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aduate Programs\GW MS Finance\Banking\Handorf\Regions Bank Paper\"/>
    </mc:Choice>
  </mc:AlternateContent>
  <bookViews>
    <workbookView xWindow="3465" yWindow="120" windowWidth="15600" windowHeight="11760" tabRatio="824"/>
  </bookViews>
  <sheets>
    <sheet name="Exhibits" sheetId="22" r:id="rId1"/>
    <sheet name="RATIOS" sheetId="21" r:id="rId2"/>
    <sheet name="Risk Index" sheetId="24" r:id="rId3"/>
    <sheet name="Summary Ratios(Yearly)" sheetId="1" r:id="rId4"/>
    <sheet name="Balance Sheet" sheetId="4" r:id="rId5"/>
    <sheet name="Capital AnalysisA" sheetId="17" r:id="rId6"/>
    <sheet name="Capital AnalysisB" sheetId="18" r:id="rId7"/>
    <sheet name="Summary Ratio(Quarterly)" sheetId="23" r:id="rId8"/>
    <sheet name="Income Statement" sheetId="2" r:id="rId9"/>
    <sheet name="Non Interest Yields" sheetId="3" r:id="rId10"/>
    <sheet name="Concentrations of Credit" sheetId="11" r:id="rId11"/>
    <sheet name="Balance Sheet %" sheetId="8" r:id="rId12"/>
    <sheet name="Off Balance Sheet" sheetId="5" r:id="rId13"/>
    <sheet name="Derivative Instruments" sheetId="6" r:id="rId14"/>
    <sheet name="Derivatives Analysis" sheetId="7" r:id="rId15"/>
    <sheet name="ALLa" sheetId="9" r:id="rId16"/>
    <sheet name="ALLb" sheetId="10" r:id="rId17"/>
    <sheet name="PD,NonAccrual,RestA" sheetId="12" r:id="rId18"/>
    <sheet name="PD,NonAccrual,RestB" sheetId="13" r:id="rId19"/>
    <sheet name="Interest Rate Risk" sheetId="14" r:id="rId20"/>
    <sheet name="Liquidity&amp;Funding" sheetId="15" r:id="rId21"/>
    <sheet name="Liquidity and InvPortfolio" sheetId="16" r:id="rId22"/>
    <sheet name="Sheet1" sheetId="25" r:id="rId23"/>
  </sheets>
  <calcPr calcId="162913"/>
  <fileRecoveryPr repairLoad="1"/>
</workbook>
</file>

<file path=xl/calcChain.xml><?xml version="1.0" encoding="utf-8"?>
<calcChain xmlns="http://schemas.openxmlformats.org/spreadsheetml/2006/main">
  <c r="E3" i="24" l="1"/>
  <c r="E4" i="24"/>
  <c r="N22" i="18"/>
  <c r="O22" i="18"/>
  <c r="P22" i="18"/>
  <c r="Q22" i="18"/>
  <c r="R22" i="18"/>
  <c r="N23" i="18"/>
  <c r="O23" i="18"/>
  <c r="P23" i="18"/>
  <c r="Q23" i="18"/>
  <c r="R23" i="18"/>
  <c r="N24" i="18"/>
  <c r="O24" i="18"/>
  <c r="P24" i="18"/>
  <c r="Q24" i="18"/>
  <c r="R24" i="18"/>
  <c r="N25" i="18"/>
  <c r="O25" i="18"/>
  <c r="P25" i="18"/>
  <c r="Q25" i="18"/>
  <c r="R25" i="18"/>
  <c r="O21" i="18"/>
  <c r="P21" i="18"/>
  <c r="Q21" i="18"/>
  <c r="R21" i="18"/>
  <c r="N21" i="18"/>
  <c r="G34" i="18" l="1"/>
  <c r="G33" i="18" s="1"/>
  <c r="G29" i="18"/>
  <c r="G30" i="18" s="1"/>
  <c r="G31" i="18"/>
  <c r="G32" i="18" s="1"/>
  <c r="C58" i="4"/>
  <c r="D58" i="4"/>
  <c r="E58" i="4"/>
  <c r="F58" i="4"/>
  <c r="B58" i="4"/>
  <c r="I33" i="2"/>
  <c r="I24" i="2"/>
  <c r="I3" i="21" l="1"/>
  <c r="I4" i="21"/>
  <c r="I52" i="2"/>
  <c r="I40" i="2"/>
  <c r="G4" i="24" l="1"/>
  <c r="H4" i="24" s="1"/>
  <c r="G5" i="24"/>
  <c r="H5" i="24" s="1"/>
  <c r="I64" i="17" l="1"/>
  <c r="L56" i="9"/>
  <c r="C7" i="21" l="1"/>
  <c r="D7" i="21"/>
  <c r="E7" i="21"/>
  <c r="F7" i="21"/>
  <c r="B7" i="21"/>
  <c r="C28" i="22"/>
  <c r="D28" i="22"/>
  <c r="E28" i="22"/>
  <c r="F28" i="22"/>
  <c r="B28" i="22"/>
  <c r="I11" i="21"/>
  <c r="C23" i="22"/>
  <c r="D23" i="22"/>
  <c r="E23" i="22"/>
  <c r="F23" i="22"/>
  <c r="B23" i="22"/>
  <c r="C17" i="22"/>
  <c r="D17" i="22"/>
  <c r="E17" i="22"/>
  <c r="F17" i="22"/>
  <c r="B17" i="22"/>
  <c r="C11" i="22"/>
  <c r="D11" i="22"/>
  <c r="E11" i="22"/>
  <c r="F11" i="22"/>
  <c r="B11" i="22"/>
  <c r="J12" i="21"/>
  <c r="K12" i="21"/>
  <c r="L12" i="21"/>
  <c r="M12" i="21"/>
  <c r="I12" i="21"/>
  <c r="J11" i="21"/>
  <c r="K11" i="21"/>
  <c r="L11" i="21"/>
  <c r="M11" i="21"/>
  <c r="J10" i="21"/>
  <c r="K10" i="21"/>
  <c r="L10" i="21"/>
  <c r="M10" i="21"/>
  <c r="I10" i="21"/>
  <c r="J9" i="21"/>
  <c r="K9" i="21"/>
  <c r="L9" i="21"/>
  <c r="M9" i="21"/>
  <c r="I9" i="21"/>
  <c r="J8" i="21"/>
  <c r="K8" i="21"/>
  <c r="L8" i="21"/>
  <c r="M8" i="21"/>
  <c r="I8" i="21"/>
  <c r="J13" i="21"/>
  <c r="K13" i="21"/>
  <c r="L13" i="21"/>
  <c r="M13" i="21"/>
  <c r="I13" i="21"/>
  <c r="J7" i="21"/>
  <c r="K7" i="21"/>
  <c r="L7" i="21"/>
  <c r="M7" i="21"/>
  <c r="I7" i="21"/>
  <c r="J6" i="21"/>
  <c r="K6" i="21"/>
  <c r="L6" i="21"/>
  <c r="M6" i="21"/>
  <c r="I6" i="21"/>
  <c r="I5" i="21"/>
  <c r="J5" i="21"/>
  <c r="K5" i="21"/>
  <c r="L5" i="21"/>
  <c r="M5" i="21"/>
  <c r="J4" i="21"/>
  <c r="K4" i="21"/>
  <c r="L4" i="21"/>
  <c r="M4" i="21"/>
  <c r="J3" i="21"/>
  <c r="K3" i="21"/>
  <c r="L3" i="21"/>
  <c r="M3" i="21"/>
</calcChain>
</file>

<file path=xl/sharedStrings.xml><?xml version="1.0" encoding="utf-8"?>
<sst xmlns="http://schemas.openxmlformats.org/spreadsheetml/2006/main" count="2053" uniqueCount="818">
  <si>
    <t>REGIONS BANK ; BIRMINGHAM , AL</t>
  </si>
  <si>
    <t>Summary Ratios</t>
  </si>
  <si>
    <t>Earnings and Profitability</t>
  </si>
  <si>
    <t>BANK</t>
  </si>
  <si>
    <t>PG 1</t>
  </si>
  <si>
    <t>PCT</t>
  </si>
  <si>
    <t>Percent of Average Assets:</t>
  </si>
  <si>
    <t>  Interest Income (TE)</t>
  </si>
  <si>
    <t>  - Interest Expense</t>
  </si>
  <si>
    <t>    Net Interest Income (TE)</t>
  </si>
  <si>
    <t>  + Noninterest Income</t>
  </si>
  <si>
    <t>  - Noninterest Expense</t>
  </si>
  <si>
    <t>  - Provision: Loan &amp; Lease Losses</t>
  </si>
  <si>
    <t>    Pretax Operating Income (TE)</t>
  </si>
  <si>
    <t>  + Realized Gains/Losses Sec</t>
  </si>
  <si>
    <t>    Pretax Net Operating Income (TE)</t>
  </si>
  <si>
    <t>      Net Operating Income</t>
  </si>
  <si>
    <t>  Adjusted Net Operating Income</t>
  </si>
  <si>
    <t>  Net Inc Attrib to Min Ints</t>
  </si>
  <si>
    <t>N/A</t>
  </si>
  <si>
    <t>  Net Income Adjusted Sub S</t>
  </si>
  <si>
    <t>    Net Income</t>
  </si>
  <si>
    <t>Margin Analysis:</t>
  </si>
  <si>
    <t>Avg Earning Assets to Avg Assets</t>
  </si>
  <si>
    <t>Avg Int-Bearing Funds to Avg Assets</t>
  </si>
  <si>
    <t>Int Inc (TE) to Avg Earn Assets</t>
  </si>
  <si>
    <t>Int Expense to Avg Earn Assets</t>
  </si>
  <si>
    <t>Net Int Inc-TE to Avg Earn Assets</t>
  </si>
  <si>
    <t>Loan &amp; Lease Analysis:</t>
  </si>
  <si>
    <t>Net Loss to Average Total LN&amp;LS</t>
  </si>
  <si>
    <t>Earnings Coverage of Net Losses (X)</t>
  </si>
  <si>
    <t>LN&amp;LS Allowance to LN&amp;LS Not HFS</t>
  </si>
  <si>
    <t>LN&amp;LS Allowance to Net Losses (X)</t>
  </si>
  <si>
    <t>LN&amp;LS Allowance to Total LN&amp;LS</t>
  </si>
  <si>
    <t>Total LN&amp;LS-90+ Days Past Due</t>
  </si>
  <si>
    <t>  -Nonaccrual</t>
  </si>
  <si>
    <t>  -Total</t>
  </si>
  <si>
    <t>Liquidity</t>
  </si>
  <si>
    <t>Net Non Core Fund Dep New $250M</t>
  </si>
  <si>
    <t>Net Loans &amp; Leases to Assets</t>
  </si>
  <si>
    <t>Capitalization</t>
  </si>
  <si>
    <t>Tier One Leverage Capital</t>
  </si>
  <si>
    <t>Cash Dividends to Net Income</t>
  </si>
  <si>
    <t>Retained Earnings to Avg Total Equity</t>
  </si>
  <si>
    <t>Rest+Nonac+RE Acq to Eqcap+ALLL</t>
  </si>
  <si>
    <t>Growth Rates</t>
  </si>
  <si>
    <t>Total Assets</t>
  </si>
  <si>
    <t>Tier One Capital</t>
  </si>
  <si>
    <t>Net Loans &amp; Leases</t>
  </si>
  <si>
    <t>Short Term Investments</t>
  </si>
  <si>
    <t>Short Term Non Core Funding</t>
  </si>
  <si>
    <t>Average Total Assets</t>
  </si>
  <si>
    <t>125,650,378   </t>
  </si>
  <si>
    <t>131,411,880   </t>
  </si>
  <si>
    <t>138,374,083   </t>
  </si>
  <si>
    <t>139,585,056   </t>
  </si>
  <si>
    <t>Total Equity Capital</t>
  </si>
  <si>
    <t>15,992,948   </t>
  </si>
  <si>
    <t>15,334,841   </t>
  </si>
  <si>
    <t>15,888,831   </t>
  </si>
  <si>
    <t>14,191,926   </t>
  </si>
  <si>
    <t>Net Income</t>
  </si>
  <si>
    <t>316,967   </t>
  </si>
  <si>
    <t>-251,689   </t>
  </si>
  <si>
    <t>-975,029   </t>
  </si>
  <si>
    <t>-5,519,852   </t>
  </si>
  <si>
    <t>Number of banks in Peer Group</t>
  </si>
  <si>
    <t>188   </t>
  </si>
  <si>
    <t>179   </t>
  </si>
  <si>
    <t>173   </t>
  </si>
  <si>
    <t>180   </t>
  </si>
  <si>
    <t>187   </t>
  </si>
  <si>
    <t>Income Statement $</t>
  </si>
  <si>
    <t>Percent Change</t>
  </si>
  <si>
    <t>1 Year</t>
  </si>
  <si>
    <t>Interest and Fees on Loans</t>
  </si>
  <si>
    <t>Income From Lease Financing</t>
  </si>
  <si>
    <t>  Tax-Exempt</t>
  </si>
  <si>
    <t>  Estimated Tax Benefit</t>
  </si>
  <si>
    <t>    Income on Loans &amp; Leases (TE)</t>
  </si>
  <si>
    <t>US Treas &amp; Agency (Excl MBS)</t>
  </si>
  <si>
    <t>Mortgage Backed Securities</t>
  </si>
  <si>
    <t>All Other Securities</t>
  </si>
  <si>
    <t>  Tax-Exempt Securities Income</t>
  </si>
  <si>
    <t>Investment Interest Income (TE)</t>
  </si>
  <si>
    <t>Interest on Due From Banks</t>
  </si>
  <si>
    <t>Int on Fed Funds Sold &amp; Resales</t>
  </si>
  <si>
    <t>Trading Account Income</t>
  </si>
  <si>
    <t>Other Interest Income</t>
  </si>
  <si>
    <t>  Total Interest Income (TE)</t>
  </si>
  <si>
    <t>Int on Deposits in Foreign Off</t>
  </si>
  <si>
    <t>Interest on Time Dep Over $100M</t>
  </si>
  <si>
    <t>Interest on All Other Deposits</t>
  </si>
  <si>
    <t>Int on Fed Funds Purch &amp; Repos</t>
  </si>
  <si>
    <t>Int Trad Liab &amp; Oth Borrowings</t>
  </si>
  <si>
    <t>Int on Sub Notes &amp; Debentures</t>
  </si>
  <si>
    <t>  Total Interest Expense</t>
  </si>
  <si>
    <t>  Net Interest Income (TE)</t>
  </si>
  <si>
    <t>Non-interest Income</t>
  </si>
  <si>
    <t>  Adjusted Operating Income (TE)</t>
  </si>
  <si>
    <t>Non-Interest Expense</t>
  </si>
  <si>
    <t>Provision: Loan &amp; Lease Losses</t>
  </si>
  <si>
    <t>  Pretax Operating Income (TE)</t>
  </si>
  <si>
    <t>Realized G/L Hld-to-Maturity Sec</t>
  </si>
  <si>
    <t>Realized G/L Avail-for Sale Sec</t>
  </si>
  <si>
    <t>  Pretax Net Operating Inc (TE)</t>
  </si>
  <si>
    <t>Applicable Income Taxes</t>
  </si>
  <si>
    <t>Current Tax Equiv Adjustment</t>
  </si>
  <si>
    <t>Other Tax Equiv Adjustments</t>
  </si>
  <si>
    <t>  Applicable Income Taxes (TE)</t>
  </si>
  <si>
    <t>  Net Operating Income</t>
  </si>
  <si>
    <t>Net Extraordinary Items</t>
  </si>
  <si>
    <t>Net Inc Noncontrolling Minority Interests</t>
  </si>
  <si>
    <t>  Net Income</t>
  </si>
  <si>
    <t>Cash Dividends Declared</t>
  </si>
  <si>
    <t>Retained Earnings</t>
  </si>
  <si>
    <t>Memo: Net International Income</t>
  </si>
  <si>
    <t>Non Int Inc, Exp, Yields</t>
  </si>
  <si>
    <t>Percent of Average Assets</t>
  </si>
  <si>
    <t>Personnel Expense</t>
  </si>
  <si>
    <t>Occupancy Expense</t>
  </si>
  <si>
    <t>Other Oper Exp (Incl Intangibles)</t>
  </si>
  <si>
    <t>  Total Overhead Expense</t>
  </si>
  <si>
    <t>Overhead Less Nonint Inc</t>
  </si>
  <si>
    <t>Other Income &amp; Expense Ratios:</t>
  </si>
  <si>
    <t>Efficiency Ratio</t>
  </si>
  <si>
    <t>Avg Personnel Exp Per Empl($000)</t>
  </si>
  <si>
    <t>Assets Per Employee ($Million)</t>
  </si>
  <si>
    <t>Yield on or Cost of:</t>
  </si>
  <si>
    <t>Total Loan &amp; Leases (TE)</t>
  </si>
  <si>
    <t>  Loans in Domestic Offices</t>
  </si>
  <si>
    <t>    Real Estate</t>
  </si>
  <si>
    <t>      Secured by 1-4 Fam Resi Prop</t>
  </si>
  <si>
    <t>      All Other Loans Sec Real Estate</t>
  </si>
  <si>
    <t>    Commercial &amp; Industrial</t>
  </si>
  <si>
    <t>    Individual</t>
  </si>
  <si>
    <t>      Credit Card</t>
  </si>
  <si>
    <t>    Agricultural</t>
  </si>
  <si>
    <t>  Loans in Foreign Offices</t>
  </si>
  <si>
    <t>Total Investment Securities (TE)</t>
  </si>
  <si>
    <t>Total Investment Securities (Book)</t>
  </si>
  <si>
    <t>  US Treas &amp; Agency (Excl MBS)</t>
  </si>
  <si>
    <t>  Mortgage Backed Securities</t>
  </si>
  <si>
    <t>  All Other Securities</t>
  </si>
  <si>
    <t>Interest-Bearing Bank Balances</t>
  </si>
  <si>
    <t>Federal Funds Sold &amp; Resales</t>
  </si>
  <si>
    <t>Total Interest Bearing Deposits</t>
  </si>
  <si>
    <t>  Transaction accounts</t>
  </si>
  <si>
    <t>  Other Savings Deposits</t>
  </si>
  <si>
    <t>  Time Deps Over $100M</t>
  </si>
  <si>
    <t>  All Other Time Deposits</t>
  </si>
  <si>
    <t>  Foreign Office Deposits</t>
  </si>
  <si>
    <t>Federal Funds Purchased &amp; Repos</t>
  </si>
  <si>
    <t>Other Borrowed Money</t>
  </si>
  <si>
    <t>Subord Notes &amp; Debentures</t>
  </si>
  <si>
    <t>All Interest-Bearing Funds</t>
  </si>
  <si>
    <t>Non-interest Income &amp; Expenses</t>
  </si>
  <si>
    <t>Fiduciary Activities</t>
  </si>
  <si>
    <t>Deposit Service Charges</t>
  </si>
  <si>
    <t>Trading, Vent Cap, Securtz Inc</t>
  </si>
  <si>
    <t>Inv Banking, Advisory Inc</t>
  </si>
  <si>
    <t>Insurance Comm &amp; Fees</t>
  </si>
  <si>
    <t>Net Servicing Fees</t>
  </si>
  <si>
    <t>Loan &amp; Lse Net Gains/Loss</t>
  </si>
  <si>
    <t>Other Net Gains/Losses</t>
  </si>
  <si>
    <t>Other Non-interest Income</t>
  </si>
  <si>
    <t>  Non-interest Income</t>
  </si>
  <si>
    <t>Goodwill Impairment</t>
  </si>
  <si>
    <t>Other Intangible Amortiz</t>
  </si>
  <si>
    <t>Other Oper Exp(incl Intangibles)</t>
  </si>
  <si>
    <t>  Non-Interest Expense</t>
  </si>
  <si>
    <t>Domestic Banking Offices(#)</t>
  </si>
  <si>
    <t>Foreign Branches (#)</t>
  </si>
  <si>
    <t>Assets Per Domestic Office</t>
  </si>
  <si>
    <t>Balance Sheet $</t>
  </si>
  <si>
    <t>1 Quarter</t>
  </si>
  <si>
    <t>Assets:</t>
  </si>
  <si>
    <t>Real Estate Loans</t>
  </si>
  <si>
    <t>Commercial Loans</t>
  </si>
  <si>
    <t>Individual Loans</t>
  </si>
  <si>
    <t>Agricultural Loans</t>
  </si>
  <si>
    <t>Other LN&amp;LS in Domestic Offices</t>
  </si>
  <si>
    <t>LN&amp;LS in Foreign Offices</t>
  </si>
  <si>
    <t>Loans Held for Sale</t>
  </si>
  <si>
    <t>1,193,008   </t>
  </si>
  <si>
    <t>Loans not Held for Sale</t>
  </si>
  <si>
    <t>  LN&amp;LS Allowance</t>
  </si>
  <si>
    <t>    Net Loans &amp; Leases</t>
  </si>
  <si>
    <t>U.S. Treasury &amp; Agency Securities</t>
  </si>
  <si>
    <t>Municipal Securities</t>
  </si>
  <si>
    <t>Foreign Debt Securities</t>
  </si>
  <si>
    <t>Trading Account Assets</t>
  </si>
  <si>
    <t>  Total Investments</t>
  </si>
  <si>
    <t>  Total Earning Assets</t>
  </si>
  <si>
    <t>Nonint Cash &amp; Due From Banks</t>
  </si>
  <si>
    <t>Premises, Fix Assts, Cap Leases</t>
  </si>
  <si>
    <t>Other Real Estate Owned</t>
  </si>
  <si>
    <t>Dir &amp; Indir Inv RE Ventures</t>
  </si>
  <si>
    <t>Inv in Unconsolidated Subs</t>
  </si>
  <si>
    <t>Acceptances &amp; Oth Assets</t>
  </si>
  <si>
    <t>  Total Assets</t>
  </si>
  <si>
    <t>Average Assets During Quarter</t>
  </si>
  <si>
    <t>Liabilities:</t>
  </si>
  <si>
    <t>Demand Deposits</t>
  </si>
  <si>
    <t>All Now &amp; ATS Accounts</t>
  </si>
  <si>
    <t>Money Market Deposit Accounts</t>
  </si>
  <si>
    <t>Other savings Deposits</t>
  </si>
  <si>
    <t>Time Deps At Or Below Insurance Limit</t>
  </si>
  <si>
    <t>Less: Fully Insured Brokered Deposits</t>
  </si>
  <si>
    <t>  Core Deposits</t>
  </si>
  <si>
    <t>Fully Insured Brokered Deposits</t>
  </si>
  <si>
    <t>Time Deps Above Insurance Limit</t>
  </si>
  <si>
    <t>Deposits in Foreign Offices</t>
  </si>
  <si>
    <t>  Total Deposits</t>
  </si>
  <si>
    <t>Federal Funds Purch &amp; Resale</t>
  </si>
  <si>
    <t>Fed Home Loan Bor Mat &lt; 1 Year</t>
  </si>
  <si>
    <t>Fed Home Loan Bor Mat &gt; 1 Year</t>
  </si>
  <si>
    <t>Oth Borrowing Mat &lt; 1 Year</t>
  </si>
  <si>
    <t>Oth Borrowing Mat &gt; 1 Year</t>
  </si>
  <si>
    <t>Acceptances &amp; Other Liabilities</t>
  </si>
  <si>
    <t>  Total Liabilities (Incl Mortg)</t>
  </si>
  <si>
    <t>Subordinated Notes &amp; Debentures</t>
  </si>
  <si>
    <t>Total Bank Capital &amp; Min Int</t>
  </si>
  <si>
    <t>  Total Liabilities &amp; Capital</t>
  </si>
  <si>
    <t>Memoranda:</t>
  </si>
  <si>
    <t>Officers, Shareholder Loans (#)</t>
  </si>
  <si>
    <t>Officers, Shareholder Loans ($)</t>
  </si>
  <si>
    <t>Held-to-Maturity Securities</t>
  </si>
  <si>
    <t>Available-for-Sale Securities</t>
  </si>
  <si>
    <t>All Brokered Deposits</t>
  </si>
  <si>
    <t>Off Balance Sheet Items</t>
  </si>
  <si>
    <t>Outstanding (% of Total)</t>
  </si>
  <si>
    <t>  Home Equity (1-4 Family)</t>
  </si>
  <si>
    <t>  Credit Card</t>
  </si>
  <si>
    <t>  Commercial RE Secured by RE</t>
  </si>
  <si>
    <t>    1-4 Family Residential</t>
  </si>
  <si>
    <t>    Comml RE, Oth Const &amp; Land</t>
  </si>
  <si>
    <t>  Commercial RE Not Secured by RE</t>
  </si>
  <si>
    <t>  All Other</t>
  </si>
  <si>
    <t>    Total LN&amp;LS Commitments</t>
  </si>
  <si>
    <t>  Securities Underwriting</t>
  </si>
  <si>
    <t>Standby Letters of Credit</t>
  </si>
  <si>
    <t>  Amount Conveyed to Others</t>
  </si>
  <si>
    <t>Commercial Letters of Credit</t>
  </si>
  <si>
    <t>Assets Securitized or Sold w/Rec</t>
  </si>
  <si>
    <t>  Amount of Recourse Exposure</t>
  </si>
  <si>
    <t>Credit Derivatives Bank as Guarantor</t>
  </si>
  <si>
    <t>Credit Derivatives Bank as Beneficiary</t>
  </si>
  <si>
    <t>All Oth Off-Balance Sheet Items</t>
  </si>
  <si>
    <t>Off-Balance Sheet Items</t>
  </si>
  <si>
    <t>Outstanding ($000)</t>
  </si>
  <si>
    <t>    Commercial RE, Oth Const &amp; Land</t>
  </si>
  <si>
    <t>Memo: Unused Commit w/mat GT 1 YR</t>
  </si>
  <si>
    <t>Assets Securitized or Sold w/recourse</t>
  </si>
  <si>
    <t>Derivative Instruments</t>
  </si>
  <si>
    <t>Notional Amount ($000)</t>
  </si>
  <si>
    <t>Derivative Contracts</t>
  </si>
  <si>
    <t>  Interest Rate Contracts</t>
  </si>
  <si>
    <t>  Foreign Exchange Contracts</t>
  </si>
  <si>
    <t>  Equity, Comm &amp; Oth Contracts</t>
  </si>
  <si>
    <t>Derivatives Position</t>
  </si>
  <si>
    <t>  Future and Forwards</t>
  </si>
  <si>
    <t>  Written Options</t>
  </si>
  <si>
    <t>    Exchange Traded</t>
  </si>
  <si>
    <t>    Over-the-Counter</t>
  </si>
  <si>
    <t>  Purchased Options</t>
  </si>
  <si>
    <t>  Swaps</t>
  </si>
  <si>
    <t>Held-for-Trading</t>
  </si>
  <si>
    <t>Non-Traded</t>
  </si>
  <si>
    <t>  Memo: Marked-to-Market</t>
  </si>
  <si>
    <t>Derivative Contracts (RBC Def)</t>
  </si>
  <si>
    <t>  One Year or Less</t>
  </si>
  <si>
    <t>  Over 1 Year to 5 Years</t>
  </si>
  <si>
    <t>  Over 5 Years</t>
  </si>
  <si>
    <t>Gross Negative Fair Value</t>
  </si>
  <si>
    <t>Gross Positive Fair Value</t>
  </si>
  <si>
    <t>  Held-for-Trading</t>
  </si>
  <si>
    <t>  Non-Traded</t>
  </si>
  <si>
    <t>Curr Credit Exp on RBC Derivatives Contr</t>
  </si>
  <si>
    <t>Credit Losses Off_BS Derivatives</t>
  </si>
  <si>
    <t>Past Due Derivatives Instruments:</t>
  </si>
  <si>
    <t>  Fair Value Carried as Assets</t>
  </si>
  <si>
    <t>Impact Nontraded Derivatives Contracts:</t>
  </si>
  <si>
    <t>  Increase (Decr) in Interest Inc</t>
  </si>
  <si>
    <t>  Increase (Decr) in Interest Exp</t>
  </si>
  <si>
    <t>  Increase (Decr) in Nonint ALLOC</t>
  </si>
  <si>
    <t>  Increase (Decr) in Net Income</t>
  </si>
  <si>
    <t>Derivative Analysis</t>
  </si>
  <si>
    <t>Percent of Notional Amounts</t>
  </si>
  <si>
    <t>Interest Rate Contracts</t>
  </si>
  <si>
    <t>Foreign Exchange Contracts</t>
  </si>
  <si>
    <t>Equity, Comm &amp; Oth Contracts</t>
  </si>
  <si>
    <t>  Futures and Forwards</t>
  </si>
  <si>
    <t>By Tier One Capital:</t>
  </si>
  <si>
    <t>  Gross Negative Fair Value (x)</t>
  </si>
  <si>
    <t>  Gross Positive Fair Value (x)</t>
  </si>
  <si>
    <t>    Held-for-Trading (x)</t>
  </si>
  <si>
    <t>    Non-Traded (x)</t>
  </si>
  <si>
    <t>    Non-Traded Marked-to-Mkt(x)</t>
  </si>
  <si>
    <t>Current Credit Exposure (x)</t>
  </si>
  <si>
    <t>Credit Losses on Derivatives</t>
  </si>
  <si>
    <t>Past Due Derivative Instruments:</t>
  </si>
  <si>
    <t>Other Ratios:</t>
  </si>
  <si>
    <t>Cur Credit Exposure/Risk WT AST</t>
  </si>
  <si>
    <t>Credit Losses on Derivatives/CR Allow</t>
  </si>
  <si>
    <t>  Incr(Dec) Interest Inc/Net Inc</t>
  </si>
  <si>
    <t>  Incr(Dec) Interest Exp/Net Inc</t>
  </si>
  <si>
    <t>  Incr(Dec) Nonint ALLOC/Net Inc</t>
  </si>
  <si>
    <t>  Incr(Dec) Net Income/Net Inc</t>
  </si>
  <si>
    <t>Balance Sheet %</t>
  </si>
  <si>
    <t>Loans Held For Sale</t>
  </si>
  <si>
    <t>Loans Not Held For Sale</t>
  </si>
  <si>
    <t>  Less: LN&amp;LS Allowance</t>
  </si>
  <si>
    <t>Premises, Fix Assts &amp; Cap Leases</t>
  </si>
  <si>
    <t>Acceptances &amp; Other Assets</t>
  </si>
  <si>
    <t>  Total Non-Earning Assets</t>
  </si>
  <si>
    <t>    Total Assets</t>
  </si>
  <si>
    <t>Liabilities</t>
  </si>
  <si>
    <t>All NOW &amp; ATS Accounts</t>
  </si>
  <si>
    <t>Other Savings Deposits</t>
  </si>
  <si>
    <t>Time Deps At or Below Insurance Limit</t>
  </si>
  <si>
    <t>Federal Funds Purch &amp; Repos</t>
  </si>
  <si>
    <t>Total Fed Home Loan Borrowings</t>
  </si>
  <si>
    <t>Total Other Borrowings</t>
  </si>
  <si>
    <t>  Memo: Sht Ter N Core Funding</t>
  </si>
  <si>
    <t>Memo: All Brokered Deposits</t>
  </si>
  <si>
    <t>  Insured Brokered Deposits</t>
  </si>
  <si>
    <t>Loans HFS as a % Loans</t>
  </si>
  <si>
    <t>Allowance &amp; Loan Mix-a</t>
  </si>
  <si>
    <t>Analysis Ratios</t>
  </si>
  <si>
    <t>Loss Provision to Average Assets</t>
  </si>
  <si>
    <t>Recoveries to Prior Credit Loss</t>
  </si>
  <si>
    <t>Gross Loss to Average Total LN&amp;LS</t>
  </si>
  <si>
    <t>Recoveries to Average Total LN&amp;LS</t>
  </si>
  <si>
    <t>LN&amp;LS Allowance to Nonaccrual LN&amp;LS (X)</t>
  </si>
  <si>
    <t>Net Losses by Type of LN&amp;LS</t>
  </si>
  <si>
    <t>Loans to Finance Comml Real Estate</t>
  </si>
  <si>
    <t>Construction &amp; Land Development</t>
  </si>
  <si>
    <t>  1-4 Family Construction</t>
  </si>
  <si>
    <t>  Other Construction &amp; Land</t>
  </si>
  <si>
    <t>Secured by Farmland</t>
  </si>
  <si>
    <t>Single &amp; Multifamily Mortgage</t>
  </si>
  <si>
    <t>  Home Equity Loans</t>
  </si>
  <si>
    <t>  1-4 Family Non-Revolving</t>
  </si>
  <si>
    <t>  Multifamily Loans</t>
  </si>
  <si>
    <t>Non-Farm Non-Residential Mtg</t>
  </si>
  <si>
    <t>  Owner Occupied Nonfarm Nonresidential</t>
  </si>
  <si>
    <t>Other Nonfarm Nonresidential</t>
  </si>
  <si>
    <t>RE Loans in Foreign Offices</t>
  </si>
  <si>
    <t>Commercial and Industrial Loans</t>
  </si>
  <si>
    <t>Lease Financing</t>
  </si>
  <si>
    <t>Loans to Individuals</t>
  </si>
  <si>
    <t>Credit Card Plans</t>
  </si>
  <si>
    <t>All Other Loans &amp; Leases</t>
  </si>
  <si>
    <t>Loans to Foreign Governments</t>
  </si>
  <si>
    <t>Change: Credit Allowance ($000)</t>
  </si>
  <si>
    <t>Beginning Balance</t>
  </si>
  <si>
    <t>Gross Credit Losses</t>
  </si>
  <si>
    <t>  Memo: Loans HFS Write-down</t>
  </si>
  <si>
    <t>Recoveries</t>
  </si>
  <si>
    <t>  Net Credit Losses</t>
  </si>
  <si>
    <t>Other Adjustments</t>
  </si>
  <si>
    <t>Average Total Loans &amp; Leases</t>
  </si>
  <si>
    <t>Allowance &amp; Loan Mix-b</t>
  </si>
  <si>
    <t>Loan Mix, % Average Gross LN&amp;LS</t>
  </si>
  <si>
    <t>Construction &amp; Development</t>
  </si>
  <si>
    <t>  Other Const &amp; Land Development</t>
  </si>
  <si>
    <t>1-4 Family Residential</t>
  </si>
  <si>
    <t>Other Real Estate Loans</t>
  </si>
  <si>
    <t>  Farmland</t>
  </si>
  <si>
    <t>  Multifamily</t>
  </si>
  <si>
    <t>  Non-Farm Non-Residential</t>
  </si>
  <si>
    <t>    Owner Occupied Non-Farm Non-Residential</t>
  </si>
  <si>
    <t>    Other Non-Farm Non-Residential</t>
  </si>
  <si>
    <t>    Total Real Estate</t>
  </si>
  <si>
    <t>Financial Institution Loans</t>
  </si>
  <si>
    <t>Commercial &amp; Industrial Loans</t>
  </si>
  <si>
    <t>Credit Card Loans</t>
  </si>
  <si>
    <t>Municipal Loans</t>
  </si>
  <si>
    <t>Foreign Office Loans &amp; Leases</t>
  </si>
  <si>
    <t>All Other Loans</t>
  </si>
  <si>
    <t>Lease Financing Receivables</t>
  </si>
  <si>
    <t>Supplemental:</t>
  </si>
  <si>
    <t>Loans to Finance Comml Real Est</t>
  </si>
  <si>
    <t>Memorandum (% of Avg Tot Loans):</t>
  </si>
  <si>
    <t>  Loans &amp; Lease Commitments</t>
  </si>
  <si>
    <t>  Officer, Shareholder Loans</t>
  </si>
  <si>
    <t>Officer, Shareholder Loans to Assets</t>
  </si>
  <si>
    <t>Other Real Estate Owned % Assets</t>
  </si>
  <si>
    <t>  1-4 Family</t>
  </si>
  <si>
    <t>  Foreclosed GNMA</t>
  </si>
  <si>
    <t>  Foreign Offices</t>
  </si>
  <si>
    <t>Subtotal</t>
  </si>
  <si>
    <t>  Direct and Indirect Inv</t>
  </si>
  <si>
    <t>    Total</t>
  </si>
  <si>
    <t>Asset Servicing % Assets</t>
  </si>
  <si>
    <t>  Mortgage Servicing w/ Recourse</t>
  </si>
  <si>
    <t>  Mortgage Servicing w/o Recourse</t>
  </si>
  <si>
    <t>  Other Financial Assets</t>
  </si>
  <si>
    <t>Concentrations of Credit</t>
  </si>
  <si>
    <t>Loan &amp; Leases as a % of Total Capital</t>
  </si>
  <si>
    <t>Loans to Finance Commercial Real Estate</t>
  </si>
  <si>
    <t>Commercial Real Estate Loans as a % of Total Capital:</t>
  </si>
  <si>
    <t>Non-owner OCC Commercial Real Estate</t>
  </si>
  <si>
    <t>Total Commercial Real Estate</t>
  </si>
  <si>
    <t>Commercial Real Estate Loans as a % of Total LN&amp;LS:</t>
  </si>
  <si>
    <t>PD, Nonacc &amp; Rest Loans-a</t>
  </si>
  <si>
    <t>% of Non-Current LN&amp;LS by Loan Type</t>
  </si>
  <si>
    <t>Real Estate LNS-90+ Days P/D</t>
  </si>
  <si>
    <t>  -30-89 DAYS P/D</t>
  </si>
  <si>
    <t>LNS Fin Coml RE-90+ Days P/D</t>
  </si>
  <si>
    <t>Const &amp; Land Dev-90+ Days P/D</t>
  </si>
  <si>
    <t>1-4 Fam Cons &amp; L Dev-90+ Days P/D</t>
  </si>
  <si>
    <t>Other Const &amp; Land Dev-90+ Days P/D</t>
  </si>
  <si>
    <t>Single &amp; Multi Mtg-90+ Days P/D</t>
  </si>
  <si>
    <t>Non-Farm Res Mtg-90+ Days P/D</t>
  </si>
  <si>
    <t>Own Occ Non-Farm Non-Res-90+ Days P/D</t>
  </si>
  <si>
    <t>Other Non-Farm Non-Res-90+ Days P/D</t>
  </si>
  <si>
    <t>Non-Current LN&amp;LS ($000)</t>
  </si>
  <si>
    <t>90 Days and Over Past Due</t>
  </si>
  <si>
    <t>Total Nonaccrual LN&amp;LS</t>
  </si>
  <si>
    <t>  Total Non-Current LN&amp;LS</t>
  </si>
  <si>
    <t>  LN&amp;LS 30-89 Days Past Due</t>
  </si>
  <si>
    <t>Gtyd LN&amp;LS 90+ Days P/D</t>
  </si>
  <si>
    <t>Gtyd LN&amp;LS on Nonaccrual</t>
  </si>
  <si>
    <t>Gtyd LN&amp;LS 30-89 Days P/D</t>
  </si>
  <si>
    <t>Restructured LN&amp;LS 90+ Days P/D</t>
  </si>
  <si>
    <t>Restructured LN&amp;LS Nonaccrual</t>
  </si>
  <si>
    <t>Restructured LN&amp;LS 30-89 Days P/D</t>
  </si>
  <si>
    <t>Current 1-4 Family Restru LN&amp;LS</t>
  </si>
  <si>
    <t>Current Other Restructured LN&amp;LS</t>
  </si>
  <si>
    <t>Loans Secured 1-4 RE in Foreclosure</t>
  </si>
  <si>
    <t>PD, Nonacc &amp; Rest Loans-b</t>
  </si>
  <si>
    <t>Coml &amp; Indust LNS-90+ Days P/D</t>
  </si>
  <si>
    <t>Loans to Individuals-90+ Days P/D</t>
  </si>
  <si>
    <t>Credit Card Plans-90+ Days P/D</t>
  </si>
  <si>
    <t>Lease Financing-90+ Days P/D</t>
  </si>
  <si>
    <t>Agricultural LNS-90+ Days P/D</t>
  </si>
  <si>
    <t>Other LN&amp;LS-90+ Days P/D</t>
  </si>
  <si>
    <t>Other Pertinent Ratios:</t>
  </si>
  <si>
    <t>Non-Cur LN&amp;LS to-LN&amp;LS Allowance</t>
  </si>
  <si>
    <t>  -Equity Capital</t>
  </si>
  <si>
    <t>% Total P/D LN&amp;LS-Incl Nonaccrual</t>
  </si>
  <si>
    <t>Non Curr LNS+OREO to LNS+OREO</t>
  </si>
  <si>
    <t>Non-Curr Restruct Debt/Gr LN&amp;LS</t>
  </si>
  <si>
    <t>Curr+Non-Curr Restruct/GR LN&amp;LS</t>
  </si>
  <si>
    <t>Current Restruct LN&amp;LS</t>
  </si>
  <si>
    <t>Loans Sec 1-4 Fam RE in Forclosure as % Total Loans Sec 1-4 Fam RE</t>
  </si>
  <si>
    <t>Gtyd LN&amp;LS 90+ P/D / LN&amp;LS 90+ P/D</t>
  </si>
  <si>
    <t>Gtyd Nonaccrual LN&amp;LS / Nonaccrual LN&amp;LS</t>
  </si>
  <si>
    <t>Gtyd LN&amp;LS 30-89 P/D / LN&amp;LS 30-89 P/D</t>
  </si>
  <si>
    <t>Interest Rate Risk</t>
  </si>
  <si>
    <t>Long Assets Insts w/Options</t>
  </si>
  <si>
    <t>Mortgage Loans &amp; Pass Thrus</t>
  </si>
  <si>
    <t>  Loans &amp; Securities Over 15 Years</t>
  </si>
  <si>
    <t>  Loans &amp; Securities 5-15 Years</t>
  </si>
  <si>
    <t>Other Loans and Securities</t>
  </si>
  <si>
    <t>Total Loans &amp; Securities Over 15 Years</t>
  </si>
  <si>
    <t>CMO'S Total</t>
  </si>
  <si>
    <t>  Avg Life Over 3 Years</t>
  </si>
  <si>
    <t>Structured Notes</t>
  </si>
  <si>
    <t>Mortgage Servicing (FV)</t>
  </si>
  <si>
    <t>  Total</t>
  </si>
  <si>
    <t>Overall Risk Indicators</t>
  </si>
  <si>
    <t>Available for Sale</t>
  </si>
  <si>
    <t>Held to Maturity</t>
  </si>
  <si>
    <t>Off Balance Sheet</t>
  </si>
  <si>
    <t>Unrealized Appreciation/Depreciation</t>
  </si>
  <si>
    <t>Unrealized App/Dep % Tier One Cap</t>
  </si>
  <si>
    <t>Contractual Mat/Reprice Data</t>
  </si>
  <si>
    <t>Loans/Securities Over 3 Year</t>
  </si>
  <si>
    <t>Liabilities Over 3 Year</t>
  </si>
  <si>
    <t>  Net Over 3 Year Position</t>
  </si>
  <si>
    <t>Loans/Securities Over 1 Year</t>
  </si>
  <si>
    <t>Liabilities Over 1 Year</t>
  </si>
  <si>
    <t>  Net Over 1 Year Position</t>
  </si>
  <si>
    <t>Non-Maturity Deposits</t>
  </si>
  <si>
    <t>Non-Maturity Deps % Long Assets</t>
  </si>
  <si>
    <t>As % Tier 1 Capital</t>
  </si>
  <si>
    <t>Liquidity &amp; Funding</t>
  </si>
  <si>
    <t>Percent of Total Deposits</t>
  </si>
  <si>
    <t>Individ, Partnerships, and Corp.</t>
  </si>
  <si>
    <t>U.S. Govt, States &amp; Political Sub in U.S.</t>
  </si>
  <si>
    <t>Comml Banks &amp; Other Dep Inst. in U.S.</t>
  </si>
  <si>
    <t>Banks in Foreign Countries</t>
  </si>
  <si>
    <t>Foreign Govts and Official Inst.</t>
  </si>
  <si>
    <t>  Total deposits</t>
  </si>
  <si>
    <t>Domestic Demand Deposits</t>
  </si>
  <si>
    <t>Domestic Other Transaction Accts</t>
  </si>
  <si>
    <t>Domestic Nontransaction Accts</t>
  </si>
  <si>
    <t>Total Domestic Deposits</t>
  </si>
  <si>
    <t>Liquidity/Funding Ratios</t>
  </si>
  <si>
    <t>Net Non Core Fund Dep $250M</t>
  </si>
  <si>
    <t>Net Non Core Fund Dep $100M</t>
  </si>
  <si>
    <t>Core Deposits</t>
  </si>
  <si>
    <t>S.T Inv to S.T. Ncore Fund</t>
  </si>
  <si>
    <t>S.T. Asset to S.T. Liabilities</t>
  </si>
  <si>
    <t>Net S.T. Liabilities to Assets</t>
  </si>
  <si>
    <t>Net Loans &amp; Leases to Deposits</t>
  </si>
  <si>
    <t>Net LN&amp;LS to Core Deposits</t>
  </si>
  <si>
    <t>Brkr Dep Mat &lt; 1 Yr to Brkr Deps</t>
  </si>
  <si>
    <t>Brokered Deposits to Deposits</t>
  </si>
  <si>
    <t>Listing Service Dep to Deposits</t>
  </si>
  <si>
    <t>List Service and Brkrd Dep to Deps</t>
  </si>
  <si>
    <t>Sec Bor + sec FFP to Tot Bor + FFP</t>
  </si>
  <si>
    <t>Recip Brkrd Dep to Tot Brkrd Dep</t>
  </si>
  <si>
    <t>Total Deposits</t>
  </si>
  <si>
    <t>Other Liquidity/Funding Data</t>
  </si>
  <si>
    <t>Non Core Liabilities $250M</t>
  </si>
  <si>
    <t>Non Core Liabilities $100M</t>
  </si>
  <si>
    <t>Time Deps $250M &amp; Under Mat &lt; 1 Yr</t>
  </si>
  <si>
    <t>Time Deps $250M &amp; Under Mat &gt; 1 Yr</t>
  </si>
  <si>
    <t>Time Deps over $250M Mat &lt; 1 Yr</t>
  </si>
  <si>
    <t>Time Deps over $250M Mat &gt; 1 Yr</t>
  </si>
  <si>
    <t>Fed Home Loan Bor Mat &lt; 1 Yr</t>
  </si>
  <si>
    <t>Fed Home Loan Bor Mat &gt; 1 Yr</t>
  </si>
  <si>
    <t>Other Borrowing Mat &lt; 1 Year</t>
  </si>
  <si>
    <t>Other Borrowing Mat &gt; 1 Year</t>
  </si>
  <si>
    <t>Secured Other Borrowings</t>
  </si>
  <si>
    <t>Federal Funds Purchased</t>
  </si>
  <si>
    <t>Secured Fed Funds Purchased</t>
  </si>
  <si>
    <t>Listing Service Deposits</t>
  </si>
  <si>
    <t>Brokered Deposits</t>
  </si>
  <si>
    <t>Reciprocal Brokered Deposits</t>
  </si>
  <si>
    <t>Liquidity &amp; Inv Portfolio</t>
  </si>
  <si>
    <t>Percent of Total Assets</t>
  </si>
  <si>
    <t>Marketable Equity Sec (MES)</t>
  </si>
  <si>
    <t>Net LN&amp;LS &amp; SBLC to Assets</t>
  </si>
  <si>
    <t>Pledged Assets</t>
  </si>
  <si>
    <t>Securities Mix</t>
  </si>
  <si>
    <t>% Total Securities</t>
  </si>
  <si>
    <t>  US Treas &amp; Govt Agencies</t>
  </si>
  <si>
    <t>  Municipal Securities</t>
  </si>
  <si>
    <t>  Pass-Through Mtg Backed Secs</t>
  </si>
  <si>
    <t>  CMO &amp; REMIC Mtg Backed Secs</t>
  </si>
  <si>
    <t>  Commercial Mtg Back Secs</t>
  </si>
  <si>
    <t>  Asset Backed Securities</t>
  </si>
  <si>
    <t>  Structured Financial Products</t>
  </si>
  <si>
    <t>  Other Domestic Debt Secs</t>
  </si>
  <si>
    <t>  Foreign Debt Securities</t>
  </si>
  <si>
    <t>  Inv Mut Fnd &amp; Oth Mktbl</t>
  </si>
  <si>
    <t>Liquidity/Securities Ratios:</t>
  </si>
  <si>
    <t>App (Dep) Hi Risk &amp; Struc/T1 Cap</t>
  </si>
  <si>
    <t>App (Dep) in AFS sec to AFS Sec</t>
  </si>
  <si>
    <t>App (Dep) in HTM Sec to HTM Sec</t>
  </si>
  <si>
    <t>App (Dep) in HTM Sec to Eqy Cap</t>
  </si>
  <si>
    <t>Pledged Securities to Tot Sec</t>
  </si>
  <si>
    <t>Pledged Loans to Total Loans</t>
  </si>
  <si>
    <t>Loans Held for Sale to Total Loans</t>
  </si>
  <si>
    <t>Short Term Assets</t>
  </si>
  <si>
    <t>Debt Securities 90+ Days P/D</t>
  </si>
  <si>
    <t>Total Non-Current Debt Sec</t>
  </si>
  <si>
    <t>Fair Value Structured Notes</t>
  </si>
  <si>
    <t>Pledged Securities</t>
  </si>
  <si>
    <t>Pledged Loans &amp; Leases</t>
  </si>
  <si>
    <t>Capital Analysis-a</t>
  </si>
  <si>
    <t>Capital Ratios</t>
  </si>
  <si>
    <t>Percent of Bank Equity:</t>
  </si>
  <si>
    <t>  Net Loans &amp; Leases (x)</t>
  </si>
  <si>
    <t>  Subord Notes &amp; Debentures</t>
  </si>
  <si>
    <t>  Long Term Debt</t>
  </si>
  <si>
    <t>  Com RE &amp; Related Ventures</t>
  </si>
  <si>
    <t>Percent of Average Bank Equity:</t>
  </si>
  <si>
    <t>  Dividends</t>
  </si>
  <si>
    <t>  Retained Earnings</t>
  </si>
  <si>
    <t>Other Capital Ratios:</t>
  </si>
  <si>
    <t>  Dividends to Net Operating Income</t>
  </si>
  <si>
    <t>  Bank Eq Cap + Min Int to Assets</t>
  </si>
  <si>
    <t>Growth Rates:</t>
  </si>
  <si>
    <t>  Total Equity Capital</t>
  </si>
  <si>
    <t>  Equity Growth Less Asst Growth</t>
  </si>
  <si>
    <t>Intang Assets % Bank Equity</t>
  </si>
  <si>
    <t>  Mortgage Servicing Rights</t>
  </si>
  <si>
    <t>  Goodwill</t>
  </si>
  <si>
    <t>  Purch Credit Card Relations</t>
  </si>
  <si>
    <t>  All Other Intangibles</t>
  </si>
  <si>
    <t>  Total Intangibles</t>
  </si>
  <si>
    <t>Risk-Based Capital</t>
  </si>
  <si>
    <t>Tier One RBC to Risk-Wgt Assets</t>
  </si>
  <si>
    <t>Total RBC to Risk-Weight Assets</t>
  </si>
  <si>
    <t>Other Capital Ratio:</t>
  </si>
  <si>
    <t>  Def Tax Asset to T1 Cap</t>
  </si>
  <si>
    <t>End of Period Capital ($000)</t>
  </si>
  <si>
    <t>  Perpetual Preferred</t>
  </si>
  <si>
    <t>  + Common Stock</t>
  </si>
  <si>
    <t>  + Surplus</t>
  </si>
  <si>
    <t>  + Undivided Profits</t>
  </si>
  <si>
    <t>  + Accum Other Comp Income</t>
  </si>
  <si>
    <t>  + Other Equity Capital Comp</t>
  </si>
  <si>
    <t>    Total Bank Equity Capital</t>
  </si>
  <si>
    <t>      Minority Interest Cons Subs</t>
  </si>
  <si>
    <t>    Total Bank Capital &amp; Min Int</t>
  </si>
  <si>
    <t>Changes in Bank Equity ($000)</t>
  </si>
  <si>
    <t>  Balance at Beginning of Period</t>
  </si>
  <si>
    <t>  + Net Income</t>
  </si>
  <si>
    <t>  + Sales or Purchase of Capital</t>
  </si>
  <si>
    <t>  + Merger &amp; Absorptions</t>
  </si>
  <si>
    <t>  + Restate due to Acctg Error&amp;Chg</t>
  </si>
  <si>
    <t>  + Trans with Parent</t>
  </si>
  <si>
    <t>  - Dividends</t>
  </si>
  <si>
    <t>  + Other Comprehensive Income</t>
  </si>
  <si>
    <t>    Balance at End of Period</t>
  </si>
  <si>
    <t>Intangible Assets</t>
  </si>
  <si>
    <t>  + Purch Credit Card Relations.</t>
  </si>
  <si>
    <t>  + Other Intangibles</t>
  </si>
  <si>
    <t>  + Goodwill</t>
  </si>
  <si>
    <t>    Total Intangibles</t>
  </si>
  <si>
    <t>Capital Analysis-b</t>
  </si>
  <si>
    <t>Risk Based Capital ($000)</t>
  </si>
  <si>
    <t>  Total Equity Capital Adjusted</t>
  </si>
  <si>
    <t>  - Ineligible Def Tax Assets</t>
  </si>
  <si>
    <t>  - Ineligible Intangibles</t>
  </si>
  <si>
    <t>  - Cumul Change F.V. Financial Liab</t>
  </si>
  <si>
    <t>    Net Tier One</t>
  </si>
  <si>
    <t>Tier Two Capital</t>
  </si>
  <si>
    <t>  + Qualif Debt and Redeem Pfd</t>
  </si>
  <si>
    <t>  + Cumulative Preferred Stock</t>
  </si>
  <si>
    <t>  + Allowable LN&amp;LS Loss Allow</t>
  </si>
  <si>
    <t>  + Unrl Gain Mktbl Eqy Sec (45%)</t>
  </si>
  <si>
    <t>  + Other Tier 2 Capital Comp</t>
  </si>
  <si>
    <t>    Net Eligible Tier Two</t>
  </si>
  <si>
    <t>Total RBC Before Deductions</t>
  </si>
  <si>
    <t>  Tier One &amp; Tier Two</t>
  </si>
  <si>
    <t>  Tier Three &amp; Fin Sub Adj</t>
  </si>
  <si>
    <t>  - Deductions for Total RBC</t>
  </si>
  <si>
    <t>    Total Risk-Based-Capital</t>
  </si>
  <si>
    <t>Risk-Weighted Assets</t>
  </si>
  <si>
    <t>On-Balance Sheet</t>
  </si>
  <si>
    <t>  Category Two - 20%</t>
  </si>
  <si>
    <t>  Category Three - 50%</t>
  </si>
  <si>
    <t>  Category Four - 100%</t>
  </si>
  <si>
    <t>    Total On-Balance Sheet</t>
  </si>
  <si>
    <t>  Memo: Category One - 0%</t>
  </si>
  <si>
    <t>Off-Balance Sheet</t>
  </si>
  <si>
    <t>    Total Off-Balance Sheet</t>
  </si>
  <si>
    <t>Adjustments to Risk-Wgt Assets</t>
  </si>
  <si>
    <t>  Risk-Weighted Asset Before Ded</t>
  </si>
  <si>
    <t>  - Excess Allowable LN&amp;LS Loss Al</t>
  </si>
  <si>
    <t>  - Allocated Transfer Risk Reserve</t>
  </si>
  <si>
    <t>  + Mkt Risk Asset &amp; Fin Sub Adj</t>
  </si>
  <si>
    <t>    Total Risk-Weighted Assets</t>
  </si>
  <si>
    <t>ROE</t>
  </si>
  <si>
    <t>ROA</t>
  </si>
  <si>
    <t>EM</t>
  </si>
  <si>
    <t>Equity Ratio</t>
  </si>
  <si>
    <t/>
  </si>
  <si>
    <t>PM</t>
  </si>
  <si>
    <t>Revenue</t>
  </si>
  <si>
    <t>Int Inc/TA</t>
  </si>
  <si>
    <t>Non Int Inc/TA</t>
  </si>
  <si>
    <t>G&amp;L/TA</t>
  </si>
  <si>
    <t>RATIOS</t>
  </si>
  <si>
    <t>BALANCES</t>
  </si>
  <si>
    <t>Yield on Earning Assets</t>
  </si>
  <si>
    <t>Earnings Base</t>
  </si>
  <si>
    <t>Asset Utilization</t>
  </si>
  <si>
    <t>ROE ANALYSIS</t>
  </si>
  <si>
    <t>ROA ANALYSIS</t>
  </si>
  <si>
    <t>Asset Utilization ANALYSIS</t>
  </si>
  <si>
    <t>Interest Income/Assets ANALYSIS</t>
  </si>
  <si>
    <t>EA/TA</t>
  </si>
  <si>
    <t>II/EA</t>
  </si>
  <si>
    <t>Interest Income ANALYSIS</t>
  </si>
  <si>
    <t>Total Non Earning Assets</t>
  </si>
  <si>
    <t>TRIM(CLEAN(SUBSTITUTE(B56,CHAR(160)," ")))</t>
  </si>
  <si>
    <t>184   </t>
  </si>
  <si>
    <t>183   </t>
  </si>
  <si>
    <t>172   </t>
  </si>
  <si>
    <t>171   </t>
  </si>
  <si>
    <t>168   </t>
  </si>
  <si>
    <t>120,593,349   </t>
  </si>
  <si>
    <t>121,017,043   </t>
  </si>
  <si>
    <t>121,610,578   </t>
  </si>
  <si>
    <t>122,345,739   </t>
  </si>
  <si>
    <t>16,509,540   </t>
  </si>
  <si>
    <t>16,628,683   </t>
  </si>
  <si>
    <t>16,127,388   </t>
  </si>
  <si>
    <t>16,275,048   </t>
  </si>
  <si>
    <t>1,337,083   </t>
  </si>
  <si>
    <t>1,014,971   </t>
  </si>
  <si>
    <t>660,513   </t>
  </si>
  <si>
    <t>273,207   </t>
  </si>
  <si>
    <t>126,334,315   </t>
  </si>
  <si>
    <t>126,829,698   </t>
  </si>
  <si>
    <t>127,159,055   </t>
  </si>
  <si>
    <t>132,323,628   </t>
  </si>
  <si>
    <t>16,047,053   </t>
  </si>
  <si>
    <t>15,603,036   </t>
  </si>
  <si>
    <t>15,291,343   </t>
  </si>
  <si>
    <t>15,696,761   </t>
  </si>
  <si>
    <t>368,723   </t>
  </si>
  <si>
    <t>193,167   </t>
  </si>
  <si>
    <t>89,745   </t>
  </si>
  <si>
    <t>-360,435   </t>
  </si>
  <si>
    <t>134,011,343   </t>
  </si>
  <si>
    <t>135,171,600   </t>
  </si>
  <si>
    <t>138,951,953   </t>
  </si>
  <si>
    <t>140,465,954   </t>
  </si>
  <si>
    <t>15,923,532   </t>
  </si>
  <si>
    <t>15,821,257   </t>
  </si>
  <si>
    <t>16,387,436   </t>
  </si>
  <si>
    <t>14,070,406   </t>
  </si>
  <si>
    <t>-233,374   </t>
  </si>
  <si>
    <t>-182,140   </t>
  </si>
  <si>
    <t>-466,938   </t>
  </si>
  <si>
    <t>-103,395   </t>
  </si>
  <si>
    <t>170   </t>
  </si>
  <si>
    <t>177   </t>
  </si>
  <si>
    <t>181   </t>
  </si>
  <si>
    <t>139,295,193   </t>
  </si>
  <si>
    <t>138,055,304   </t>
  </si>
  <si>
    <t>137,698,022   </t>
  </si>
  <si>
    <t>137,283,881   </t>
  </si>
  <si>
    <t>14,321,596   </t>
  </si>
  <si>
    <t>20,578,924   </t>
  </si>
  <si>
    <t>20,678,723   </t>
  </si>
  <si>
    <t>21,185,896   </t>
  </si>
  <si>
    <t>113,641   </t>
  </si>
  <si>
    <t>684,272   </t>
  </si>
  <si>
    <t>607,057   </t>
  </si>
  <si>
    <t>382,208   </t>
  </si>
  <si>
    <t>189   </t>
  </si>
  <si>
    <t>185   </t>
  </si>
  <si>
    <t>134,252,192   </t>
  </si>
  <si>
    <t>134,237,890   </t>
  </si>
  <si>
    <t>135,114,151   </t>
  </si>
  <si>
    <t>137,234,212   </t>
  </si>
  <si>
    <t>116,049,994   </t>
  </si>
  <si>
    <t>20,843,445   </t>
  </si>
  <si>
    <t>21,326,471   </t>
  </si>
  <si>
    <t>21,165,674   </t>
  </si>
  <si>
    <t>21,368,839   </t>
  </si>
  <si>
    <t>21,707,358   </t>
  </si>
  <si>
    <t>1,275,500   </t>
  </si>
  <si>
    <t>1,110,290   </t>
  </si>
  <si>
    <t>737,491   </t>
  </si>
  <si>
    <t>317,807   </t>
  </si>
  <si>
    <t>1,327,995   </t>
  </si>
  <si>
    <t>190   </t>
  </si>
  <si>
    <t>182   </t>
  </si>
  <si>
    <t>81,190,597   </t>
  </si>
  <si>
    <t>80,792,939   </t>
  </si>
  <si>
    <t>80,584,617   </t>
  </si>
  <si>
    <t>72,672,484   </t>
  </si>
  <si>
    <t>68,568,812   </t>
  </si>
  <si>
    <t>11,246,796   </t>
  </si>
  <si>
    <t>10,776,928   </t>
  </si>
  <si>
    <t>10,985,385   </t>
  </si>
  <si>
    <t>11,180,501   </t>
  </si>
  <si>
    <t>11,169,479   </t>
  </si>
  <si>
    <t>939,644   </t>
  </si>
  <si>
    <t>603,408   </t>
  </si>
  <si>
    <t>261,341   </t>
  </si>
  <si>
    <t>851,790   </t>
  </si>
  <si>
    <t>612,967   </t>
  </si>
  <si>
    <t>174   </t>
  </si>
  <si>
    <t>55,432,148   </t>
  </si>
  <si>
    <t>49,843,704   </t>
  </si>
  <si>
    <t>46,675,450   </t>
  </si>
  <si>
    <t>46,260,401   </t>
  </si>
  <si>
    <t>45,606,152   </t>
  </si>
  <si>
    <t>11,004,068   </t>
  </si>
  <si>
    <t>4,091,860   </t>
  </si>
  <si>
    <t>4,017,583   </t>
  </si>
  <si>
    <t>3,853,947   </t>
  </si>
  <si>
    <t>3,598,426   </t>
  </si>
  <si>
    <t>366,654   </t>
  </si>
  <si>
    <t>129,669   </t>
  </si>
  <si>
    <t>612,901   </t>
  </si>
  <si>
    <t>469,140   </t>
  </si>
  <si>
    <t>299,100   </t>
  </si>
  <si>
    <t>166   </t>
  </si>
  <si>
    <t>167   </t>
  </si>
  <si>
    <t>45,249,418   </t>
  </si>
  <si>
    <t>45,157,831   </t>
  </si>
  <si>
    <t>45,234,324   </t>
  </si>
  <si>
    <t>45,081,037   </t>
  </si>
  <si>
    <t>45,557,844   </t>
  </si>
  <si>
    <t>4,014,289   </t>
  </si>
  <si>
    <t>3,828,042   </t>
  </si>
  <si>
    <t>3,902,967   </t>
  </si>
  <si>
    <t>3,809,930   </t>
  </si>
  <si>
    <t>3,881,552   </t>
  </si>
  <si>
    <t>150,079   </t>
  </si>
  <si>
    <t>588,614   </t>
  </si>
  <si>
    <t>441,164   </t>
  </si>
  <si>
    <t>293,743   </t>
  </si>
  <si>
    <t>148,065   </t>
  </si>
  <si>
    <t>158   </t>
  </si>
  <si>
    <t>161   </t>
  </si>
  <si>
    <t>162   </t>
  </si>
  <si>
    <t>163   </t>
  </si>
  <si>
    <t>42,494,766   </t>
  </si>
  <si>
    <t>3,807,338   </t>
  </si>
  <si>
    <t>630,688   </t>
  </si>
  <si>
    <t>164   </t>
  </si>
  <si>
    <t>Mean ROA</t>
  </si>
  <si>
    <t>Std Dev ROA</t>
  </si>
  <si>
    <t>Threshold</t>
  </si>
  <si>
    <t>Tier 1 Capital 12/31/12</t>
  </si>
  <si>
    <t>Date</t>
  </si>
  <si>
    <t>ROA(NI/TA)</t>
  </si>
  <si>
    <t>Risk Index</t>
  </si>
  <si>
    <t>Probability</t>
  </si>
  <si>
    <t xml:space="preserve"> </t>
  </si>
  <si>
    <t>RWA (millions)</t>
  </si>
  <si>
    <t>Coefficients</t>
  </si>
  <si>
    <t>Standard Error</t>
  </si>
  <si>
    <t>t Stat</t>
  </si>
  <si>
    <t>P-value</t>
  </si>
  <si>
    <t>Intercept</t>
  </si>
  <si>
    <t>Loan Losses Beta</t>
  </si>
  <si>
    <t>Regression Statistics</t>
  </si>
  <si>
    <t>Multiple R</t>
  </si>
  <si>
    <t>R Square</t>
  </si>
  <si>
    <t>Adjusted R Square</t>
  </si>
  <si>
    <t>Observations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</si>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</sst>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.0_);_(* \(#,##0.0\);_(* &quot;-&quot;?_);_(@_)"/>
    <numFmt numFmtId="166" formatCode="0.0000"/>
    <numFmt numFmtId="167" formatCode="_(&quot;$&quot;* #,##0.0_);_(&quot;$&quot;* \(#,##0.0\);_(&quot;$&quot;* &quot;-&quot;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43" fontId="0" fillId="0" borderId="0" xfId="0" applyNumberFormat="1"/>
    <xf numFmtId="0" fontId="0" fillId="0" borderId="0" xfId="0" applyNumberFormat="1"/>
    <xf numFmtId="41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43" fontId="0" fillId="0" borderId="0" xfId="0" applyNumberFormat="1" applyFont="1" applyAlignment="1">
      <alignment horizontal="right"/>
    </xf>
    <xf numFmtId="164" fontId="0" fillId="0" borderId="0" xfId="0" applyNumberFormat="1" applyFont="1"/>
    <xf numFmtId="43" fontId="0" fillId="0" borderId="0" xfId="0" applyNumberFormat="1" applyFont="1"/>
    <xf numFmtId="0" fontId="0" fillId="0" borderId="0" xfId="0" applyFont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1" fontId="0" fillId="0" borderId="0" xfId="0" applyNumberFormat="1" applyFont="1" applyAlignment="1">
      <alignment horizontal="right"/>
    </xf>
    <xf numFmtId="0" fontId="0" fillId="2" borderId="0" xfId="0" applyFill="1"/>
    <xf numFmtId="0" fontId="0" fillId="3" borderId="0" xfId="0" applyFill="1"/>
    <xf numFmtId="3" fontId="0" fillId="0" borderId="0" xfId="0" applyNumberFormat="1" applyFont="1" applyAlignment="1">
      <alignment horizontal="right"/>
    </xf>
    <xf numFmtId="0" fontId="0" fillId="0" borderId="0" xfId="0" applyFill="1"/>
    <xf numFmtId="0" fontId="2" fillId="0" borderId="0" xfId="0" applyFont="1" applyFill="1"/>
    <xf numFmtId="0" fontId="0" fillId="0" borderId="1" xfId="0" applyFill="1" applyBorder="1"/>
    <xf numFmtId="3" fontId="0" fillId="0" borderId="0" xfId="0" applyNumberFormat="1" applyFill="1"/>
    <xf numFmtId="0" fontId="0" fillId="0" borderId="0" xfId="0" applyFill="1" applyBorder="1"/>
    <xf numFmtId="43" fontId="1" fillId="0" borderId="0" xfId="0" applyNumberFormat="1" applyFont="1" applyAlignment="1">
      <alignment horizontal="right"/>
    </xf>
    <xf numFmtId="10" fontId="0" fillId="0" borderId="0" xfId="0" applyNumberFormat="1" applyFont="1"/>
    <xf numFmtId="164" fontId="1" fillId="0" borderId="0" xfId="0" applyNumberFormat="1" applyFont="1" applyAlignment="1">
      <alignment horizontal="right"/>
    </xf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2" xfId="0" applyFont="1" applyBorder="1" applyAlignment="1">
      <alignment horizontal="right"/>
    </xf>
    <xf numFmtId="41" fontId="0" fillId="0" borderId="2" xfId="0" applyNumberFormat="1" applyFont="1" applyBorder="1" applyAlignment="1">
      <alignment horizontal="right"/>
    </xf>
    <xf numFmtId="0" fontId="0" fillId="4" borderId="0" xfId="0" applyFill="1" applyAlignment="1">
      <alignment horizontal="right"/>
    </xf>
    <xf numFmtId="0" fontId="0" fillId="0" borderId="2" xfId="0" applyBorder="1"/>
    <xf numFmtId="41" fontId="2" fillId="0" borderId="0" xfId="0" applyNumberFormat="1" applyFont="1"/>
    <xf numFmtId="2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1" fontId="0" fillId="0" borderId="1" xfId="0" applyNumberFormat="1" applyFill="1" applyBorder="1" applyAlignment="1">
      <alignment horizontal="right"/>
    </xf>
    <xf numFmtId="41" fontId="0" fillId="0" borderId="0" xfId="0" applyNumberFormat="1" applyFill="1" applyAlignment="1">
      <alignment horizontal="right"/>
    </xf>
    <xf numFmtId="41" fontId="0" fillId="0" borderId="0" xfId="0" applyNumberFormat="1" applyFill="1" applyBorder="1" applyAlignment="1">
      <alignment horizontal="right"/>
    </xf>
    <xf numFmtId="41" fontId="0" fillId="2" borderId="0" xfId="0" applyNumberFormat="1" applyFill="1" applyAlignment="1">
      <alignment horizontal="right"/>
    </xf>
    <xf numFmtId="43" fontId="0" fillId="0" borderId="0" xfId="0" applyNumberFormat="1" applyAlignment="1">
      <alignment horizontal="right"/>
    </xf>
    <xf numFmtId="41" fontId="0" fillId="3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39" fontId="0" fillId="0" borderId="0" xfId="0" applyNumberFormat="1" applyAlignment="1">
      <alignment horizontal="right"/>
    </xf>
    <xf numFmtId="41" fontId="0" fillId="0" borderId="2" xfId="0" applyNumberFormat="1" applyBorder="1" applyAlignment="1">
      <alignment horizontal="right"/>
    </xf>
    <xf numFmtId="39" fontId="0" fillId="0" borderId="2" xfId="0" applyNumberFormat="1" applyBorder="1" applyAlignment="1">
      <alignment horizontal="right"/>
    </xf>
    <xf numFmtId="39" fontId="0" fillId="3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0" borderId="0" xfId="0" applyAlignment="1"/>
    <xf numFmtId="22" fontId="0" fillId="0" borderId="0" xfId="0" applyNumberFormat="1" applyAlignment="1"/>
    <xf numFmtId="14" fontId="0" fillId="0" borderId="0" xfId="0" applyNumberFormat="1" applyAlignment="1"/>
    <xf numFmtId="2" fontId="0" fillId="0" borderId="0" xfId="0" applyNumberFormat="1" applyFont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right"/>
    </xf>
    <xf numFmtId="0" fontId="3" fillId="7" borderId="0" xfId="0" applyFont="1" applyFill="1" applyAlignment="1">
      <alignment horizontal="right"/>
    </xf>
    <xf numFmtId="14" fontId="3" fillId="7" borderId="0" xfId="0" applyNumberFormat="1" applyFont="1" applyFill="1"/>
    <xf numFmtId="0" fontId="0" fillId="8" borderId="0" xfId="0" applyFill="1" applyAlignment="1">
      <alignment horizontal="right"/>
    </xf>
    <xf numFmtId="165" fontId="0" fillId="9" borderId="0" xfId="0" applyNumberFormat="1" applyFill="1"/>
    <xf numFmtId="166" fontId="0" fillId="8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166" fontId="0" fillId="9" borderId="0" xfId="0" applyNumberFormat="1" applyFill="1" applyAlignment="1">
      <alignment horizontal="right"/>
    </xf>
    <xf numFmtId="9" fontId="0" fillId="9" borderId="0" xfId="0" applyNumberFormat="1" applyFill="1" applyAlignment="1">
      <alignment horizontal="right"/>
    </xf>
    <xf numFmtId="167" fontId="0" fillId="9" borderId="0" xfId="0" applyNumberFormat="1" applyFill="1"/>
    <xf numFmtId="165" fontId="0" fillId="9" borderId="2" xfId="0" applyNumberFormat="1" applyFill="1" applyBorder="1"/>
    <xf numFmtId="0" fontId="1" fillId="8" borderId="0" xfId="0" applyFont="1" applyFill="1" applyAlignment="1">
      <alignment horizontal="right"/>
    </xf>
    <xf numFmtId="165" fontId="1" fillId="9" borderId="0" xfId="0" applyNumberFormat="1" applyFont="1" applyFill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9" borderId="0" xfId="0" applyFill="1"/>
    <xf numFmtId="0" fontId="3" fillId="7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abSelected="1" zoomScale="85" zoomScaleNormal="85" workbookViewId="0">
      <selection activeCell="A4" sqref="A4:F31"/>
    </sheetView>
  </sheetViews>
  <sheetFormatPr defaultRowHeight="15"/>
  <cols>
    <col min="1" max="1" width="34.85546875" style="9" customWidth="1"/>
    <col min="2" max="6" width="11.5703125" customWidth="1"/>
  </cols>
  <sheetData>
    <row r="3" spans="1:6">
      <c r="A3" s="25"/>
    </row>
    <row r="4" spans="1:6">
      <c r="A4" s="34" t="s">
        <v>656</v>
      </c>
      <c r="B4" s="27">
        <v>41274</v>
      </c>
      <c r="C4" s="27">
        <v>40908</v>
      </c>
      <c r="D4" s="27">
        <v>40543</v>
      </c>
      <c r="E4" s="27">
        <v>40178</v>
      </c>
      <c r="F4" s="27">
        <v>39813</v>
      </c>
    </row>
    <row r="5" spans="1:6">
      <c r="A5" s="15" t="s">
        <v>61</v>
      </c>
      <c r="B5" s="16">
        <v>1337083</v>
      </c>
      <c r="C5" s="16">
        <v>316967</v>
      </c>
      <c r="D5" s="16">
        <v>-251689</v>
      </c>
      <c r="E5" s="16">
        <v>-975029</v>
      </c>
      <c r="F5" s="16">
        <v>-5519852</v>
      </c>
    </row>
    <row r="6" spans="1:6">
      <c r="A6" s="32" t="s">
        <v>56</v>
      </c>
      <c r="B6" s="33">
        <v>16509540</v>
      </c>
      <c r="C6" s="33">
        <v>15992948</v>
      </c>
      <c r="D6" s="33">
        <v>15334841</v>
      </c>
      <c r="E6" s="33">
        <v>15888831</v>
      </c>
      <c r="F6" s="33">
        <v>14191926</v>
      </c>
    </row>
    <row r="7" spans="1:6">
      <c r="A7" s="30" t="s">
        <v>641</v>
      </c>
      <c r="B7" s="29">
        <v>8.0988507250959144E-2</v>
      </c>
      <c r="C7" s="29">
        <v>1.9819172800411781E-2</v>
      </c>
      <c r="D7" s="29">
        <v>-1.6412886185125753E-2</v>
      </c>
      <c r="E7" s="29">
        <v>-6.1365685115538075E-2</v>
      </c>
      <c r="F7" s="29">
        <v>-0.38894312160308614</v>
      </c>
    </row>
    <row r="9" spans="1:6">
      <c r="A9" s="15" t="s">
        <v>642</v>
      </c>
      <c r="B9" s="3">
        <v>1.1087535184050656E-2</v>
      </c>
      <c r="C9" s="3">
        <v>2.5226107954884145E-3</v>
      </c>
      <c r="D9" s="3">
        <v>-1.9152682390663615E-3</v>
      </c>
      <c r="E9" s="3">
        <v>-7.0463267315744376E-3</v>
      </c>
      <c r="F9" s="3">
        <v>-3.9544720317338265E-2</v>
      </c>
    </row>
    <row r="10" spans="1:6">
      <c r="A10" s="14" t="s">
        <v>643</v>
      </c>
      <c r="B10" s="5">
        <v>7.3044645096108072</v>
      </c>
      <c r="C10" s="5">
        <v>7.8566114264862241</v>
      </c>
      <c r="D10" s="5">
        <v>8.5694973948539808</v>
      </c>
      <c r="E10" s="5">
        <v>8.7088901002219732</v>
      </c>
      <c r="F10" s="5">
        <v>9.8355259180466419</v>
      </c>
    </row>
    <row r="11" spans="1:6">
      <c r="A11" s="31" t="s">
        <v>641</v>
      </c>
      <c r="B11" s="28">
        <f>B9*B10</f>
        <v>8.0988507250959144E-2</v>
      </c>
      <c r="C11" s="28">
        <f t="shared" ref="C11:F11" si="0">C9*C10</f>
        <v>1.9819172800411781E-2</v>
      </c>
      <c r="D11" s="28">
        <f t="shared" si="0"/>
        <v>-1.6412886185125757E-2</v>
      </c>
      <c r="E11" s="28">
        <f t="shared" si="0"/>
        <v>-6.1365685115538075E-2</v>
      </c>
      <c r="F11" s="28">
        <f t="shared" si="0"/>
        <v>-0.38894312160308614</v>
      </c>
    </row>
    <row r="12" spans="1:6">
      <c r="A12" s="27"/>
      <c r="B12" s="5"/>
      <c r="C12" s="3"/>
      <c r="D12" s="3"/>
    </row>
    <row r="13" spans="1:6">
      <c r="A13" s="27"/>
      <c r="B13" s="5"/>
      <c r="C13" s="3"/>
      <c r="D13" s="3"/>
    </row>
    <row r="14" spans="1:6">
      <c r="A14" s="34" t="s">
        <v>657</v>
      </c>
      <c r="B14" s="27">
        <v>41274</v>
      </c>
      <c r="C14" s="27">
        <v>40908</v>
      </c>
      <c r="D14" s="27">
        <v>40543</v>
      </c>
      <c r="E14" s="27">
        <v>40178</v>
      </c>
      <c r="F14" s="27">
        <v>39813</v>
      </c>
    </row>
    <row r="15" spans="1:6">
      <c r="A15" s="9" t="s">
        <v>655</v>
      </c>
      <c r="B15" s="3">
        <v>4.9576365940380347E-2</v>
      </c>
      <c r="C15" s="3">
        <v>4.8954361283338119E-2</v>
      </c>
      <c r="D15" s="3">
        <v>5.1988427530296345E-2</v>
      </c>
      <c r="E15" s="3">
        <v>5.5155704265805322E-2</v>
      </c>
      <c r="F15" s="3">
        <v>5.8991150170115629E-2</v>
      </c>
    </row>
    <row r="16" spans="1:6">
      <c r="A16" s="9" t="s">
        <v>646</v>
      </c>
      <c r="B16" s="3">
        <v>0.22364558139223695</v>
      </c>
      <c r="C16" s="3">
        <v>5.1529847992256385E-2</v>
      </c>
      <c r="D16" s="3">
        <v>-3.6840280232562056E-2</v>
      </c>
      <c r="E16" s="3">
        <v>-0.12775336341671778</v>
      </c>
      <c r="F16" s="3">
        <v>-0.67035004747832927</v>
      </c>
    </row>
    <row r="17" spans="1:6">
      <c r="A17" s="31" t="s">
        <v>642</v>
      </c>
      <c r="B17" s="28">
        <f>B15*B16</f>
        <v>1.1087535184050656E-2</v>
      </c>
      <c r="C17" s="28">
        <f t="shared" ref="C17:F17" si="1">C15*C16</f>
        <v>2.5226107954884145E-3</v>
      </c>
      <c r="D17" s="28">
        <f t="shared" si="1"/>
        <v>-1.9152682390663615E-3</v>
      </c>
      <c r="E17" s="28">
        <f t="shared" si="1"/>
        <v>-7.0463267315744385E-3</v>
      </c>
      <c r="F17" s="28">
        <f t="shared" si="1"/>
        <v>-3.9544720317338265E-2</v>
      </c>
    </row>
    <row r="19" spans="1:6">
      <c r="A19" s="34" t="s">
        <v>658</v>
      </c>
      <c r="B19" s="27">
        <v>41274</v>
      </c>
      <c r="C19" s="27">
        <v>40908</v>
      </c>
      <c r="D19" s="27">
        <v>40543</v>
      </c>
      <c r="E19" s="27">
        <v>40178</v>
      </c>
      <c r="F19" s="27">
        <v>39813</v>
      </c>
    </row>
    <row r="20" spans="1:6">
      <c r="A20" s="9" t="s">
        <v>648</v>
      </c>
      <c r="B20" s="3">
        <v>3.2688087964121468E-2</v>
      </c>
      <c r="C20" s="3">
        <v>3.402743444194016E-2</v>
      </c>
      <c r="D20" s="3">
        <v>3.5261979358335027E-2</v>
      </c>
      <c r="E20" s="3">
        <v>3.8084899178699526E-2</v>
      </c>
      <c r="F20" s="3">
        <v>4.6261334737724362E-2</v>
      </c>
    </row>
    <row r="21" spans="1:6">
      <c r="A21" s="9" t="s">
        <v>649</v>
      </c>
      <c r="B21" s="3">
        <v>1.6506034673603766E-2</v>
      </c>
      <c r="C21" s="3">
        <v>1.4048974846697237E-2</v>
      </c>
      <c r="D21" s="3">
        <v>1.373544766272273E-2</v>
      </c>
      <c r="E21" s="3">
        <v>1.7018801129110282E-2</v>
      </c>
      <c r="F21" s="3">
        <v>1.2074064719363654E-2</v>
      </c>
    </row>
    <row r="22" spans="1:6">
      <c r="A22" s="9" t="s">
        <v>650</v>
      </c>
      <c r="B22" s="3">
        <v>3.8224330265510746E-4</v>
      </c>
      <c r="C22" s="3">
        <v>8.7795199470072421E-4</v>
      </c>
      <c r="D22" s="3">
        <v>2.9910005092385864E-3</v>
      </c>
      <c r="E22" s="3">
        <v>5.2003957995515676E-5</v>
      </c>
      <c r="F22" s="3">
        <v>6.5575071302761804E-4</v>
      </c>
    </row>
    <row r="23" spans="1:6">
      <c r="A23" s="31" t="s">
        <v>655</v>
      </c>
      <c r="B23" s="28">
        <f>B20+B21+B22</f>
        <v>4.957636594038034E-2</v>
      </c>
      <c r="C23" s="28">
        <f t="shared" ref="C23:F23" si="2">C20+C21+C22</f>
        <v>4.8954361283338126E-2</v>
      </c>
      <c r="D23" s="28">
        <f t="shared" si="2"/>
        <v>5.1988427530296345E-2</v>
      </c>
      <c r="E23" s="28">
        <f t="shared" si="2"/>
        <v>5.5155704265805329E-2</v>
      </c>
      <c r="F23" s="28">
        <f t="shared" si="2"/>
        <v>5.8991150170115636E-2</v>
      </c>
    </row>
    <row r="25" spans="1:6">
      <c r="A25" s="34" t="s">
        <v>659</v>
      </c>
      <c r="B25" s="27">
        <v>41274</v>
      </c>
      <c r="C25" s="27">
        <v>40908</v>
      </c>
      <c r="D25" s="27">
        <v>40543</v>
      </c>
      <c r="E25" s="27">
        <v>40178</v>
      </c>
      <c r="F25" s="27">
        <v>39813</v>
      </c>
    </row>
    <row r="26" spans="1:6">
      <c r="A26" s="9" t="s">
        <v>661</v>
      </c>
      <c r="B26" s="3">
        <v>3.7793432050782692E-2</v>
      </c>
      <c r="C26" s="3">
        <v>4.054482643942664E-2</v>
      </c>
      <c r="D26" s="3">
        <v>4.2374344016711821E-2</v>
      </c>
      <c r="E26" s="3">
        <v>4.3866532167216768E-2</v>
      </c>
      <c r="F26" s="3">
        <v>5.2272934782100995E-2</v>
      </c>
    </row>
    <row r="27" spans="1:6">
      <c r="A27" s="9" t="s">
        <v>660</v>
      </c>
      <c r="B27" s="3">
        <v>0.86491451531045882</v>
      </c>
      <c r="C27" s="3">
        <v>0.83925465787297515</v>
      </c>
      <c r="D27" s="3">
        <v>0.83215398790428996</v>
      </c>
      <c r="E27" s="3">
        <v>0.86819945177161539</v>
      </c>
      <c r="F27" s="3">
        <v>0.88499593394868858</v>
      </c>
    </row>
    <row r="28" spans="1:6">
      <c r="A28" s="31" t="s">
        <v>648</v>
      </c>
      <c r="B28" s="28">
        <f>B26*B27</f>
        <v>3.2688087964121475E-2</v>
      </c>
      <c r="C28" s="28">
        <f t="shared" ref="C28:F28" si="3">C26*C27</f>
        <v>3.402743444194016E-2</v>
      </c>
      <c r="D28" s="28">
        <f t="shared" si="3"/>
        <v>3.5261979358335027E-2</v>
      </c>
      <c r="E28" s="28">
        <f t="shared" si="3"/>
        <v>3.8084899178699533E-2</v>
      </c>
      <c r="F28" s="28">
        <f t="shared" si="3"/>
        <v>4.6261334737724355E-2</v>
      </c>
    </row>
    <row r="30" spans="1:6">
      <c r="A30" s="34" t="s">
        <v>662</v>
      </c>
    </row>
    <row r="31" spans="1:6">
      <c r="A31" s="9" t="s">
        <v>663</v>
      </c>
      <c r="B31">
        <v>16117849</v>
      </c>
      <c r="C31">
        <v>17915538</v>
      </c>
      <c r="D31">
        <v>19017809</v>
      </c>
      <c r="E31">
        <v>17870460</v>
      </c>
      <c r="F31">
        <v>18551798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zoomScale="70" zoomScaleNormal="70" workbookViewId="0">
      <pane ySplit="5" topLeftCell="A12" activePane="bottomLeft" state="frozen"/>
      <selection sqref="A1:A2"/>
      <selection pane="bottomLeft" activeCell="B18" sqref="B18:B20"/>
    </sheetView>
  </sheetViews>
  <sheetFormatPr defaultRowHeight="15"/>
  <cols>
    <col min="1" max="1" width="37.5703125" customWidth="1"/>
    <col min="2" max="16" width="12.5703125" style="9" customWidth="1"/>
  </cols>
  <sheetData>
    <row r="1" spans="1:16">
      <c r="A1" s="9" t="s">
        <v>117</v>
      </c>
    </row>
    <row r="2" spans="1:16">
      <c r="A2" t="s">
        <v>0</v>
      </c>
      <c r="E2" s="37"/>
    </row>
    <row r="4" spans="1:16">
      <c r="B4" s="38">
        <v>41274</v>
      </c>
      <c r="E4" s="38">
        <v>40908</v>
      </c>
      <c r="H4" s="38">
        <v>40543</v>
      </c>
      <c r="K4" s="38">
        <v>40178</v>
      </c>
      <c r="N4" s="38">
        <v>39813</v>
      </c>
    </row>
    <row r="5" spans="1:16">
      <c r="A5" t="s">
        <v>118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</row>
    <row r="6" spans="1:16">
      <c r="A6" t="s">
        <v>119</v>
      </c>
      <c r="B6" s="9">
        <v>1.3</v>
      </c>
      <c r="C6" s="9">
        <v>1.32</v>
      </c>
      <c r="D6" s="9">
        <v>42</v>
      </c>
      <c r="E6" s="9">
        <v>1.1299999999999999</v>
      </c>
      <c r="F6" s="9">
        <v>1.28</v>
      </c>
      <c r="G6" s="9">
        <v>32</v>
      </c>
      <c r="H6" s="9">
        <v>1.1200000000000001</v>
      </c>
      <c r="I6" s="9">
        <v>1.23</v>
      </c>
      <c r="J6" s="9">
        <v>35</v>
      </c>
      <c r="K6" s="9">
        <v>1.06</v>
      </c>
      <c r="L6" s="9">
        <v>1.17</v>
      </c>
      <c r="M6" s="9">
        <v>35</v>
      </c>
      <c r="N6" s="9">
        <v>1.08</v>
      </c>
      <c r="O6" s="9">
        <v>1.21</v>
      </c>
      <c r="P6" s="9">
        <v>36</v>
      </c>
    </row>
    <row r="7" spans="1:16">
      <c r="A7" t="s">
        <v>120</v>
      </c>
      <c r="B7" s="9">
        <v>0.52</v>
      </c>
      <c r="C7" s="9">
        <v>0.33</v>
      </c>
      <c r="D7" s="9">
        <v>88</v>
      </c>
      <c r="E7" s="9">
        <v>0.51</v>
      </c>
      <c r="F7" s="9">
        <v>0.34</v>
      </c>
      <c r="G7" s="9">
        <v>87</v>
      </c>
      <c r="H7" s="9">
        <v>0.51</v>
      </c>
      <c r="I7" s="9">
        <v>0.33</v>
      </c>
      <c r="J7" s="9">
        <v>89</v>
      </c>
      <c r="K7" s="9">
        <v>0.5</v>
      </c>
      <c r="L7" s="9">
        <v>0.33</v>
      </c>
      <c r="M7" s="9">
        <v>86</v>
      </c>
      <c r="N7" s="9">
        <v>0.51</v>
      </c>
      <c r="O7" s="9">
        <v>0.34</v>
      </c>
      <c r="P7" s="9">
        <v>85</v>
      </c>
    </row>
    <row r="8" spans="1:16">
      <c r="A8" t="s">
        <v>121</v>
      </c>
      <c r="B8" s="9">
        <v>0.95</v>
      </c>
      <c r="C8" s="9">
        <v>1.07</v>
      </c>
      <c r="D8" s="9">
        <v>40</v>
      </c>
      <c r="E8" s="9">
        <v>1.1299999999999999</v>
      </c>
      <c r="F8" s="9">
        <v>1.1299999999999999</v>
      </c>
      <c r="G8" s="9">
        <v>51</v>
      </c>
      <c r="H8" s="9">
        <v>0.96</v>
      </c>
      <c r="I8" s="9">
        <v>1.18</v>
      </c>
      <c r="J8" s="9">
        <v>32</v>
      </c>
      <c r="K8" s="9">
        <v>0.9</v>
      </c>
      <c r="L8" s="9">
        <v>1.25</v>
      </c>
      <c r="M8" s="9">
        <v>27</v>
      </c>
      <c r="N8" s="9">
        <v>5.2</v>
      </c>
      <c r="O8" s="9">
        <v>1.3</v>
      </c>
      <c r="P8" s="9">
        <v>96</v>
      </c>
    </row>
    <row r="9" spans="1:16">
      <c r="A9" t="s">
        <v>122</v>
      </c>
      <c r="B9" s="9">
        <v>2.77</v>
      </c>
      <c r="C9" s="9">
        <v>2.75</v>
      </c>
      <c r="D9" s="9">
        <v>47</v>
      </c>
      <c r="E9" s="9">
        <v>2.77</v>
      </c>
      <c r="F9" s="9">
        <v>2.78</v>
      </c>
      <c r="G9" s="9">
        <v>50</v>
      </c>
      <c r="H9" s="9">
        <v>2.59</v>
      </c>
      <c r="I9" s="9">
        <v>2.8</v>
      </c>
      <c r="J9" s="9">
        <v>41</v>
      </c>
      <c r="K9" s="9">
        <v>2.4500000000000002</v>
      </c>
      <c r="L9" s="9">
        <v>2.83</v>
      </c>
      <c r="M9" s="9">
        <v>37</v>
      </c>
      <c r="N9" s="9">
        <v>6.79</v>
      </c>
      <c r="O9" s="9">
        <v>2.94</v>
      </c>
      <c r="P9" s="9">
        <v>96</v>
      </c>
    </row>
    <row r="10" spans="1:16">
      <c r="A10" t="s">
        <v>123</v>
      </c>
      <c r="B10" s="9">
        <v>1.1200000000000001</v>
      </c>
      <c r="C10" s="9">
        <v>1.58</v>
      </c>
      <c r="D10" s="9">
        <v>22</v>
      </c>
      <c r="E10" s="9">
        <v>1.36</v>
      </c>
      <c r="F10" s="9">
        <v>1.61</v>
      </c>
      <c r="G10" s="9">
        <v>30</v>
      </c>
      <c r="H10" s="9">
        <v>1.22</v>
      </c>
      <c r="I10" s="9">
        <v>1.42</v>
      </c>
      <c r="J10" s="9">
        <v>32</v>
      </c>
      <c r="K10" s="9">
        <v>0.75</v>
      </c>
      <c r="L10" s="9">
        <v>1.34</v>
      </c>
      <c r="M10" s="9">
        <v>24</v>
      </c>
      <c r="N10" s="9">
        <v>5.59</v>
      </c>
      <c r="O10" s="9">
        <v>1.62</v>
      </c>
      <c r="P10" s="9">
        <v>96</v>
      </c>
    </row>
    <row r="11" spans="1:16">
      <c r="A11" t="s">
        <v>124</v>
      </c>
    </row>
    <row r="12" spans="1:16">
      <c r="A12" t="s">
        <v>125</v>
      </c>
      <c r="B12" s="9">
        <v>60.68</v>
      </c>
      <c r="C12" s="9">
        <v>61.53</v>
      </c>
      <c r="D12" s="9">
        <v>43</v>
      </c>
      <c r="E12" s="9">
        <v>64.790000000000006</v>
      </c>
      <c r="F12" s="9">
        <v>62.84</v>
      </c>
      <c r="G12" s="9">
        <v>55</v>
      </c>
      <c r="H12" s="9">
        <v>63.58</v>
      </c>
      <c r="I12" s="9">
        <v>61.67</v>
      </c>
      <c r="J12" s="9">
        <v>59</v>
      </c>
      <c r="K12" s="9">
        <v>58.58</v>
      </c>
      <c r="L12" s="9">
        <v>64.95</v>
      </c>
      <c r="M12" s="9">
        <v>39</v>
      </c>
      <c r="N12" s="9">
        <v>167.27</v>
      </c>
      <c r="O12" s="9">
        <v>65.64</v>
      </c>
      <c r="P12" s="9">
        <v>97</v>
      </c>
    </row>
    <row r="13" spans="1:16">
      <c r="A13" t="s">
        <v>126</v>
      </c>
      <c r="B13" s="9">
        <v>72.489999999999995</v>
      </c>
      <c r="C13" s="9">
        <v>86.69</v>
      </c>
      <c r="D13" s="9">
        <v>37</v>
      </c>
      <c r="E13" s="9">
        <v>65.02</v>
      </c>
      <c r="F13" s="9">
        <v>81.52</v>
      </c>
      <c r="G13" s="9">
        <v>30</v>
      </c>
      <c r="H13" s="9">
        <v>64.48</v>
      </c>
      <c r="I13" s="9">
        <v>79.739999999999995</v>
      </c>
      <c r="J13" s="9">
        <v>32</v>
      </c>
      <c r="K13" s="9">
        <v>62.14</v>
      </c>
      <c r="L13" s="9">
        <v>76.010000000000005</v>
      </c>
      <c r="M13" s="9">
        <v>33</v>
      </c>
      <c r="N13" s="9">
        <v>57.67</v>
      </c>
      <c r="O13" s="9">
        <v>74.05</v>
      </c>
      <c r="P13" s="9">
        <v>26</v>
      </c>
    </row>
    <row r="14" spans="1:16">
      <c r="A14" t="s">
        <v>127</v>
      </c>
      <c r="B14" s="9">
        <v>5.58</v>
      </c>
      <c r="C14" s="9">
        <v>9.44</v>
      </c>
      <c r="D14" s="9">
        <v>44</v>
      </c>
      <c r="E14" s="9">
        <v>5.64</v>
      </c>
      <c r="F14" s="9">
        <v>10.5</v>
      </c>
      <c r="G14" s="9">
        <v>50</v>
      </c>
      <c r="H14" s="9">
        <v>5.6</v>
      </c>
      <c r="I14" s="9">
        <v>10.14</v>
      </c>
      <c r="J14" s="9">
        <v>50</v>
      </c>
      <c r="K14" s="9">
        <v>5.86</v>
      </c>
      <c r="L14" s="9">
        <v>12.49</v>
      </c>
      <c r="M14" s="9">
        <v>53</v>
      </c>
      <c r="N14" s="9">
        <v>5.42</v>
      </c>
      <c r="O14" s="9">
        <v>9.4499999999999993</v>
      </c>
      <c r="P14" s="9">
        <v>43</v>
      </c>
    </row>
    <row r="16" spans="1:16">
      <c r="A16" t="s">
        <v>128</v>
      </c>
    </row>
    <row r="17" spans="1:16">
      <c r="A17" t="s">
        <v>129</v>
      </c>
      <c r="B17" s="34">
        <v>4.21</v>
      </c>
      <c r="C17" s="9">
        <v>5.09</v>
      </c>
      <c r="D17" s="9">
        <v>15</v>
      </c>
      <c r="E17" s="9">
        <v>4.28</v>
      </c>
      <c r="F17" s="9">
        <v>5.34</v>
      </c>
      <c r="G17" s="9">
        <v>14</v>
      </c>
      <c r="H17" s="9">
        <v>4.25</v>
      </c>
      <c r="I17" s="9">
        <v>5.34</v>
      </c>
      <c r="J17" s="9">
        <v>13</v>
      </c>
      <c r="K17" s="9">
        <v>4.42</v>
      </c>
      <c r="L17" s="9">
        <v>5.26</v>
      </c>
      <c r="M17" s="9">
        <v>16</v>
      </c>
      <c r="N17" s="9">
        <v>5.68</v>
      </c>
      <c r="O17" s="9">
        <v>6.13</v>
      </c>
      <c r="P17" s="9">
        <v>22</v>
      </c>
    </row>
    <row r="18" spans="1:16">
      <c r="A18" t="s">
        <v>130</v>
      </c>
      <c r="B18" s="34">
        <v>4.1500000000000004</v>
      </c>
      <c r="C18" s="9">
        <v>5.0599999999999996</v>
      </c>
      <c r="D18" s="9">
        <v>15</v>
      </c>
      <c r="E18" s="9">
        <v>4.2300000000000004</v>
      </c>
      <c r="F18" s="9">
        <v>5.31</v>
      </c>
      <c r="G18" s="9">
        <v>14</v>
      </c>
      <c r="H18" s="9">
        <v>4.18</v>
      </c>
      <c r="I18" s="9">
        <v>5.29</v>
      </c>
      <c r="J18" s="9">
        <v>13</v>
      </c>
      <c r="K18" s="9">
        <v>4.3</v>
      </c>
      <c r="L18" s="9">
        <v>5.23</v>
      </c>
      <c r="M18" s="9">
        <v>12</v>
      </c>
      <c r="N18" s="9">
        <v>5.62</v>
      </c>
      <c r="O18" s="9">
        <v>6.11</v>
      </c>
      <c r="P18" s="9">
        <v>19</v>
      </c>
    </row>
    <row r="19" spans="1:16">
      <c r="A19" t="s">
        <v>131</v>
      </c>
      <c r="B19" s="34">
        <v>4.0199999999999996</v>
      </c>
      <c r="C19" s="9">
        <v>5.04</v>
      </c>
      <c r="D19" s="9">
        <v>10</v>
      </c>
      <c r="E19" s="9">
        <v>4.12</v>
      </c>
      <c r="F19" s="9">
        <v>5.28</v>
      </c>
      <c r="G19" s="9">
        <v>9</v>
      </c>
      <c r="H19" s="9">
        <v>4.08</v>
      </c>
      <c r="I19" s="9">
        <v>5.21</v>
      </c>
      <c r="J19" s="9">
        <v>8</v>
      </c>
      <c r="K19" s="9">
        <v>4.3</v>
      </c>
      <c r="L19" s="9">
        <v>5.21</v>
      </c>
      <c r="M19" s="9">
        <v>10</v>
      </c>
      <c r="N19" s="9">
        <v>5.67</v>
      </c>
      <c r="O19" s="9">
        <v>6.07</v>
      </c>
      <c r="P19" s="9">
        <v>19</v>
      </c>
    </row>
    <row r="20" spans="1:16">
      <c r="A20" t="s">
        <v>132</v>
      </c>
      <c r="B20" s="34">
        <v>3.9</v>
      </c>
      <c r="C20" s="9">
        <v>4.72</v>
      </c>
      <c r="D20" s="9">
        <v>15</v>
      </c>
      <c r="E20" s="9">
        <v>4.01</v>
      </c>
      <c r="F20" s="9">
        <v>5</v>
      </c>
      <c r="G20" s="9">
        <v>11</v>
      </c>
      <c r="H20" s="9">
        <v>4.01</v>
      </c>
      <c r="I20" s="9">
        <v>5.18</v>
      </c>
      <c r="J20" s="9">
        <v>7</v>
      </c>
      <c r="K20" s="9">
        <v>4.38</v>
      </c>
      <c r="L20" s="9">
        <v>5.33</v>
      </c>
      <c r="M20" s="9">
        <v>9</v>
      </c>
      <c r="N20" s="9">
        <v>5.84</v>
      </c>
      <c r="O20" s="9">
        <v>5.96</v>
      </c>
      <c r="P20" s="9">
        <v>43</v>
      </c>
    </row>
    <row r="21" spans="1:16">
      <c r="A21" t="s">
        <v>133</v>
      </c>
      <c r="B21" s="34">
        <v>4.17</v>
      </c>
      <c r="C21" s="9">
        <v>5.25</v>
      </c>
      <c r="D21" s="9">
        <v>11</v>
      </c>
      <c r="E21" s="9">
        <v>4.24</v>
      </c>
      <c r="F21" s="9">
        <v>5.42</v>
      </c>
      <c r="G21" s="9">
        <v>11</v>
      </c>
      <c r="H21" s="9">
        <v>4.1399999999999997</v>
      </c>
      <c r="I21" s="9">
        <v>5.24</v>
      </c>
      <c r="J21" s="9">
        <v>12</v>
      </c>
      <c r="K21" s="9">
        <v>4.2300000000000004</v>
      </c>
      <c r="L21" s="9">
        <v>5.0999999999999996</v>
      </c>
      <c r="M21" s="9">
        <v>17</v>
      </c>
      <c r="N21" s="9">
        <v>5.53</v>
      </c>
      <c r="O21" s="9">
        <v>6.11</v>
      </c>
      <c r="P21" s="9">
        <v>16</v>
      </c>
    </row>
    <row r="22" spans="1:16">
      <c r="A22" t="s">
        <v>134</v>
      </c>
      <c r="B22" s="34">
        <v>4.08</v>
      </c>
      <c r="C22" s="9">
        <v>4.91</v>
      </c>
      <c r="D22" s="9">
        <v>24</v>
      </c>
      <c r="E22" s="9">
        <v>4.12</v>
      </c>
      <c r="F22" s="9">
        <v>5.2</v>
      </c>
      <c r="G22" s="9">
        <v>21</v>
      </c>
      <c r="H22" s="9">
        <v>4.12</v>
      </c>
      <c r="I22" s="9">
        <v>5.27</v>
      </c>
      <c r="J22" s="9">
        <v>16</v>
      </c>
      <c r="K22" s="9">
        <v>3.89</v>
      </c>
      <c r="L22" s="9">
        <v>4.96</v>
      </c>
      <c r="M22" s="9">
        <v>17</v>
      </c>
      <c r="N22" s="9">
        <v>5.23</v>
      </c>
      <c r="O22" s="9">
        <v>6.03</v>
      </c>
      <c r="P22" s="9">
        <v>20</v>
      </c>
    </row>
    <row r="23" spans="1:16">
      <c r="A23" t="s">
        <v>135</v>
      </c>
      <c r="B23" s="34">
        <v>5.91</v>
      </c>
      <c r="C23" s="9">
        <v>6.37</v>
      </c>
      <c r="D23" s="9">
        <v>46</v>
      </c>
      <c r="E23" s="9">
        <v>6.45</v>
      </c>
      <c r="F23" s="9">
        <v>6.83</v>
      </c>
      <c r="G23" s="9">
        <v>43</v>
      </c>
      <c r="H23" s="9">
        <v>6.43</v>
      </c>
      <c r="I23" s="9">
        <v>6.83</v>
      </c>
      <c r="J23" s="9">
        <v>40</v>
      </c>
      <c r="K23" s="9">
        <v>6.47</v>
      </c>
      <c r="L23" s="9">
        <v>6.82</v>
      </c>
      <c r="M23" s="9">
        <v>42</v>
      </c>
      <c r="N23" s="9">
        <v>6.85</v>
      </c>
      <c r="O23" s="9">
        <v>7.41</v>
      </c>
      <c r="P23" s="9">
        <v>40</v>
      </c>
    </row>
    <row r="24" spans="1:16">
      <c r="A24" t="s">
        <v>136</v>
      </c>
      <c r="B24" s="34">
        <v>12.43</v>
      </c>
      <c r="C24" s="9">
        <v>9.1300000000000008</v>
      </c>
      <c r="D24" s="9">
        <v>70</v>
      </c>
      <c r="E24" s="9">
        <v>11.71</v>
      </c>
      <c r="F24" s="9">
        <v>10.07</v>
      </c>
      <c r="G24" s="9">
        <v>63</v>
      </c>
      <c r="H24" s="9" t="s">
        <v>19</v>
      </c>
      <c r="I24" s="9">
        <v>9.83</v>
      </c>
      <c r="J24" s="9" t="s">
        <v>19</v>
      </c>
      <c r="K24" s="9" t="s">
        <v>19</v>
      </c>
      <c r="L24" s="9">
        <v>9.5399999999999991</v>
      </c>
      <c r="M24" s="9" t="s">
        <v>19</v>
      </c>
      <c r="N24" s="9" t="s">
        <v>19</v>
      </c>
      <c r="O24" s="9">
        <v>10.130000000000001</v>
      </c>
      <c r="P24" s="9" t="s">
        <v>19</v>
      </c>
    </row>
    <row r="25" spans="1:16">
      <c r="A25" t="s">
        <v>137</v>
      </c>
      <c r="B25" s="34">
        <v>4.1100000000000003</v>
      </c>
      <c r="C25" s="9">
        <v>5.01</v>
      </c>
      <c r="D25" s="9">
        <v>28</v>
      </c>
      <c r="E25" s="9">
        <v>4.0999999999999996</v>
      </c>
      <c r="F25" s="9">
        <v>5.12</v>
      </c>
      <c r="G25" s="9">
        <v>24</v>
      </c>
      <c r="H25" s="9">
        <v>4.12</v>
      </c>
      <c r="I25" s="9">
        <v>4.99</v>
      </c>
      <c r="J25" s="9">
        <v>25</v>
      </c>
      <c r="K25" s="9">
        <v>4.3499999999999996</v>
      </c>
      <c r="L25" s="9">
        <v>5.04</v>
      </c>
      <c r="M25" s="9">
        <v>31</v>
      </c>
      <c r="N25" s="9">
        <v>5.48</v>
      </c>
      <c r="O25" s="9">
        <v>6.18</v>
      </c>
      <c r="P25" s="9">
        <v>29</v>
      </c>
    </row>
    <row r="26" spans="1:16">
      <c r="A26" t="s">
        <v>138</v>
      </c>
      <c r="B26" s="9" t="s">
        <v>19</v>
      </c>
      <c r="C26" s="9">
        <v>5.05</v>
      </c>
      <c r="D26" s="9" t="s">
        <v>19</v>
      </c>
      <c r="E26" s="9" t="s">
        <v>19</v>
      </c>
      <c r="F26" s="9">
        <v>4.25</v>
      </c>
      <c r="G26" s="9" t="s">
        <v>19</v>
      </c>
      <c r="H26" s="9">
        <v>4.7699999999999996</v>
      </c>
      <c r="I26" s="9">
        <v>4.32</v>
      </c>
      <c r="J26" s="9">
        <v>54</v>
      </c>
      <c r="K26" s="9">
        <v>5.09</v>
      </c>
      <c r="L26" s="9">
        <v>4.96</v>
      </c>
      <c r="M26" s="9">
        <v>63</v>
      </c>
      <c r="N26" s="9">
        <v>5.88</v>
      </c>
      <c r="O26" s="9">
        <v>5.01</v>
      </c>
      <c r="P26" s="9">
        <v>69</v>
      </c>
    </row>
    <row r="27" spans="1:16">
      <c r="A27" t="s">
        <v>139</v>
      </c>
      <c r="B27" s="9">
        <v>2.56</v>
      </c>
      <c r="C27" s="9">
        <v>2.62</v>
      </c>
      <c r="D27" s="9">
        <v>48</v>
      </c>
      <c r="E27" s="9">
        <v>3.09</v>
      </c>
      <c r="F27" s="9">
        <v>3.01</v>
      </c>
      <c r="G27" s="9">
        <v>53</v>
      </c>
      <c r="H27" s="9">
        <v>3.78</v>
      </c>
      <c r="I27" s="9">
        <v>3.47</v>
      </c>
      <c r="J27" s="9">
        <v>60</v>
      </c>
      <c r="K27" s="9">
        <v>4.87</v>
      </c>
      <c r="L27" s="9">
        <v>4.0999999999999996</v>
      </c>
      <c r="M27" s="9">
        <v>82</v>
      </c>
      <c r="N27" s="9">
        <v>4.87</v>
      </c>
      <c r="O27" s="9">
        <v>4.87</v>
      </c>
      <c r="P27" s="9">
        <v>44</v>
      </c>
    </row>
    <row r="28" spans="1:16">
      <c r="A28" t="s">
        <v>140</v>
      </c>
      <c r="B28" s="9">
        <v>2.56</v>
      </c>
      <c r="C28" s="9">
        <v>2.44</v>
      </c>
      <c r="D28" s="9">
        <v>57</v>
      </c>
      <c r="E28" s="9">
        <v>3.09</v>
      </c>
      <c r="F28" s="9">
        <v>2.83</v>
      </c>
      <c r="G28" s="9">
        <v>60</v>
      </c>
      <c r="H28" s="9">
        <v>3.78</v>
      </c>
      <c r="I28" s="9">
        <v>3.3</v>
      </c>
      <c r="J28" s="9">
        <v>67</v>
      </c>
      <c r="K28" s="9">
        <v>4.87</v>
      </c>
      <c r="L28" s="9">
        <v>3.99</v>
      </c>
      <c r="M28" s="9">
        <v>88</v>
      </c>
      <c r="N28" s="9">
        <v>4.87</v>
      </c>
      <c r="O28" s="9">
        <v>4.71</v>
      </c>
      <c r="P28" s="9">
        <v>59</v>
      </c>
    </row>
    <row r="29" spans="1:16">
      <c r="A29" t="s">
        <v>141</v>
      </c>
      <c r="B29" s="9">
        <v>1.79</v>
      </c>
      <c r="C29" s="9">
        <v>1.63</v>
      </c>
      <c r="D29" s="9">
        <v>63</v>
      </c>
      <c r="E29" s="9">
        <v>1.56</v>
      </c>
      <c r="F29" s="9">
        <v>1.78</v>
      </c>
      <c r="G29" s="9">
        <v>46</v>
      </c>
      <c r="H29" s="9">
        <v>4.6399999999999997</v>
      </c>
      <c r="I29" s="9">
        <v>2.1</v>
      </c>
      <c r="J29" s="9">
        <v>95</v>
      </c>
      <c r="K29" s="9">
        <v>4.7</v>
      </c>
      <c r="L29" s="9">
        <v>2.85</v>
      </c>
      <c r="M29" s="9">
        <v>90</v>
      </c>
      <c r="N29" s="9">
        <v>4.28</v>
      </c>
      <c r="O29" s="9">
        <v>4.13</v>
      </c>
      <c r="P29" s="9">
        <v>54</v>
      </c>
    </row>
    <row r="30" spans="1:16">
      <c r="A30" t="s">
        <v>142</v>
      </c>
      <c r="B30" s="9">
        <v>2.5099999999999998</v>
      </c>
      <c r="C30" s="9">
        <v>2.52</v>
      </c>
      <c r="D30" s="9">
        <v>52</v>
      </c>
      <c r="E30" s="9">
        <v>3.13</v>
      </c>
      <c r="F30" s="9">
        <v>3.12</v>
      </c>
      <c r="G30" s="9">
        <v>52</v>
      </c>
      <c r="H30" s="9">
        <v>3.78</v>
      </c>
      <c r="I30" s="9">
        <v>3.8</v>
      </c>
      <c r="J30" s="9">
        <v>46</v>
      </c>
      <c r="K30" s="9">
        <v>4.91</v>
      </c>
      <c r="L30" s="9">
        <v>4.54</v>
      </c>
      <c r="M30" s="9">
        <v>70</v>
      </c>
      <c r="N30" s="9">
        <v>5.1100000000000003</v>
      </c>
      <c r="O30" s="9">
        <v>5.0199999999999996</v>
      </c>
      <c r="P30" s="9">
        <v>62</v>
      </c>
    </row>
    <row r="31" spans="1:16">
      <c r="A31" t="s">
        <v>143</v>
      </c>
      <c r="B31" s="9" t="s">
        <v>804</v>
      </c>
      <c r="C31" s="9">
        <v>3.27</v>
      </c>
      <c r="D31" s="9">
        <v>38</v>
      </c>
      <c r="E31" s="9">
        <v>2.75</v>
      </c>
      <c r="F31" s="9">
        <v>3.32</v>
      </c>
      <c r="G31" s="9">
        <v>29</v>
      </c>
      <c r="H31" s="9">
        <v>3.05</v>
      </c>
      <c r="I31" s="9">
        <v>3.66</v>
      </c>
      <c r="J31" s="9">
        <v>30</v>
      </c>
      <c r="K31" s="9">
        <v>4.43</v>
      </c>
      <c r="L31" s="9">
        <v>3.83</v>
      </c>
      <c r="M31" s="9">
        <v>66</v>
      </c>
      <c r="N31" s="9">
        <v>4.26</v>
      </c>
      <c r="O31" s="9">
        <v>4.43</v>
      </c>
      <c r="P31" s="9">
        <v>43</v>
      </c>
    </row>
    <row r="32" spans="1:16">
      <c r="A32" t="s">
        <v>144</v>
      </c>
      <c r="B32" s="9">
        <v>0.25</v>
      </c>
      <c r="C32" s="9">
        <v>0.26</v>
      </c>
      <c r="D32" s="9">
        <v>39</v>
      </c>
      <c r="E32" s="9">
        <v>0.25</v>
      </c>
      <c r="F32" s="9">
        <v>0.28000000000000003</v>
      </c>
      <c r="G32" s="9">
        <v>53</v>
      </c>
      <c r="H32" s="9">
        <v>0.25</v>
      </c>
      <c r="I32" s="9">
        <v>0.28999999999999998</v>
      </c>
      <c r="J32" s="9">
        <v>43</v>
      </c>
      <c r="K32" s="9">
        <v>0.25</v>
      </c>
      <c r="L32" s="9">
        <v>0.38</v>
      </c>
      <c r="M32" s="9">
        <v>35</v>
      </c>
      <c r="N32" s="9">
        <v>0.63</v>
      </c>
      <c r="O32" s="9">
        <v>2.09</v>
      </c>
      <c r="P32" s="9">
        <v>15</v>
      </c>
    </row>
    <row r="33" spans="1:16">
      <c r="A33" t="s">
        <v>145</v>
      </c>
      <c r="B33" s="9" t="s">
        <v>19</v>
      </c>
      <c r="C33" s="9">
        <v>0.4</v>
      </c>
      <c r="D33" s="9" t="s">
        <v>19</v>
      </c>
      <c r="E33" s="9">
        <v>0.49</v>
      </c>
      <c r="F33" s="9">
        <v>0.28000000000000003</v>
      </c>
      <c r="G33" s="9">
        <v>80</v>
      </c>
      <c r="H33" s="9">
        <v>0.53</v>
      </c>
      <c r="I33" s="9">
        <v>0.4</v>
      </c>
      <c r="J33" s="9">
        <v>73</v>
      </c>
      <c r="K33" s="9">
        <v>0.8</v>
      </c>
      <c r="L33" s="9">
        <v>0.35</v>
      </c>
      <c r="M33" s="9">
        <v>87</v>
      </c>
      <c r="N33" s="9">
        <v>1.53</v>
      </c>
      <c r="O33" s="9">
        <v>2.21</v>
      </c>
      <c r="P33" s="9">
        <v>15</v>
      </c>
    </row>
    <row r="34" spans="1:16">
      <c r="A34" t="s">
        <v>146</v>
      </c>
      <c r="B34" s="9">
        <v>0.33</v>
      </c>
      <c r="C34" s="9">
        <v>0.46</v>
      </c>
      <c r="D34" s="9">
        <v>34</v>
      </c>
      <c r="E34" s="9">
        <v>0.52</v>
      </c>
      <c r="F34" s="9">
        <v>0.64</v>
      </c>
      <c r="G34" s="9">
        <v>37</v>
      </c>
      <c r="H34" s="9">
        <v>0.81</v>
      </c>
      <c r="I34" s="9">
        <v>0.89</v>
      </c>
      <c r="J34" s="9">
        <v>46</v>
      </c>
      <c r="K34" s="9">
        <v>1.36</v>
      </c>
      <c r="L34" s="9">
        <v>1.47</v>
      </c>
      <c r="M34" s="9">
        <v>48</v>
      </c>
      <c r="N34" s="9">
        <v>2.0299999999999998</v>
      </c>
      <c r="O34" s="9">
        <v>2.37</v>
      </c>
      <c r="P34" s="9">
        <v>34</v>
      </c>
    </row>
    <row r="35" spans="1:16">
      <c r="A35" t="s">
        <v>147</v>
      </c>
      <c r="B35" s="9">
        <v>0.2</v>
      </c>
      <c r="C35" s="9">
        <v>0.25</v>
      </c>
      <c r="D35" s="9">
        <v>57</v>
      </c>
      <c r="E35" s="9">
        <v>0.12</v>
      </c>
      <c r="F35" s="9">
        <v>0.35</v>
      </c>
      <c r="G35" s="9">
        <v>21</v>
      </c>
      <c r="H35" s="9">
        <v>0.18</v>
      </c>
      <c r="I35" s="9">
        <v>0.44</v>
      </c>
      <c r="J35" s="9">
        <v>23</v>
      </c>
      <c r="K35" s="9">
        <v>0.34</v>
      </c>
      <c r="L35" s="9">
        <v>0.6</v>
      </c>
      <c r="M35" s="9">
        <v>41</v>
      </c>
      <c r="N35" s="9">
        <v>1.8</v>
      </c>
      <c r="O35" s="9">
        <v>1.1299999999999999</v>
      </c>
      <c r="P35" s="9">
        <v>83</v>
      </c>
    </row>
    <row r="36" spans="1:16">
      <c r="A36" t="s">
        <v>148</v>
      </c>
      <c r="B36" s="9">
        <v>0.09</v>
      </c>
      <c r="C36" s="9">
        <v>0.23</v>
      </c>
      <c r="D36" s="9">
        <v>16</v>
      </c>
      <c r="E36" s="9">
        <v>0.15</v>
      </c>
      <c r="F36" s="9">
        <v>0.32</v>
      </c>
      <c r="G36" s="9">
        <v>16</v>
      </c>
      <c r="H36" s="9">
        <v>0.24</v>
      </c>
      <c r="I36" s="9">
        <v>0.46</v>
      </c>
      <c r="J36" s="9">
        <v>18</v>
      </c>
      <c r="K36" s="9">
        <v>0.41</v>
      </c>
      <c r="L36" s="9">
        <v>0.65</v>
      </c>
      <c r="M36" s="9">
        <v>27</v>
      </c>
      <c r="N36" s="9">
        <v>0.88</v>
      </c>
      <c r="O36" s="9">
        <v>1.32</v>
      </c>
      <c r="P36" s="9">
        <v>23</v>
      </c>
    </row>
    <row r="37" spans="1:16">
      <c r="A37" t="s">
        <v>149</v>
      </c>
      <c r="B37" s="9">
        <v>1.57</v>
      </c>
      <c r="C37" s="9">
        <v>1.05</v>
      </c>
      <c r="D37" s="9">
        <v>84</v>
      </c>
      <c r="E37" s="9">
        <v>1.92</v>
      </c>
      <c r="F37" s="9">
        <v>1.29</v>
      </c>
      <c r="G37" s="9">
        <v>89</v>
      </c>
      <c r="H37" s="9">
        <v>2.46</v>
      </c>
      <c r="I37" s="9">
        <v>1.57</v>
      </c>
      <c r="J37" s="9">
        <v>92</v>
      </c>
      <c r="K37" s="9">
        <v>3.19</v>
      </c>
      <c r="L37" s="9">
        <v>2.41</v>
      </c>
      <c r="M37" s="9">
        <v>82</v>
      </c>
      <c r="N37" s="9">
        <v>3.88</v>
      </c>
      <c r="O37" s="9">
        <v>3.65</v>
      </c>
      <c r="P37" s="9">
        <v>65</v>
      </c>
    </row>
    <row r="38" spans="1:16">
      <c r="A38" t="s">
        <v>150</v>
      </c>
      <c r="B38" s="9">
        <v>1.1200000000000001</v>
      </c>
      <c r="C38" s="9">
        <v>1.1200000000000001</v>
      </c>
      <c r="D38" s="9">
        <v>50</v>
      </c>
      <c r="E38" s="9">
        <v>1.55</v>
      </c>
      <c r="F38" s="9">
        <v>1.4</v>
      </c>
      <c r="G38" s="9">
        <v>61</v>
      </c>
      <c r="H38" s="9">
        <v>2.1800000000000002</v>
      </c>
      <c r="I38" s="9">
        <v>1.73</v>
      </c>
      <c r="J38" s="9">
        <v>75</v>
      </c>
      <c r="K38" s="9">
        <v>3.21</v>
      </c>
      <c r="L38" s="9">
        <v>2.65</v>
      </c>
      <c r="M38" s="9">
        <v>79</v>
      </c>
      <c r="N38" s="9">
        <v>3.85</v>
      </c>
      <c r="O38" s="9">
        <v>3.7</v>
      </c>
      <c r="P38" s="9">
        <v>60</v>
      </c>
    </row>
    <row r="39" spans="1:16">
      <c r="A39" t="s">
        <v>151</v>
      </c>
      <c r="B39" s="9">
        <v>0.11</v>
      </c>
      <c r="C39" s="9">
        <v>0.3</v>
      </c>
      <c r="D39" s="9">
        <v>10</v>
      </c>
      <c r="E39" s="9">
        <v>0.47</v>
      </c>
      <c r="F39" s="9">
        <v>0.35</v>
      </c>
      <c r="G39" s="9">
        <v>74</v>
      </c>
      <c r="H39" s="9">
        <v>0.46</v>
      </c>
      <c r="I39" s="9">
        <v>0.42</v>
      </c>
      <c r="J39" s="9">
        <v>66</v>
      </c>
      <c r="K39" s="9">
        <v>0.25</v>
      </c>
      <c r="L39" s="9">
        <v>0.55000000000000004</v>
      </c>
      <c r="M39" s="9">
        <v>23</v>
      </c>
      <c r="N39" s="9">
        <v>1.82</v>
      </c>
      <c r="O39" s="9">
        <v>2.08</v>
      </c>
      <c r="P39" s="9">
        <v>29</v>
      </c>
    </row>
    <row r="41" spans="1:16">
      <c r="A41" t="s">
        <v>152</v>
      </c>
      <c r="B41" s="9">
        <v>0.09</v>
      </c>
      <c r="C41" s="9">
        <v>0.6</v>
      </c>
      <c r="D41" s="9">
        <v>17</v>
      </c>
      <c r="E41" s="9">
        <v>-0.06</v>
      </c>
      <c r="F41" s="9">
        <v>0.82</v>
      </c>
      <c r="G41" s="9">
        <v>0</v>
      </c>
      <c r="H41" s="9">
        <v>0.11</v>
      </c>
      <c r="I41" s="9">
        <v>0.9</v>
      </c>
      <c r="J41" s="9">
        <v>8</v>
      </c>
      <c r="K41" s="9">
        <v>0.34</v>
      </c>
      <c r="L41" s="9">
        <v>1.03</v>
      </c>
      <c r="M41" s="9">
        <v>41</v>
      </c>
      <c r="N41" s="9">
        <v>1.9</v>
      </c>
      <c r="O41" s="9">
        <v>2.3199999999999998</v>
      </c>
      <c r="P41" s="9">
        <v>29</v>
      </c>
    </row>
    <row r="42" spans="1:16">
      <c r="A42" t="s">
        <v>153</v>
      </c>
      <c r="B42" s="9">
        <v>2.4900000000000002</v>
      </c>
      <c r="C42" s="9">
        <v>2.4</v>
      </c>
      <c r="D42" s="9">
        <v>53</v>
      </c>
      <c r="E42" s="9">
        <v>2.11</v>
      </c>
      <c r="F42" s="9">
        <v>2.4900000000000002</v>
      </c>
      <c r="G42" s="9">
        <v>42</v>
      </c>
      <c r="H42" s="9">
        <v>2.91</v>
      </c>
      <c r="I42" s="9">
        <v>2.54</v>
      </c>
      <c r="J42" s="9">
        <v>58</v>
      </c>
      <c r="K42" s="9">
        <v>2.85</v>
      </c>
      <c r="L42" s="9">
        <v>2.58</v>
      </c>
      <c r="M42" s="9">
        <v>53</v>
      </c>
      <c r="N42" s="9">
        <v>3.21</v>
      </c>
      <c r="O42" s="9">
        <v>3.41</v>
      </c>
      <c r="P42" s="9">
        <v>43</v>
      </c>
    </row>
    <row r="43" spans="1:16">
      <c r="A43" t="s">
        <v>154</v>
      </c>
      <c r="B43" s="9">
        <v>5.07</v>
      </c>
      <c r="C43" s="9">
        <v>4.32</v>
      </c>
      <c r="D43" s="9">
        <v>64</v>
      </c>
      <c r="E43" s="9">
        <v>3.77</v>
      </c>
      <c r="F43" s="9">
        <v>4.1100000000000003</v>
      </c>
      <c r="G43" s="9">
        <v>48</v>
      </c>
      <c r="H43" s="9">
        <v>2.5099999999999998</v>
      </c>
      <c r="I43" s="9">
        <v>4.0599999999999996</v>
      </c>
      <c r="J43" s="9">
        <v>26</v>
      </c>
      <c r="K43" s="9">
        <v>2.76</v>
      </c>
      <c r="L43" s="9">
        <v>4.34</v>
      </c>
      <c r="M43" s="9">
        <v>25</v>
      </c>
      <c r="N43" s="9">
        <v>5.37</v>
      </c>
      <c r="O43" s="9">
        <v>4.8899999999999997</v>
      </c>
      <c r="P43" s="9">
        <v>58</v>
      </c>
    </row>
    <row r="44" spans="1:16">
      <c r="A44" t="s">
        <v>155</v>
      </c>
      <c r="B44" s="9">
        <v>0.47</v>
      </c>
      <c r="C44" s="9">
        <v>0.6</v>
      </c>
      <c r="D44" s="9">
        <v>37</v>
      </c>
      <c r="E44" s="9">
        <v>0.66</v>
      </c>
      <c r="F44" s="9">
        <v>0.8</v>
      </c>
      <c r="G44" s="9">
        <v>39</v>
      </c>
      <c r="H44" s="9">
        <v>1</v>
      </c>
      <c r="I44" s="9">
        <v>1.07</v>
      </c>
      <c r="J44" s="9">
        <v>45</v>
      </c>
      <c r="K44" s="9">
        <v>1.57</v>
      </c>
      <c r="L44" s="9">
        <v>1.6</v>
      </c>
      <c r="M44" s="9">
        <v>50</v>
      </c>
      <c r="N44" s="9">
        <v>2.2599999999999998</v>
      </c>
      <c r="O44" s="9">
        <v>2.5299999999999998</v>
      </c>
      <c r="P44" s="9">
        <v>35</v>
      </c>
    </row>
    <row r="46" spans="1:16">
      <c r="A46" t="s">
        <v>156</v>
      </c>
    </row>
    <row r="47" spans="1:16">
      <c r="A47" t="s">
        <v>157</v>
      </c>
      <c r="B47" s="39">
        <v>182614</v>
      </c>
      <c r="C47" s="39"/>
      <c r="D47" s="39"/>
      <c r="E47" s="39">
        <v>185057</v>
      </c>
      <c r="F47" s="39"/>
      <c r="G47" s="39"/>
      <c r="H47" s="39">
        <v>183320</v>
      </c>
      <c r="I47" s="39"/>
      <c r="J47" s="39"/>
      <c r="K47" s="39">
        <v>176186</v>
      </c>
      <c r="L47" s="39"/>
      <c r="M47" s="39"/>
      <c r="N47" s="39">
        <v>206876</v>
      </c>
    </row>
    <row r="48" spans="1:16">
      <c r="A48" t="s">
        <v>158</v>
      </c>
      <c r="B48" s="39">
        <v>755613</v>
      </c>
      <c r="C48" s="39"/>
      <c r="D48" s="39"/>
      <c r="E48" s="39">
        <v>810842</v>
      </c>
      <c r="F48" s="39"/>
      <c r="G48" s="39"/>
      <c r="H48" s="39">
        <v>806648</v>
      </c>
      <c r="I48" s="39"/>
      <c r="J48" s="39"/>
      <c r="K48" s="39">
        <v>846513</v>
      </c>
      <c r="L48" s="39"/>
      <c r="M48" s="39"/>
      <c r="N48" s="39">
        <v>862701</v>
      </c>
    </row>
    <row r="49" spans="1:14">
      <c r="A49" t="s">
        <v>159</v>
      </c>
      <c r="B49" s="39">
        <v>39444</v>
      </c>
      <c r="C49" s="39"/>
      <c r="D49" s="39"/>
      <c r="E49" s="39">
        <v>15748</v>
      </c>
      <c r="F49" s="39"/>
      <c r="G49" s="39"/>
      <c r="H49" s="39">
        <v>18137</v>
      </c>
      <c r="I49" s="39"/>
      <c r="J49" s="39"/>
      <c r="K49" s="39">
        <v>-11881</v>
      </c>
      <c r="L49" s="39"/>
      <c r="M49" s="39"/>
      <c r="N49" s="39">
        <v>-25734</v>
      </c>
    </row>
    <row r="50" spans="1:14">
      <c r="A50" t="s">
        <v>160</v>
      </c>
      <c r="B50" s="39">
        <v>26727</v>
      </c>
      <c r="C50" s="39"/>
      <c r="D50" s="39"/>
      <c r="E50" s="39">
        <v>27486</v>
      </c>
      <c r="F50" s="39"/>
      <c r="G50" s="39"/>
      <c r="H50" s="39">
        <v>30643</v>
      </c>
      <c r="I50" s="39"/>
      <c r="J50" s="39"/>
      <c r="K50" s="39">
        <v>31615</v>
      </c>
      <c r="L50" s="39"/>
      <c r="M50" s="39"/>
      <c r="N50" s="39">
        <v>27601</v>
      </c>
    </row>
    <row r="51" spans="1:14">
      <c r="A51" t="s">
        <v>161</v>
      </c>
      <c r="B51" s="39">
        <v>8666</v>
      </c>
      <c r="C51" s="39"/>
      <c r="D51" s="39"/>
      <c r="E51" s="39">
        <v>10550</v>
      </c>
      <c r="F51" s="39"/>
      <c r="G51" s="39"/>
      <c r="H51" s="39">
        <v>9779</v>
      </c>
      <c r="I51" s="39"/>
      <c r="J51" s="39"/>
      <c r="K51" s="39">
        <v>8779</v>
      </c>
      <c r="L51" s="39"/>
      <c r="M51" s="39"/>
      <c r="N51" s="39">
        <v>5214</v>
      </c>
    </row>
    <row r="52" spans="1:14">
      <c r="A52" t="s">
        <v>162</v>
      </c>
      <c r="B52" s="39">
        <v>198283</v>
      </c>
      <c r="C52" s="39"/>
      <c r="D52" s="39"/>
      <c r="E52" s="39">
        <v>164547</v>
      </c>
      <c r="F52" s="39"/>
      <c r="G52" s="39"/>
      <c r="H52" s="39">
        <v>205253</v>
      </c>
      <c r="I52" s="39"/>
      <c r="J52" s="39"/>
      <c r="K52" s="39">
        <v>242187</v>
      </c>
      <c r="L52" s="39"/>
      <c r="M52" s="39"/>
      <c r="N52" s="39">
        <v>-22630</v>
      </c>
    </row>
    <row r="53" spans="1:14">
      <c r="A53" t="s">
        <v>163</v>
      </c>
      <c r="B53" s="39">
        <v>229124</v>
      </c>
      <c r="C53" s="39"/>
      <c r="D53" s="39"/>
      <c r="E53" s="39">
        <v>49822</v>
      </c>
      <c r="F53" s="39"/>
      <c r="G53" s="39"/>
      <c r="H53" s="39">
        <v>34274</v>
      </c>
      <c r="I53" s="39"/>
      <c r="J53" s="39"/>
      <c r="K53" s="39">
        <v>-14187</v>
      </c>
      <c r="L53" s="39"/>
      <c r="M53" s="39"/>
      <c r="N53" s="39">
        <v>-10811</v>
      </c>
    </row>
    <row r="54" spans="1:14">
      <c r="A54" t="s">
        <v>164</v>
      </c>
      <c r="B54" s="39">
        <v>1791</v>
      </c>
      <c r="C54" s="39"/>
      <c r="D54" s="39"/>
      <c r="E54" s="39">
        <v>-178026</v>
      </c>
      <c r="F54" s="39"/>
      <c r="G54" s="39"/>
      <c r="H54" s="39">
        <v>-163046</v>
      </c>
      <c r="I54" s="39"/>
      <c r="J54" s="39"/>
      <c r="K54" s="39">
        <v>-146573</v>
      </c>
      <c r="L54" s="39"/>
      <c r="M54" s="39"/>
      <c r="N54" s="39">
        <v>-80238</v>
      </c>
    </row>
    <row r="55" spans="1:14">
      <c r="A55" t="s">
        <v>165</v>
      </c>
      <c r="B55" s="39">
        <v>548256</v>
      </c>
      <c r="C55" s="39"/>
      <c r="D55" s="39"/>
      <c r="E55" s="39">
        <v>679233</v>
      </c>
      <c r="F55" s="39"/>
      <c r="G55" s="39"/>
      <c r="H55" s="39">
        <v>679993</v>
      </c>
      <c r="I55" s="39"/>
      <c r="J55" s="39"/>
      <c r="K55" s="39">
        <v>1222322</v>
      </c>
      <c r="L55" s="39"/>
      <c r="M55" s="39"/>
      <c r="N55" s="39">
        <v>722380</v>
      </c>
    </row>
    <row r="56" spans="1:14">
      <c r="A56" t="s">
        <v>166</v>
      </c>
      <c r="B56" s="39">
        <v>1990518</v>
      </c>
      <c r="C56" s="39"/>
      <c r="D56" s="39"/>
      <c r="E56" s="39">
        <v>1765259</v>
      </c>
      <c r="F56" s="39"/>
      <c r="G56" s="39"/>
      <c r="H56" s="39">
        <v>1805001</v>
      </c>
      <c r="I56" s="39"/>
      <c r="J56" s="39"/>
      <c r="K56" s="39">
        <v>2354961</v>
      </c>
      <c r="L56" s="39"/>
      <c r="M56" s="39"/>
      <c r="N56" s="39">
        <v>1685359</v>
      </c>
    </row>
    <row r="57" spans="1:14">
      <c r="A57" t="s">
        <v>119</v>
      </c>
      <c r="B57" s="39">
        <v>1564243</v>
      </c>
      <c r="C57" s="39"/>
      <c r="D57" s="39"/>
      <c r="E57" s="39">
        <v>1421192</v>
      </c>
      <c r="F57" s="39"/>
      <c r="G57" s="39"/>
      <c r="H57" s="39">
        <v>1477141</v>
      </c>
      <c r="I57" s="39"/>
      <c r="J57" s="39"/>
      <c r="K57" s="39">
        <v>1464270</v>
      </c>
      <c r="L57" s="39"/>
      <c r="M57" s="39"/>
      <c r="N57" s="39">
        <v>1512387</v>
      </c>
    </row>
    <row r="58" spans="1:14">
      <c r="A58" t="s">
        <v>120</v>
      </c>
      <c r="B58" s="39">
        <v>622905</v>
      </c>
      <c r="C58" s="39"/>
      <c r="D58" s="39"/>
      <c r="E58" s="39">
        <v>642655</v>
      </c>
      <c r="F58" s="39"/>
      <c r="G58" s="39"/>
      <c r="H58" s="39">
        <v>665356</v>
      </c>
      <c r="I58" s="39"/>
      <c r="J58" s="39"/>
      <c r="K58" s="39">
        <v>686316</v>
      </c>
      <c r="L58" s="39"/>
      <c r="M58" s="39"/>
      <c r="N58" s="39">
        <v>707345</v>
      </c>
    </row>
    <row r="59" spans="1:14">
      <c r="A59" t="s">
        <v>167</v>
      </c>
      <c r="B59" s="39">
        <v>0</v>
      </c>
      <c r="C59" s="39"/>
      <c r="D59" s="39"/>
      <c r="E59" s="39">
        <v>253491</v>
      </c>
      <c r="F59" s="39"/>
      <c r="G59" s="39"/>
      <c r="H59" s="39">
        <v>0</v>
      </c>
      <c r="I59" s="39"/>
      <c r="J59" s="39"/>
      <c r="K59" s="39">
        <v>0</v>
      </c>
      <c r="L59" s="39"/>
      <c r="M59" s="39"/>
      <c r="N59" s="39">
        <v>6000000</v>
      </c>
    </row>
    <row r="60" spans="1:14">
      <c r="A60" t="s">
        <v>168</v>
      </c>
      <c r="B60" s="39">
        <v>107196</v>
      </c>
      <c r="C60" s="39"/>
      <c r="D60" s="39"/>
      <c r="E60" s="39">
        <v>110080</v>
      </c>
      <c r="F60" s="39"/>
      <c r="G60" s="39"/>
      <c r="H60" s="39">
        <v>112231</v>
      </c>
      <c r="I60" s="39"/>
      <c r="J60" s="39"/>
      <c r="K60" s="39">
        <v>125371</v>
      </c>
      <c r="L60" s="39"/>
      <c r="M60" s="39"/>
      <c r="N60" s="39">
        <v>140850</v>
      </c>
    </row>
    <row r="61" spans="1:14">
      <c r="A61" t="s">
        <v>169</v>
      </c>
      <c r="B61" s="39">
        <v>1042838</v>
      </c>
      <c r="C61" s="39"/>
      <c r="D61" s="39"/>
      <c r="E61" s="39">
        <v>1050082</v>
      </c>
      <c r="F61" s="39"/>
      <c r="G61" s="39"/>
      <c r="H61" s="39">
        <v>1151128</v>
      </c>
      <c r="I61" s="39"/>
      <c r="J61" s="39"/>
      <c r="K61" s="39">
        <v>1117560</v>
      </c>
      <c r="L61" s="39"/>
      <c r="M61" s="39"/>
      <c r="N61" s="39">
        <v>1124066</v>
      </c>
    </row>
    <row r="62" spans="1:14">
      <c r="A62" t="s">
        <v>170</v>
      </c>
      <c r="B62" s="39">
        <v>3337182</v>
      </c>
      <c r="C62" s="39"/>
      <c r="D62" s="39"/>
      <c r="E62" s="39">
        <v>3477500</v>
      </c>
      <c r="F62" s="39"/>
      <c r="G62" s="39"/>
      <c r="H62" s="39">
        <v>3405856</v>
      </c>
      <c r="I62" s="39"/>
      <c r="J62" s="39"/>
      <c r="K62" s="39">
        <v>3393517</v>
      </c>
      <c r="L62" s="39"/>
      <c r="M62" s="39"/>
      <c r="N62" s="39">
        <v>9484648</v>
      </c>
    </row>
    <row r="63" spans="1:14">
      <c r="A63" t="s">
        <v>171</v>
      </c>
      <c r="B63" s="39">
        <v>1619</v>
      </c>
      <c r="C63" s="39"/>
      <c r="D63" s="39"/>
      <c r="E63" s="39">
        <v>1628</v>
      </c>
      <c r="F63" s="39"/>
      <c r="G63" s="39"/>
      <c r="H63" s="39">
        <v>1674</v>
      </c>
      <c r="I63" s="39"/>
      <c r="J63" s="39"/>
      <c r="K63" s="39">
        <v>1784</v>
      </c>
      <c r="L63" s="39"/>
      <c r="M63" s="39"/>
      <c r="N63" s="39">
        <v>1790</v>
      </c>
    </row>
    <row r="64" spans="1:14">
      <c r="A64" t="s">
        <v>172</v>
      </c>
      <c r="B64" s="39">
        <v>0</v>
      </c>
      <c r="C64" s="39"/>
      <c r="D64" s="39"/>
      <c r="E64" s="39">
        <v>0</v>
      </c>
      <c r="F64" s="39"/>
      <c r="G64" s="39"/>
      <c r="H64" s="39">
        <v>0</v>
      </c>
      <c r="I64" s="39"/>
      <c r="J64" s="39"/>
      <c r="K64" s="39">
        <v>0</v>
      </c>
      <c r="L64" s="39"/>
      <c r="M64" s="39"/>
      <c r="N64" s="39">
        <v>0</v>
      </c>
    </row>
    <row r="65" spans="1:14">
      <c r="A65" t="s">
        <v>173</v>
      </c>
      <c r="B65" s="39">
        <v>74235</v>
      </c>
      <c r="C65" s="39"/>
      <c r="D65" s="39"/>
      <c r="E65" s="39">
        <v>75543</v>
      </c>
      <c r="F65" s="39"/>
      <c r="G65" s="39"/>
      <c r="H65" s="39">
        <v>75918</v>
      </c>
      <c r="I65" s="39"/>
      <c r="J65" s="39"/>
      <c r="K65" s="39">
        <v>72824</v>
      </c>
      <c r="L65" s="39"/>
      <c r="M65" s="39"/>
      <c r="N65" s="39">
        <v>75433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70" zoomScaleNormal="70" workbookViewId="0">
      <pane ySplit="5" topLeftCell="A6" activePane="bottomLeft" state="frozen"/>
      <selection sqref="A1:A2"/>
      <selection pane="bottomLeft" activeCell="B21" sqref="B21"/>
    </sheetView>
  </sheetViews>
  <sheetFormatPr defaultRowHeight="15"/>
  <cols>
    <col min="1" max="1" width="37.85546875" customWidth="1"/>
    <col min="2" max="16" width="12.28515625" style="9" customWidth="1"/>
  </cols>
  <sheetData>
    <row r="1" spans="1:16">
      <c r="A1" s="9" t="s">
        <v>399</v>
      </c>
    </row>
    <row r="2" spans="1:16">
      <c r="A2" t="s">
        <v>0</v>
      </c>
      <c r="E2" s="37"/>
    </row>
    <row r="4" spans="1:16">
      <c r="B4" s="38">
        <v>41274</v>
      </c>
      <c r="E4" s="38">
        <v>40908</v>
      </c>
      <c r="H4" s="38">
        <v>40543</v>
      </c>
      <c r="K4" s="38">
        <v>40178</v>
      </c>
      <c r="N4" s="38">
        <v>39813</v>
      </c>
    </row>
    <row r="5" spans="1:16">
      <c r="A5" t="s">
        <v>400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</row>
    <row r="6" spans="1:16">
      <c r="A6" t="s">
        <v>365</v>
      </c>
      <c r="B6" s="9">
        <v>14.54</v>
      </c>
      <c r="C6" s="9">
        <v>24.74</v>
      </c>
      <c r="D6" s="9">
        <v>37</v>
      </c>
      <c r="E6" s="9">
        <v>19.420000000000002</v>
      </c>
      <c r="F6" s="9">
        <v>32.31</v>
      </c>
      <c r="G6" s="9">
        <v>37</v>
      </c>
      <c r="H6" s="9">
        <v>35.1</v>
      </c>
      <c r="I6" s="9">
        <v>41.25</v>
      </c>
      <c r="J6" s="9">
        <v>44</v>
      </c>
      <c r="K6" s="9">
        <v>70.290000000000006</v>
      </c>
      <c r="L6" s="9">
        <v>61.77</v>
      </c>
      <c r="M6" s="9">
        <v>61</v>
      </c>
      <c r="N6" s="9">
        <v>99.21</v>
      </c>
      <c r="O6" s="9">
        <v>82.79</v>
      </c>
      <c r="P6" s="9">
        <v>61</v>
      </c>
    </row>
    <row r="7" spans="1:16">
      <c r="A7" t="s">
        <v>338</v>
      </c>
      <c r="B7" s="9">
        <v>5.62</v>
      </c>
      <c r="C7" s="9">
        <v>4.62</v>
      </c>
      <c r="D7" s="9">
        <v>65</v>
      </c>
      <c r="E7" s="9">
        <v>8.39</v>
      </c>
      <c r="F7" s="9">
        <v>5.77</v>
      </c>
      <c r="G7" s="9">
        <v>70</v>
      </c>
      <c r="H7" s="9">
        <v>14.65</v>
      </c>
      <c r="I7" s="9">
        <v>7.58</v>
      </c>
      <c r="J7" s="9">
        <v>75</v>
      </c>
      <c r="K7" s="9">
        <v>27.44</v>
      </c>
      <c r="L7" s="9">
        <v>12.35</v>
      </c>
      <c r="M7" s="9">
        <v>82</v>
      </c>
      <c r="N7" s="9">
        <v>26.84</v>
      </c>
      <c r="O7" s="9">
        <v>19.73</v>
      </c>
      <c r="P7" s="9">
        <v>68</v>
      </c>
    </row>
    <row r="8" spans="1:16">
      <c r="A8" t="s">
        <v>366</v>
      </c>
      <c r="B8" s="9">
        <v>8.92</v>
      </c>
      <c r="C8" s="9">
        <v>19.64</v>
      </c>
      <c r="D8" s="9">
        <v>31</v>
      </c>
      <c r="E8" s="9">
        <v>11.04</v>
      </c>
      <c r="F8" s="9">
        <v>24.31</v>
      </c>
      <c r="G8" s="9">
        <v>30</v>
      </c>
      <c r="H8" s="9">
        <v>20.45</v>
      </c>
      <c r="I8" s="9">
        <v>32.299999999999997</v>
      </c>
      <c r="J8" s="9">
        <v>36</v>
      </c>
      <c r="K8" s="9">
        <v>42.85</v>
      </c>
      <c r="L8" s="9">
        <v>47.14</v>
      </c>
      <c r="M8" s="9">
        <v>50</v>
      </c>
      <c r="N8" s="9">
        <v>72.37</v>
      </c>
      <c r="O8" s="9">
        <v>59.36</v>
      </c>
      <c r="P8" s="9">
        <v>65</v>
      </c>
    </row>
    <row r="9" spans="1:16">
      <c r="A9" t="s">
        <v>367</v>
      </c>
      <c r="B9" s="34">
        <v>176.27</v>
      </c>
      <c r="C9" s="34">
        <v>157.63</v>
      </c>
      <c r="D9" s="34">
        <v>59</v>
      </c>
      <c r="E9" s="34">
        <v>192.99</v>
      </c>
      <c r="F9" s="34">
        <v>152.07</v>
      </c>
      <c r="G9" s="34">
        <v>68</v>
      </c>
      <c r="H9" s="34">
        <v>217.91</v>
      </c>
      <c r="I9" s="34">
        <v>158.05000000000001</v>
      </c>
      <c r="J9" s="34">
        <v>72</v>
      </c>
      <c r="K9" s="34">
        <v>198.95</v>
      </c>
      <c r="L9" s="34">
        <v>163.02000000000001</v>
      </c>
      <c r="M9" s="34">
        <v>61</v>
      </c>
      <c r="N9" s="34">
        <v>222.76</v>
      </c>
      <c r="O9" s="34">
        <v>162.34</v>
      </c>
      <c r="P9" s="34">
        <v>73</v>
      </c>
    </row>
    <row r="10" spans="1:16">
      <c r="A10" t="s">
        <v>342</v>
      </c>
      <c r="B10" s="30">
        <v>70.86</v>
      </c>
      <c r="C10" s="30">
        <v>28.62</v>
      </c>
      <c r="D10" s="30">
        <v>88</v>
      </c>
      <c r="E10" s="30">
        <v>81.150000000000006</v>
      </c>
      <c r="F10" s="30">
        <v>30.53</v>
      </c>
      <c r="G10" s="30">
        <v>92</v>
      </c>
      <c r="H10" s="30">
        <v>90.85</v>
      </c>
      <c r="I10" s="30">
        <v>33.36</v>
      </c>
      <c r="J10" s="30">
        <v>92</v>
      </c>
      <c r="K10" s="30">
        <v>97.67</v>
      </c>
      <c r="L10" s="30">
        <v>34.950000000000003</v>
      </c>
      <c r="M10" s="30">
        <v>91</v>
      </c>
      <c r="N10" s="30">
        <v>103.76</v>
      </c>
      <c r="O10" s="30">
        <v>36.11</v>
      </c>
      <c r="P10" s="30">
        <v>94</v>
      </c>
    </row>
    <row r="11" spans="1:16">
      <c r="A11" t="s">
        <v>368</v>
      </c>
      <c r="B11" s="34">
        <v>110.38</v>
      </c>
      <c r="C11" s="9">
        <v>176.86</v>
      </c>
      <c r="D11" s="9">
        <v>28</v>
      </c>
      <c r="E11" s="9">
        <v>139.01</v>
      </c>
      <c r="F11" s="9">
        <v>177.63</v>
      </c>
      <c r="G11" s="9">
        <v>36</v>
      </c>
      <c r="H11" s="9">
        <v>170.99</v>
      </c>
      <c r="I11" s="9">
        <v>171.93</v>
      </c>
      <c r="J11" s="9">
        <v>50</v>
      </c>
      <c r="K11" s="9">
        <v>173.53</v>
      </c>
      <c r="L11" s="9">
        <v>193.69</v>
      </c>
      <c r="M11" s="9">
        <v>44</v>
      </c>
      <c r="N11" s="9">
        <v>166.45</v>
      </c>
      <c r="O11" s="9">
        <v>184.49</v>
      </c>
      <c r="P11" s="9">
        <v>44</v>
      </c>
    </row>
    <row r="12" spans="1:16">
      <c r="A12" t="s">
        <v>369</v>
      </c>
      <c r="B12" s="9">
        <v>3.68</v>
      </c>
      <c r="C12" s="9">
        <v>4.2300000000000004</v>
      </c>
      <c r="D12" s="9">
        <v>65</v>
      </c>
      <c r="E12" s="9">
        <v>3.92</v>
      </c>
      <c r="F12" s="9">
        <v>4.3600000000000003</v>
      </c>
      <c r="G12" s="9">
        <v>63</v>
      </c>
      <c r="H12" s="9">
        <v>4.34</v>
      </c>
      <c r="I12" s="9">
        <v>4.3</v>
      </c>
      <c r="J12" s="9">
        <v>64</v>
      </c>
      <c r="K12" s="9">
        <v>4.2</v>
      </c>
      <c r="L12" s="9">
        <v>4.4400000000000004</v>
      </c>
      <c r="M12" s="9">
        <v>65</v>
      </c>
      <c r="N12" s="9">
        <v>5.79</v>
      </c>
      <c r="O12" s="9">
        <v>3.87</v>
      </c>
      <c r="P12" s="9">
        <v>73</v>
      </c>
    </row>
    <row r="13" spans="1:16">
      <c r="A13" t="s">
        <v>370</v>
      </c>
      <c r="B13" s="9">
        <v>9.52</v>
      </c>
      <c r="C13" s="9">
        <v>17.27</v>
      </c>
      <c r="D13" s="9">
        <v>37</v>
      </c>
      <c r="E13" s="9">
        <v>18.760000000000002</v>
      </c>
      <c r="F13" s="9">
        <v>16.28</v>
      </c>
      <c r="G13" s="9">
        <v>63</v>
      </c>
      <c r="H13" s="9">
        <v>28.95</v>
      </c>
      <c r="I13" s="9">
        <v>16.48</v>
      </c>
      <c r="J13" s="9">
        <v>77</v>
      </c>
      <c r="K13" s="9">
        <v>27.1</v>
      </c>
      <c r="L13" s="9">
        <v>16.420000000000002</v>
      </c>
      <c r="M13" s="9">
        <v>72</v>
      </c>
      <c r="N13" s="9">
        <v>20.22</v>
      </c>
      <c r="O13" s="9">
        <v>15.27</v>
      </c>
      <c r="P13" s="9">
        <v>66</v>
      </c>
    </row>
    <row r="14" spans="1:16">
      <c r="A14" t="s">
        <v>371</v>
      </c>
      <c r="B14" s="9">
        <v>97.19</v>
      </c>
      <c r="C14" s="9">
        <v>146.59</v>
      </c>
      <c r="D14" s="9">
        <v>29</v>
      </c>
      <c r="E14" s="9">
        <v>116.32</v>
      </c>
      <c r="F14" s="9">
        <v>149.09</v>
      </c>
      <c r="G14" s="9">
        <v>36</v>
      </c>
      <c r="H14" s="9">
        <v>137.69</v>
      </c>
      <c r="I14" s="9">
        <v>146.49</v>
      </c>
      <c r="J14" s="9">
        <v>45</v>
      </c>
      <c r="K14" s="9">
        <v>142.22</v>
      </c>
      <c r="L14" s="9">
        <v>158.09</v>
      </c>
      <c r="M14" s="9">
        <v>41</v>
      </c>
      <c r="N14" s="9">
        <v>140.44</v>
      </c>
      <c r="O14" s="9">
        <v>158.72999999999999</v>
      </c>
      <c r="P14" s="9">
        <v>43</v>
      </c>
    </row>
    <row r="15" spans="1:16">
      <c r="A15" t="s">
        <v>372</v>
      </c>
      <c r="B15" s="9">
        <v>64.739999999999995</v>
      </c>
      <c r="C15" s="9">
        <v>56.72</v>
      </c>
      <c r="D15" s="9">
        <v>57</v>
      </c>
      <c r="E15" s="9">
        <v>73.67</v>
      </c>
      <c r="F15" s="9">
        <v>58.02</v>
      </c>
      <c r="G15" s="9">
        <v>61</v>
      </c>
      <c r="H15" s="9">
        <v>81.28</v>
      </c>
      <c r="I15" s="9">
        <v>59.26</v>
      </c>
      <c r="J15" s="9">
        <v>64</v>
      </c>
      <c r="K15" s="9">
        <v>78.7</v>
      </c>
      <c r="L15" s="9">
        <v>63.53</v>
      </c>
      <c r="M15" s="9">
        <v>60</v>
      </c>
      <c r="N15" s="9">
        <v>76.19</v>
      </c>
      <c r="O15" s="9">
        <v>60.37</v>
      </c>
      <c r="P15" s="9">
        <v>61</v>
      </c>
    </row>
    <row r="16" spans="1:16">
      <c r="A16" t="s">
        <v>373</v>
      </c>
      <c r="B16" s="9">
        <v>32.44</v>
      </c>
      <c r="C16" s="9">
        <v>79.290000000000006</v>
      </c>
      <c r="D16" s="9">
        <v>21</v>
      </c>
      <c r="E16" s="9">
        <v>42.66</v>
      </c>
      <c r="F16" s="9">
        <v>81.040000000000006</v>
      </c>
      <c r="G16" s="9">
        <v>24</v>
      </c>
      <c r="H16" s="9">
        <v>56.41</v>
      </c>
      <c r="I16" s="9">
        <v>84.48</v>
      </c>
      <c r="J16" s="9">
        <v>33</v>
      </c>
      <c r="K16" s="9">
        <v>63.52</v>
      </c>
      <c r="L16" s="9">
        <v>92.36</v>
      </c>
      <c r="M16" s="9">
        <v>34</v>
      </c>
      <c r="N16" s="9">
        <v>64.239999999999995</v>
      </c>
      <c r="O16" s="9">
        <v>85.44</v>
      </c>
      <c r="P16" s="9">
        <v>36</v>
      </c>
    </row>
    <row r="17" spans="1:16">
      <c r="A17" t="s">
        <v>374</v>
      </c>
      <c r="B17" s="9">
        <v>301.19</v>
      </c>
      <c r="C17" s="9">
        <v>374.97</v>
      </c>
      <c r="D17" s="9">
        <v>32</v>
      </c>
      <c r="E17" s="9">
        <v>351.42</v>
      </c>
      <c r="F17" s="9">
        <v>379.97</v>
      </c>
      <c r="G17" s="9">
        <v>35</v>
      </c>
      <c r="H17" s="9">
        <v>424</v>
      </c>
      <c r="I17" s="9">
        <v>402.54</v>
      </c>
      <c r="J17" s="9">
        <v>50</v>
      </c>
      <c r="K17" s="9">
        <v>442.77</v>
      </c>
      <c r="L17" s="9">
        <v>443.53</v>
      </c>
      <c r="M17" s="9">
        <v>44</v>
      </c>
      <c r="N17" s="9">
        <v>488.42</v>
      </c>
      <c r="O17" s="9">
        <v>461.44</v>
      </c>
      <c r="P17" s="9">
        <v>50</v>
      </c>
    </row>
    <row r="19" spans="1:16">
      <c r="A19" t="s">
        <v>375</v>
      </c>
      <c r="B19" s="9">
        <v>0</v>
      </c>
      <c r="C19" s="9">
        <v>0.28999999999999998</v>
      </c>
      <c r="D19" s="9">
        <v>71</v>
      </c>
      <c r="E19" s="9">
        <v>0</v>
      </c>
      <c r="F19" s="9">
        <v>0.37</v>
      </c>
      <c r="G19" s="9">
        <v>70</v>
      </c>
      <c r="H19" s="9">
        <v>0.01</v>
      </c>
      <c r="I19" s="9">
        <v>0.4</v>
      </c>
      <c r="J19" s="9">
        <v>68</v>
      </c>
      <c r="K19" s="9">
        <v>0.03</v>
      </c>
      <c r="L19" s="9">
        <v>0.59</v>
      </c>
      <c r="M19" s="9">
        <v>66</v>
      </c>
      <c r="N19" s="9">
        <v>1.1399999999999999</v>
      </c>
      <c r="O19" s="9">
        <v>1.03</v>
      </c>
      <c r="P19" s="9">
        <v>79</v>
      </c>
    </row>
    <row r="20" spans="1:16">
      <c r="A20" t="s">
        <v>180</v>
      </c>
      <c r="B20" s="9">
        <v>2.2799999999999998</v>
      </c>
      <c r="C20" s="9">
        <v>2.64</v>
      </c>
      <c r="D20" s="9">
        <v>71</v>
      </c>
      <c r="E20" s="9">
        <v>2.39</v>
      </c>
      <c r="F20" s="9">
        <v>2.5299999999999998</v>
      </c>
      <c r="G20" s="9">
        <v>72</v>
      </c>
      <c r="H20" s="9">
        <v>2.36</v>
      </c>
      <c r="I20" s="9">
        <v>2.37</v>
      </c>
      <c r="J20" s="9">
        <v>71</v>
      </c>
      <c r="K20" s="9">
        <v>2.2000000000000002</v>
      </c>
      <c r="L20" s="9">
        <v>2.79</v>
      </c>
      <c r="M20" s="9">
        <v>66</v>
      </c>
      <c r="N20" s="9">
        <v>3.24</v>
      </c>
      <c r="O20" s="9">
        <v>2.41</v>
      </c>
      <c r="P20" s="9">
        <v>72</v>
      </c>
    </row>
    <row r="21" spans="1:16">
      <c r="A21" t="s">
        <v>376</v>
      </c>
      <c r="B21" s="34">
        <v>125.65</v>
      </c>
      <c r="C21" s="34">
        <v>117.87</v>
      </c>
      <c r="D21" s="34">
        <v>59</v>
      </c>
      <c r="E21" s="34">
        <v>116.91</v>
      </c>
      <c r="F21" s="34">
        <v>105.41</v>
      </c>
      <c r="G21" s="34">
        <v>61</v>
      </c>
      <c r="H21" s="34">
        <v>107.23</v>
      </c>
      <c r="I21" s="34">
        <v>104.93</v>
      </c>
      <c r="J21" s="34">
        <v>55</v>
      </c>
      <c r="K21" s="34">
        <v>97.14</v>
      </c>
      <c r="L21" s="34">
        <v>118.31</v>
      </c>
      <c r="M21" s="34">
        <v>36</v>
      </c>
      <c r="N21" s="34">
        <v>123.15</v>
      </c>
      <c r="O21" s="34">
        <v>138.21</v>
      </c>
      <c r="P21" s="34">
        <v>43</v>
      </c>
    </row>
    <row r="22" spans="1:16">
      <c r="A22" t="s">
        <v>351</v>
      </c>
      <c r="B22" s="9">
        <v>29.55</v>
      </c>
      <c r="C22" s="9">
        <v>36.47</v>
      </c>
      <c r="D22" s="9">
        <v>60</v>
      </c>
      <c r="E22" s="9">
        <v>27.61</v>
      </c>
      <c r="F22" s="9">
        <v>35.950000000000003</v>
      </c>
      <c r="G22" s="9">
        <v>61</v>
      </c>
      <c r="H22" s="9">
        <v>19.32</v>
      </c>
      <c r="I22" s="9">
        <v>40.03</v>
      </c>
      <c r="J22" s="9">
        <v>50</v>
      </c>
      <c r="K22" s="9">
        <v>27.24</v>
      </c>
      <c r="L22" s="9">
        <v>43.94</v>
      </c>
      <c r="M22" s="9">
        <v>52</v>
      </c>
      <c r="N22" s="9">
        <v>39.14</v>
      </c>
      <c r="O22" s="9">
        <v>45.99</v>
      </c>
      <c r="P22" s="9">
        <v>57</v>
      </c>
    </row>
    <row r="23" spans="1:16">
      <c r="A23" t="s">
        <v>377</v>
      </c>
      <c r="B23" s="34">
        <v>6.07</v>
      </c>
      <c r="C23" s="34">
        <v>2.44</v>
      </c>
      <c r="D23" s="34">
        <v>82</v>
      </c>
      <c r="E23" s="34">
        <v>6.83</v>
      </c>
      <c r="F23" s="34">
        <v>2.63</v>
      </c>
      <c r="G23" s="34">
        <v>82</v>
      </c>
      <c r="H23" s="34">
        <v>0</v>
      </c>
      <c r="I23" s="34">
        <v>2.78</v>
      </c>
      <c r="J23" s="34">
        <v>47</v>
      </c>
      <c r="K23" s="34">
        <v>0</v>
      </c>
      <c r="L23" s="34">
        <v>2.56</v>
      </c>
      <c r="M23" s="34">
        <v>50</v>
      </c>
      <c r="N23" s="34">
        <v>0</v>
      </c>
      <c r="O23" s="34">
        <v>3.16</v>
      </c>
      <c r="P23" s="34">
        <v>47</v>
      </c>
    </row>
    <row r="24" spans="1:16">
      <c r="A24" t="s">
        <v>378</v>
      </c>
      <c r="B24" s="9">
        <v>6.7</v>
      </c>
      <c r="C24" s="9">
        <v>6.68</v>
      </c>
      <c r="D24" s="9">
        <v>61</v>
      </c>
      <c r="E24" s="9">
        <v>8.08</v>
      </c>
      <c r="F24" s="9">
        <v>5.77</v>
      </c>
      <c r="G24" s="9">
        <v>68</v>
      </c>
      <c r="H24" s="9">
        <v>7.97</v>
      </c>
      <c r="I24" s="9">
        <v>5.52</v>
      </c>
      <c r="J24" s="9">
        <v>70</v>
      </c>
      <c r="K24" s="9">
        <v>7.23</v>
      </c>
      <c r="L24" s="9">
        <v>4.82</v>
      </c>
      <c r="M24" s="9">
        <v>72</v>
      </c>
      <c r="N24" s="9">
        <v>4.16</v>
      </c>
      <c r="O24" s="9">
        <v>3.94</v>
      </c>
      <c r="P24" s="9">
        <v>64</v>
      </c>
    </row>
    <row r="25" spans="1:16">
      <c r="A25" t="s">
        <v>379</v>
      </c>
      <c r="B25" s="9">
        <v>0</v>
      </c>
      <c r="C25" s="9">
        <v>1.05</v>
      </c>
      <c r="D25" s="9">
        <v>82</v>
      </c>
      <c r="E25" s="9">
        <v>0</v>
      </c>
      <c r="F25" s="9">
        <v>1.0900000000000001</v>
      </c>
      <c r="G25" s="9">
        <v>81</v>
      </c>
      <c r="H25" s="9">
        <v>0</v>
      </c>
      <c r="I25" s="9">
        <v>1.25</v>
      </c>
      <c r="J25" s="9">
        <v>81</v>
      </c>
      <c r="K25" s="9">
        <v>39</v>
      </c>
      <c r="L25" s="9">
        <v>1.43</v>
      </c>
      <c r="M25" s="9">
        <v>96</v>
      </c>
      <c r="N25" s="9">
        <v>41.65</v>
      </c>
      <c r="O25" s="9">
        <v>1.68</v>
      </c>
      <c r="P25" s="9">
        <v>95</v>
      </c>
    </row>
    <row r="26" spans="1:16">
      <c r="A26" t="s">
        <v>380</v>
      </c>
      <c r="B26" s="9">
        <v>32.4</v>
      </c>
      <c r="C26" s="9">
        <v>10.210000000000001</v>
      </c>
      <c r="D26" s="9">
        <v>88</v>
      </c>
      <c r="E26" s="9">
        <v>28.72</v>
      </c>
      <c r="F26" s="9">
        <v>9.6</v>
      </c>
      <c r="G26" s="9">
        <v>88</v>
      </c>
      <c r="H26" s="9">
        <v>27.85</v>
      </c>
      <c r="I26" s="9">
        <v>9.15</v>
      </c>
      <c r="J26" s="9">
        <v>89</v>
      </c>
      <c r="K26" s="9">
        <v>30.73</v>
      </c>
      <c r="L26" s="9">
        <v>8.7200000000000006</v>
      </c>
      <c r="M26" s="9">
        <v>90</v>
      </c>
      <c r="N26" s="9">
        <v>29.79</v>
      </c>
      <c r="O26" s="9">
        <v>10.38</v>
      </c>
      <c r="P26" s="9">
        <v>85</v>
      </c>
    </row>
    <row r="27" spans="1:16">
      <c r="A27" t="s">
        <v>381</v>
      </c>
      <c r="B27" s="9">
        <v>10.99</v>
      </c>
      <c r="C27" s="9">
        <v>4.5999999999999996</v>
      </c>
      <c r="D27" s="9">
        <v>79</v>
      </c>
      <c r="E27" s="9">
        <v>10.89</v>
      </c>
      <c r="F27" s="9">
        <v>4.0599999999999996</v>
      </c>
      <c r="G27" s="9">
        <v>78</v>
      </c>
      <c r="H27" s="9">
        <v>13.08</v>
      </c>
      <c r="I27" s="9">
        <v>4.87</v>
      </c>
      <c r="J27" s="9">
        <v>81</v>
      </c>
      <c r="K27" s="9">
        <v>15.48</v>
      </c>
      <c r="L27" s="9">
        <v>5.04</v>
      </c>
      <c r="M27" s="9">
        <v>82</v>
      </c>
      <c r="N27" s="9">
        <v>15.39</v>
      </c>
      <c r="O27" s="9">
        <v>6.51</v>
      </c>
      <c r="P27" s="9">
        <v>79</v>
      </c>
    </row>
    <row r="29" spans="1:16">
      <c r="A29" t="s">
        <v>382</v>
      </c>
    </row>
    <row r="30" spans="1:16">
      <c r="A30" t="s">
        <v>354</v>
      </c>
      <c r="B30" s="9">
        <v>0</v>
      </c>
      <c r="C30" s="9">
        <v>0</v>
      </c>
      <c r="D30" s="9">
        <v>91</v>
      </c>
      <c r="E30" s="9">
        <v>0</v>
      </c>
      <c r="F30" s="9">
        <v>0</v>
      </c>
      <c r="G30" s="9">
        <v>91</v>
      </c>
      <c r="H30" s="9">
        <v>0.01</v>
      </c>
      <c r="I30" s="9">
        <v>0</v>
      </c>
      <c r="J30" s="9">
        <v>92</v>
      </c>
      <c r="K30" s="9">
        <v>0.02</v>
      </c>
      <c r="L30" s="9">
        <v>0</v>
      </c>
      <c r="M30" s="9">
        <v>92</v>
      </c>
      <c r="N30" s="9">
        <v>0.05</v>
      </c>
      <c r="O30" s="9">
        <v>0</v>
      </c>
      <c r="P30" s="9">
        <v>93</v>
      </c>
    </row>
    <row r="31" spans="1:16">
      <c r="A31" t="s">
        <v>401</v>
      </c>
      <c r="B31" s="9">
        <v>5.26</v>
      </c>
      <c r="C31" s="9">
        <v>2.48</v>
      </c>
      <c r="D31" s="9">
        <v>79</v>
      </c>
      <c r="E31" s="9">
        <v>7.33</v>
      </c>
      <c r="F31" s="9">
        <v>2.31</v>
      </c>
      <c r="G31" s="9">
        <v>85</v>
      </c>
      <c r="H31" s="9">
        <v>9.32</v>
      </c>
      <c r="I31" s="9">
        <v>2.54</v>
      </c>
      <c r="J31" s="9">
        <v>86</v>
      </c>
      <c r="K31" s="9">
        <v>8.86</v>
      </c>
      <c r="L31" s="9">
        <v>3.41</v>
      </c>
      <c r="M31" s="9">
        <v>82</v>
      </c>
      <c r="N31" s="9">
        <v>10.56</v>
      </c>
      <c r="O31" s="9">
        <v>3.93</v>
      </c>
      <c r="P31" s="9">
        <v>82</v>
      </c>
    </row>
    <row r="33" spans="1:16">
      <c r="A33" t="s">
        <v>402</v>
      </c>
    </row>
    <row r="34" spans="1:16">
      <c r="A34" t="s">
        <v>403</v>
      </c>
      <c r="B34" s="9">
        <v>61.76</v>
      </c>
      <c r="C34" s="9">
        <v>137.6</v>
      </c>
      <c r="D34" s="9">
        <v>21</v>
      </c>
      <c r="E34" s="9">
        <v>88.17</v>
      </c>
      <c r="F34" s="9">
        <v>143.08000000000001</v>
      </c>
      <c r="G34" s="9">
        <v>28</v>
      </c>
      <c r="H34" s="9">
        <v>129.79</v>
      </c>
      <c r="I34" s="9">
        <v>159.30000000000001</v>
      </c>
      <c r="J34" s="9">
        <v>37</v>
      </c>
      <c r="K34" s="9">
        <v>169.78</v>
      </c>
      <c r="L34" s="9">
        <v>191.75</v>
      </c>
      <c r="M34" s="9">
        <v>46</v>
      </c>
      <c r="N34" s="9">
        <v>194.23</v>
      </c>
      <c r="O34" s="9">
        <v>208.05</v>
      </c>
      <c r="P34" s="9">
        <v>46</v>
      </c>
    </row>
    <row r="35" spans="1:16">
      <c r="A35" t="s">
        <v>404</v>
      </c>
      <c r="B35" s="9">
        <v>126.5</v>
      </c>
      <c r="C35" s="9">
        <v>202.71</v>
      </c>
      <c r="D35" s="9">
        <v>26</v>
      </c>
      <c r="E35" s="9">
        <v>161.83000000000001</v>
      </c>
      <c r="F35" s="9">
        <v>208.87</v>
      </c>
      <c r="G35" s="9">
        <v>36</v>
      </c>
      <c r="H35" s="9">
        <v>211.07</v>
      </c>
      <c r="I35" s="9">
        <v>224.54</v>
      </c>
      <c r="J35" s="9">
        <v>44</v>
      </c>
      <c r="K35" s="9">
        <v>248.48</v>
      </c>
      <c r="L35" s="9">
        <v>261.77</v>
      </c>
      <c r="M35" s="9">
        <v>45</v>
      </c>
      <c r="N35" s="9">
        <v>270.42</v>
      </c>
      <c r="O35" s="9">
        <v>279.58</v>
      </c>
      <c r="P35" s="9">
        <v>49</v>
      </c>
    </row>
    <row r="37" spans="1:16">
      <c r="A37" t="s">
        <v>405</v>
      </c>
    </row>
    <row r="38" spans="1:16">
      <c r="A38" t="s">
        <v>365</v>
      </c>
      <c r="B38" s="9">
        <v>2.86</v>
      </c>
      <c r="C38" s="9">
        <v>4.1100000000000003</v>
      </c>
      <c r="D38" s="9">
        <v>42</v>
      </c>
      <c r="E38" s="9">
        <v>3.56</v>
      </c>
      <c r="F38" s="9">
        <v>5.35</v>
      </c>
      <c r="G38" s="9">
        <v>40</v>
      </c>
      <c r="H38" s="9">
        <v>5.83</v>
      </c>
      <c r="I38" s="9">
        <v>6.42</v>
      </c>
      <c r="J38" s="9">
        <v>49</v>
      </c>
      <c r="K38" s="9">
        <v>10.62</v>
      </c>
      <c r="L38" s="9">
        <v>8.5299999999999994</v>
      </c>
      <c r="M38" s="9">
        <v>62</v>
      </c>
      <c r="N38" s="9">
        <v>13.3</v>
      </c>
      <c r="O38" s="9">
        <v>11.17</v>
      </c>
      <c r="P38" s="9">
        <v>57</v>
      </c>
    </row>
    <row r="39" spans="1:16">
      <c r="A39" t="s">
        <v>403</v>
      </c>
      <c r="B39" s="9">
        <v>12.14</v>
      </c>
      <c r="C39" s="9">
        <v>23</v>
      </c>
      <c r="D39" s="9">
        <v>22</v>
      </c>
      <c r="E39" s="9">
        <v>16.149999999999999</v>
      </c>
      <c r="F39" s="9">
        <v>24.23</v>
      </c>
      <c r="G39" s="9">
        <v>27</v>
      </c>
      <c r="H39" s="9">
        <v>21.57</v>
      </c>
      <c r="I39" s="9">
        <v>25.4</v>
      </c>
      <c r="J39" s="9">
        <v>40</v>
      </c>
      <c r="K39" s="9">
        <v>25.65</v>
      </c>
      <c r="L39" s="9">
        <v>27.21</v>
      </c>
      <c r="M39" s="9">
        <v>47</v>
      </c>
      <c r="N39" s="9">
        <v>26.03</v>
      </c>
      <c r="O39" s="9">
        <v>28.48</v>
      </c>
      <c r="P39" s="9">
        <v>46</v>
      </c>
    </row>
    <row r="40" spans="1:16">
      <c r="A40" t="s">
        <v>404</v>
      </c>
      <c r="B40" s="9">
        <v>24.87</v>
      </c>
      <c r="C40" s="9">
        <v>33.68</v>
      </c>
      <c r="D40" s="9">
        <v>34</v>
      </c>
      <c r="E40" s="9">
        <v>29.64</v>
      </c>
      <c r="F40" s="9">
        <v>35.36</v>
      </c>
      <c r="G40" s="9">
        <v>38</v>
      </c>
      <c r="H40" s="9">
        <v>35.07</v>
      </c>
      <c r="I40" s="9">
        <v>36.04</v>
      </c>
      <c r="J40" s="9">
        <v>45</v>
      </c>
      <c r="K40" s="9">
        <v>37.54</v>
      </c>
      <c r="L40" s="9">
        <v>37.840000000000003</v>
      </c>
      <c r="M40" s="9">
        <v>51</v>
      </c>
      <c r="N40" s="9">
        <v>36.25</v>
      </c>
      <c r="O40" s="9">
        <v>38.17</v>
      </c>
      <c r="P40" s="9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70" zoomScaleNormal="70" workbookViewId="0">
      <pane ySplit="5" topLeftCell="A24" activePane="bottomLeft" state="frozen"/>
      <selection sqref="A1:A2"/>
      <selection pane="bottomLeft" activeCell="D29" sqref="D29"/>
    </sheetView>
  </sheetViews>
  <sheetFormatPr defaultRowHeight="15"/>
  <cols>
    <col min="1" max="1" width="34" customWidth="1"/>
    <col min="2" max="16" width="13.42578125" style="9" customWidth="1"/>
  </cols>
  <sheetData>
    <row r="1" spans="1:16">
      <c r="A1" s="9" t="s">
        <v>309</v>
      </c>
    </row>
    <row r="2" spans="1:16">
      <c r="A2" t="s">
        <v>0</v>
      </c>
      <c r="E2" s="37"/>
    </row>
    <row r="4" spans="1:16">
      <c r="B4" s="38">
        <v>41274</v>
      </c>
      <c r="E4" s="38">
        <v>40908</v>
      </c>
      <c r="H4" s="38">
        <v>40543</v>
      </c>
      <c r="K4" s="38">
        <v>40178</v>
      </c>
      <c r="N4" s="38">
        <v>39813</v>
      </c>
    </row>
    <row r="5" spans="1:16">
      <c r="A5" t="s">
        <v>118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</row>
    <row r="6" spans="1:16">
      <c r="A6" t="s">
        <v>310</v>
      </c>
      <c r="B6" s="9">
        <v>1</v>
      </c>
      <c r="C6" s="9">
        <v>0.6</v>
      </c>
      <c r="D6" s="9">
        <v>78</v>
      </c>
      <c r="E6" s="9">
        <v>1.02</v>
      </c>
      <c r="F6" s="9">
        <v>0.49</v>
      </c>
      <c r="G6" s="9">
        <v>80</v>
      </c>
      <c r="H6" s="9">
        <v>1.07</v>
      </c>
      <c r="I6" s="9">
        <v>0.54</v>
      </c>
      <c r="J6" s="9">
        <v>77</v>
      </c>
      <c r="K6" s="9">
        <v>1.2</v>
      </c>
      <c r="L6" s="9">
        <v>0.53</v>
      </c>
      <c r="M6" s="9">
        <v>81</v>
      </c>
      <c r="N6" s="9">
        <v>0.68</v>
      </c>
      <c r="O6" s="9">
        <v>0.64</v>
      </c>
      <c r="P6" s="9">
        <v>71</v>
      </c>
    </row>
    <row r="7" spans="1:16">
      <c r="A7" t="s">
        <v>311</v>
      </c>
      <c r="B7" s="9">
        <v>62.21</v>
      </c>
      <c r="C7" s="9">
        <v>60.54</v>
      </c>
      <c r="D7" s="9">
        <v>48</v>
      </c>
      <c r="E7" s="9">
        <v>63.79</v>
      </c>
      <c r="F7" s="9">
        <v>60.29</v>
      </c>
      <c r="G7" s="9">
        <v>52</v>
      </c>
      <c r="H7" s="9">
        <v>65.510000000000005</v>
      </c>
      <c r="I7" s="9">
        <v>61.55</v>
      </c>
      <c r="J7" s="9">
        <v>55</v>
      </c>
      <c r="K7" s="9">
        <v>68.7</v>
      </c>
      <c r="L7" s="9">
        <v>65.150000000000006</v>
      </c>
      <c r="M7" s="9">
        <v>55</v>
      </c>
      <c r="N7" s="9">
        <v>69.739999999999995</v>
      </c>
      <c r="O7" s="9">
        <v>66.84</v>
      </c>
      <c r="P7" s="9">
        <v>49</v>
      </c>
    </row>
    <row r="8" spans="1:16">
      <c r="A8" t="s">
        <v>312</v>
      </c>
      <c r="B8" s="9">
        <v>1.89</v>
      </c>
      <c r="C8" s="9">
        <v>1.1200000000000001</v>
      </c>
      <c r="D8" s="9">
        <v>90</v>
      </c>
      <c r="E8" s="9">
        <v>2.41</v>
      </c>
      <c r="F8" s="9">
        <v>1.27</v>
      </c>
      <c r="G8" s="9">
        <v>90</v>
      </c>
      <c r="H8" s="9">
        <v>2.4</v>
      </c>
      <c r="I8" s="9">
        <v>1.48</v>
      </c>
      <c r="J8" s="9">
        <v>82</v>
      </c>
      <c r="K8" s="9">
        <v>1.7</v>
      </c>
      <c r="L8" s="9">
        <v>1.39</v>
      </c>
      <c r="M8" s="9">
        <v>70</v>
      </c>
      <c r="N8" s="9">
        <v>1.07</v>
      </c>
      <c r="O8" s="9">
        <v>1.01</v>
      </c>
      <c r="P8" s="9">
        <v>60</v>
      </c>
    </row>
    <row r="9" spans="1:16">
      <c r="A9" t="s">
        <v>187</v>
      </c>
      <c r="B9" s="9">
        <v>61.31</v>
      </c>
      <c r="C9" s="9">
        <v>60.71</v>
      </c>
      <c r="D9" s="9">
        <v>44</v>
      </c>
      <c r="E9" s="9">
        <v>62.4</v>
      </c>
      <c r="F9" s="9">
        <v>60.26</v>
      </c>
      <c r="G9" s="9">
        <v>47</v>
      </c>
      <c r="H9" s="9">
        <v>64.17</v>
      </c>
      <c r="I9" s="9">
        <v>61.05</v>
      </c>
      <c r="J9" s="9">
        <v>51</v>
      </c>
      <c r="K9" s="9">
        <v>68.2</v>
      </c>
      <c r="L9" s="9">
        <v>64.94</v>
      </c>
      <c r="M9" s="9">
        <v>56</v>
      </c>
      <c r="N9" s="9">
        <v>69.349999999999994</v>
      </c>
      <c r="O9" s="9">
        <v>67</v>
      </c>
      <c r="P9" s="9">
        <v>48</v>
      </c>
    </row>
    <row r="11" spans="1:16">
      <c r="A11" t="s">
        <v>144</v>
      </c>
      <c r="B11" s="9">
        <v>2.89</v>
      </c>
      <c r="C11" s="9">
        <v>4.95</v>
      </c>
      <c r="D11" s="9">
        <v>44</v>
      </c>
      <c r="E11" s="9">
        <v>4.1399999999999997</v>
      </c>
      <c r="F11" s="9">
        <v>5.3</v>
      </c>
      <c r="G11" s="9">
        <v>47</v>
      </c>
      <c r="H11" s="9">
        <v>3.51</v>
      </c>
      <c r="I11" s="9">
        <v>5.49</v>
      </c>
      <c r="J11" s="9">
        <v>51</v>
      </c>
      <c r="K11" s="9">
        <v>3.5</v>
      </c>
      <c r="L11" s="9">
        <v>3.68</v>
      </c>
      <c r="M11" s="9">
        <v>65</v>
      </c>
      <c r="N11" s="9">
        <v>1.1000000000000001</v>
      </c>
      <c r="O11" s="9">
        <v>1.1599999999999999</v>
      </c>
      <c r="P11" s="9">
        <v>71</v>
      </c>
    </row>
    <row r="12" spans="1:16">
      <c r="A12" t="s">
        <v>145</v>
      </c>
      <c r="B12" s="9">
        <v>0</v>
      </c>
      <c r="C12" s="9">
        <v>0.38</v>
      </c>
      <c r="D12" s="9">
        <v>43</v>
      </c>
      <c r="E12" s="9">
        <v>0.03</v>
      </c>
      <c r="F12" s="9">
        <v>0.37</v>
      </c>
      <c r="G12" s="9">
        <v>52</v>
      </c>
      <c r="H12" s="9">
        <v>0.22</v>
      </c>
      <c r="I12" s="9">
        <v>0.52</v>
      </c>
      <c r="J12" s="9">
        <v>62</v>
      </c>
      <c r="K12" s="9">
        <v>7.0000000000000007E-2</v>
      </c>
      <c r="L12" s="9">
        <v>0.77</v>
      </c>
      <c r="M12" s="9">
        <v>44</v>
      </c>
      <c r="N12" s="9">
        <v>0.24</v>
      </c>
      <c r="O12" s="9">
        <v>1.57</v>
      </c>
      <c r="P12" s="9">
        <v>38</v>
      </c>
    </row>
    <row r="13" spans="1:16">
      <c r="A13" t="s">
        <v>191</v>
      </c>
      <c r="B13" s="9">
        <v>0.57999999999999996</v>
      </c>
      <c r="C13" s="9">
        <v>0.26</v>
      </c>
      <c r="D13" s="9">
        <v>80</v>
      </c>
      <c r="E13" s="9">
        <v>0.55000000000000004</v>
      </c>
      <c r="F13" s="9">
        <v>0.3</v>
      </c>
      <c r="G13" s="9">
        <v>78</v>
      </c>
      <c r="H13" s="9">
        <v>0.78</v>
      </c>
      <c r="I13" s="9">
        <v>0.37</v>
      </c>
      <c r="J13" s="9">
        <v>83</v>
      </c>
      <c r="K13" s="9">
        <v>0.77</v>
      </c>
      <c r="L13" s="9">
        <v>0.4</v>
      </c>
      <c r="M13" s="9">
        <v>81</v>
      </c>
      <c r="N13" s="9">
        <v>0.55000000000000004</v>
      </c>
      <c r="O13" s="9">
        <v>0.53</v>
      </c>
      <c r="P13" s="9">
        <v>75</v>
      </c>
    </row>
    <row r="14" spans="1:16">
      <c r="A14" t="s">
        <v>227</v>
      </c>
      <c r="B14" s="9">
        <v>0</v>
      </c>
      <c r="C14" s="9">
        <v>2.08</v>
      </c>
      <c r="D14" s="9">
        <v>35</v>
      </c>
      <c r="E14" s="9">
        <v>0.01</v>
      </c>
      <c r="F14" s="9">
        <v>1.8</v>
      </c>
      <c r="G14" s="9">
        <v>36</v>
      </c>
      <c r="H14" s="9">
        <v>0.01</v>
      </c>
      <c r="I14" s="9">
        <v>1.46</v>
      </c>
      <c r="J14" s="9">
        <v>39</v>
      </c>
      <c r="K14" s="9">
        <v>0.01</v>
      </c>
      <c r="L14" s="9">
        <v>0.97</v>
      </c>
      <c r="M14" s="9">
        <v>38</v>
      </c>
      <c r="N14" s="9">
        <v>0.02</v>
      </c>
      <c r="O14" s="9">
        <v>0.97</v>
      </c>
      <c r="P14" s="9">
        <v>39</v>
      </c>
    </row>
    <row r="15" spans="1:16">
      <c r="A15" t="s">
        <v>228</v>
      </c>
      <c r="B15" s="9">
        <v>21.33</v>
      </c>
      <c r="C15" s="9">
        <v>18</v>
      </c>
      <c r="D15" s="9">
        <v>69</v>
      </c>
      <c r="E15" s="9">
        <v>18.46</v>
      </c>
      <c r="F15" s="9">
        <v>17.420000000000002</v>
      </c>
      <c r="G15" s="9">
        <v>58</v>
      </c>
      <c r="H15" s="9">
        <v>17.329999999999998</v>
      </c>
      <c r="I15" s="9">
        <v>16.190000000000001</v>
      </c>
      <c r="J15" s="9">
        <v>59</v>
      </c>
      <c r="K15" s="9">
        <v>14.43</v>
      </c>
      <c r="L15" s="9">
        <v>14.99</v>
      </c>
      <c r="M15" s="9">
        <v>48</v>
      </c>
      <c r="N15" s="9">
        <v>12.1</v>
      </c>
      <c r="O15" s="9">
        <v>14.44</v>
      </c>
      <c r="P15" s="9">
        <v>39</v>
      </c>
    </row>
    <row r="17" spans="1:16">
      <c r="A17" s="65" t="s">
        <v>193</v>
      </c>
      <c r="B17" s="66">
        <v>86.12</v>
      </c>
      <c r="C17" s="66">
        <v>90.05</v>
      </c>
      <c r="D17" s="66">
        <v>15</v>
      </c>
      <c r="E17" s="66">
        <v>85.59</v>
      </c>
      <c r="F17" s="66">
        <v>89.48</v>
      </c>
      <c r="G17" s="66">
        <v>17</v>
      </c>
      <c r="H17" s="66">
        <v>86.02</v>
      </c>
      <c r="I17" s="66">
        <v>89.33</v>
      </c>
      <c r="J17" s="66">
        <v>20</v>
      </c>
      <c r="K17" s="66">
        <v>86.98</v>
      </c>
      <c r="L17" s="66">
        <v>89.69</v>
      </c>
      <c r="M17" s="66">
        <v>23</v>
      </c>
      <c r="N17" s="66">
        <v>83.36</v>
      </c>
      <c r="O17" s="66">
        <v>89.45</v>
      </c>
      <c r="P17" s="66">
        <v>7</v>
      </c>
    </row>
    <row r="19" spans="1:16">
      <c r="A19" t="s">
        <v>194</v>
      </c>
      <c r="B19" s="9">
        <v>1.62</v>
      </c>
      <c r="C19" s="9">
        <v>1.55</v>
      </c>
      <c r="D19" s="9">
        <v>53</v>
      </c>
      <c r="E19" s="9">
        <v>1.5</v>
      </c>
      <c r="F19" s="9">
        <v>1.47</v>
      </c>
      <c r="G19" s="9">
        <v>52</v>
      </c>
      <c r="H19" s="9">
        <v>1.52</v>
      </c>
      <c r="I19" s="9">
        <v>1.49</v>
      </c>
      <c r="J19" s="9">
        <v>57</v>
      </c>
      <c r="K19" s="9">
        <v>1.7</v>
      </c>
      <c r="L19" s="9">
        <v>1.86</v>
      </c>
      <c r="M19" s="9">
        <v>47</v>
      </c>
      <c r="N19" s="9">
        <v>2.2200000000000002</v>
      </c>
      <c r="O19" s="9">
        <v>2.31</v>
      </c>
      <c r="P19" s="9">
        <v>51</v>
      </c>
    </row>
    <row r="20" spans="1:16">
      <c r="A20" t="s">
        <v>313</v>
      </c>
      <c r="B20" s="66">
        <v>1.88</v>
      </c>
      <c r="C20" s="9">
        <v>1.1599999999999999</v>
      </c>
      <c r="D20" s="9">
        <v>79</v>
      </c>
      <c r="E20" s="9">
        <v>1.91</v>
      </c>
      <c r="F20" s="9">
        <v>1.1499999999999999</v>
      </c>
      <c r="G20" s="9">
        <v>78</v>
      </c>
      <c r="H20" s="9">
        <v>1.92</v>
      </c>
      <c r="I20" s="9">
        <v>1.1200000000000001</v>
      </c>
      <c r="J20" s="9">
        <v>82</v>
      </c>
      <c r="K20" s="9">
        <v>1.94</v>
      </c>
      <c r="L20" s="9">
        <v>1.0900000000000001</v>
      </c>
      <c r="M20" s="9">
        <v>83</v>
      </c>
      <c r="N20" s="9">
        <v>1.89</v>
      </c>
      <c r="O20" s="9">
        <v>1.1000000000000001</v>
      </c>
      <c r="P20" s="9">
        <v>82</v>
      </c>
    </row>
    <row r="21" spans="1:16">
      <c r="A21" t="s">
        <v>196</v>
      </c>
      <c r="B21" s="9">
        <v>0.18</v>
      </c>
      <c r="C21" s="9">
        <v>0.38</v>
      </c>
      <c r="D21" s="9">
        <v>43</v>
      </c>
      <c r="E21" s="9">
        <v>0.31</v>
      </c>
      <c r="F21" s="9">
        <v>0.47</v>
      </c>
      <c r="G21" s="9">
        <v>46</v>
      </c>
      <c r="H21" s="9">
        <v>0.4</v>
      </c>
      <c r="I21" s="9">
        <v>0.41</v>
      </c>
      <c r="J21" s="9">
        <v>54</v>
      </c>
      <c r="K21" s="9">
        <v>0.3</v>
      </c>
      <c r="L21" s="9">
        <v>0.26</v>
      </c>
      <c r="M21" s="9">
        <v>59</v>
      </c>
      <c r="N21" s="9">
        <v>0.13</v>
      </c>
      <c r="O21" s="9">
        <v>0.12</v>
      </c>
      <c r="P21" s="9">
        <v>59</v>
      </c>
    </row>
    <row r="22" spans="1:16">
      <c r="A22" t="s">
        <v>197</v>
      </c>
      <c r="B22" s="9">
        <v>0</v>
      </c>
      <c r="C22" s="9">
        <v>0.02</v>
      </c>
      <c r="D22" s="9">
        <v>75</v>
      </c>
      <c r="E22" s="9">
        <v>0</v>
      </c>
      <c r="F22" s="9">
        <v>0.02</v>
      </c>
      <c r="G22" s="9">
        <v>77</v>
      </c>
      <c r="H22" s="9">
        <v>0</v>
      </c>
      <c r="I22" s="9">
        <v>0.01</v>
      </c>
      <c r="J22" s="9">
        <v>79</v>
      </c>
      <c r="K22" s="9">
        <v>0</v>
      </c>
      <c r="L22" s="9">
        <v>0.01</v>
      </c>
      <c r="M22" s="9">
        <v>76</v>
      </c>
      <c r="N22" s="9">
        <v>0</v>
      </c>
      <c r="O22" s="9">
        <v>0.01</v>
      </c>
      <c r="P22" s="9">
        <v>77</v>
      </c>
    </row>
    <row r="23" spans="1:16">
      <c r="A23" t="s">
        <v>198</v>
      </c>
      <c r="B23" s="9">
        <v>0</v>
      </c>
      <c r="C23" s="9">
        <v>0.03</v>
      </c>
      <c r="D23" s="9">
        <v>65</v>
      </c>
      <c r="E23" s="9">
        <v>0</v>
      </c>
      <c r="F23" s="9">
        <v>0.02</v>
      </c>
      <c r="G23" s="9">
        <v>65</v>
      </c>
      <c r="H23" s="9">
        <v>0</v>
      </c>
      <c r="I23" s="9">
        <v>0.02</v>
      </c>
      <c r="J23" s="9">
        <v>64</v>
      </c>
      <c r="K23" s="9">
        <v>0</v>
      </c>
      <c r="L23" s="9">
        <v>0.01</v>
      </c>
      <c r="M23" s="9">
        <v>67</v>
      </c>
      <c r="N23" s="9">
        <v>0</v>
      </c>
      <c r="O23" s="9">
        <v>0.01</v>
      </c>
      <c r="P23" s="9">
        <v>70</v>
      </c>
    </row>
    <row r="24" spans="1:16">
      <c r="A24" t="s">
        <v>314</v>
      </c>
      <c r="B24" s="66">
        <v>10.199999999999999</v>
      </c>
      <c r="C24" s="9">
        <v>6.4</v>
      </c>
      <c r="D24" s="9">
        <v>84</v>
      </c>
      <c r="E24" s="9">
        <v>10.69</v>
      </c>
      <c r="F24" s="9">
        <v>6.79</v>
      </c>
      <c r="G24" s="9">
        <v>83</v>
      </c>
      <c r="H24" s="9">
        <v>10.14</v>
      </c>
      <c r="I24" s="9">
        <v>7.06</v>
      </c>
      <c r="J24" s="9">
        <v>78</v>
      </c>
      <c r="K24" s="9">
        <v>9.08</v>
      </c>
      <c r="L24" s="9">
        <v>6.53</v>
      </c>
      <c r="M24" s="9">
        <v>77</v>
      </c>
      <c r="N24" s="9">
        <v>12.4</v>
      </c>
      <c r="O24" s="9">
        <v>6.52</v>
      </c>
      <c r="P24" s="9">
        <v>92</v>
      </c>
    </row>
    <row r="25" spans="1:16">
      <c r="A25" s="65" t="s">
        <v>315</v>
      </c>
      <c r="B25" s="66">
        <v>13.88</v>
      </c>
      <c r="C25" s="66">
        <v>9.9499999999999993</v>
      </c>
      <c r="D25" s="66">
        <v>84</v>
      </c>
      <c r="E25" s="66">
        <v>14.41</v>
      </c>
      <c r="F25" s="66">
        <v>10.44</v>
      </c>
      <c r="G25" s="66">
        <v>82</v>
      </c>
      <c r="H25" s="66">
        <v>13.98</v>
      </c>
      <c r="I25" s="66">
        <v>10.67</v>
      </c>
      <c r="J25" s="66">
        <v>79</v>
      </c>
      <c r="K25" s="66">
        <v>13.02</v>
      </c>
      <c r="L25" s="66">
        <v>10.31</v>
      </c>
      <c r="M25" s="66">
        <v>76</v>
      </c>
      <c r="N25" s="66">
        <v>16.64</v>
      </c>
      <c r="O25" s="66">
        <v>10.55</v>
      </c>
      <c r="P25" s="66">
        <v>92</v>
      </c>
    </row>
    <row r="26" spans="1:16">
      <c r="A26" t="s">
        <v>316</v>
      </c>
      <c r="B26" s="9">
        <v>100</v>
      </c>
      <c r="C26" s="9">
        <v>100</v>
      </c>
      <c r="D26" s="9">
        <v>99</v>
      </c>
      <c r="E26" s="9">
        <v>100</v>
      </c>
      <c r="F26" s="9">
        <v>100</v>
      </c>
      <c r="G26" s="9">
        <v>99</v>
      </c>
      <c r="H26" s="9">
        <v>100</v>
      </c>
      <c r="I26" s="9">
        <v>100</v>
      </c>
      <c r="J26" s="9">
        <v>99</v>
      </c>
      <c r="K26" s="9">
        <v>100</v>
      </c>
      <c r="L26" s="9">
        <v>100</v>
      </c>
      <c r="M26" s="9">
        <v>99</v>
      </c>
      <c r="N26" s="9">
        <v>100</v>
      </c>
      <c r="O26" s="9">
        <v>100</v>
      </c>
      <c r="P26" s="9">
        <v>99</v>
      </c>
    </row>
    <row r="28" spans="1:16">
      <c r="A28" t="s">
        <v>241</v>
      </c>
      <c r="B28" s="9">
        <v>1.71</v>
      </c>
      <c r="C28" s="9">
        <v>1.1499999999999999</v>
      </c>
      <c r="D28" s="9">
        <v>75</v>
      </c>
      <c r="E28" s="9">
        <v>2.2000000000000002</v>
      </c>
      <c r="F28" s="9">
        <v>1.29</v>
      </c>
      <c r="G28" s="9">
        <v>76</v>
      </c>
      <c r="H28" s="9">
        <v>3.31</v>
      </c>
      <c r="I28" s="9">
        <v>1.57</v>
      </c>
      <c r="J28" s="9">
        <v>82</v>
      </c>
      <c r="K28" s="9">
        <v>4.57</v>
      </c>
      <c r="L28" s="9">
        <v>1.8</v>
      </c>
      <c r="M28" s="9">
        <v>83</v>
      </c>
      <c r="N28" s="9">
        <v>5.77</v>
      </c>
      <c r="O28" s="9">
        <v>2.08</v>
      </c>
      <c r="P28" s="9">
        <v>88</v>
      </c>
    </row>
    <row r="30" spans="1:16">
      <c r="A30" t="s">
        <v>317</v>
      </c>
    </row>
    <row r="31" spans="1:16">
      <c r="A31" t="s">
        <v>203</v>
      </c>
      <c r="B31" s="9">
        <v>5.53</v>
      </c>
      <c r="C31" s="9">
        <v>6.6</v>
      </c>
      <c r="D31" s="9">
        <v>42</v>
      </c>
      <c r="E31" s="9">
        <v>5.47</v>
      </c>
      <c r="F31" s="9">
        <v>6.21</v>
      </c>
      <c r="G31" s="9">
        <v>45</v>
      </c>
      <c r="H31" s="9">
        <v>4.21</v>
      </c>
      <c r="I31" s="9">
        <v>5.46</v>
      </c>
      <c r="J31" s="9">
        <v>35</v>
      </c>
      <c r="K31" s="9">
        <v>3.57</v>
      </c>
      <c r="L31" s="9">
        <v>4.99</v>
      </c>
      <c r="M31" s="9">
        <v>34</v>
      </c>
      <c r="N31" s="9">
        <v>4.63</v>
      </c>
      <c r="O31" s="9">
        <v>4.5599999999999996</v>
      </c>
      <c r="P31" s="9">
        <v>51</v>
      </c>
    </row>
    <row r="32" spans="1:16">
      <c r="A32" t="s">
        <v>318</v>
      </c>
      <c r="B32" s="9">
        <v>5.15</v>
      </c>
      <c r="C32" s="9">
        <v>2.11</v>
      </c>
      <c r="D32" s="9">
        <v>86</v>
      </c>
      <c r="E32" s="9">
        <v>4.0599999999999996</v>
      </c>
      <c r="F32" s="9">
        <v>2.04</v>
      </c>
      <c r="G32" s="9">
        <v>79</v>
      </c>
      <c r="H32" s="9">
        <v>2.77</v>
      </c>
      <c r="I32" s="9">
        <v>2.0699999999999998</v>
      </c>
      <c r="J32" s="9">
        <v>68</v>
      </c>
      <c r="K32" s="9">
        <v>1.36</v>
      </c>
      <c r="L32" s="9">
        <v>1.82</v>
      </c>
      <c r="M32" s="9">
        <v>46</v>
      </c>
      <c r="N32" s="9">
        <v>2.1800000000000002</v>
      </c>
      <c r="O32" s="9">
        <v>1.57</v>
      </c>
      <c r="P32" s="9">
        <v>70</v>
      </c>
    </row>
    <row r="33" spans="1:16">
      <c r="A33" t="s">
        <v>205</v>
      </c>
      <c r="B33" s="9">
        <v>50.65</v>
      </c>
      <c r="C33" s="9">
        <v>32.35</v>
      </c>
      <c r="D33" s="9">
        <v>82</v>
      </c>
      <c r="E33" s="9">
        <v>46.56</v>
      </c>
      <c r="F33" s="9">
        <v>29.36</v>
      </c>
      <c r="G33" s="9">
        <v>81</v>
      </c>
      <c r="H33" s="9">
        <v>42.26</v>
      </c>
      <c r="I33" s="9">
        <v>27.57</v>
      </c>
      <c r="J33" s="9">
        <v>79</v>
      </c>
      <c r="K33" s="9">
        <v>36.39</v>
      </c>
      <c r="L33" s="9">
        <v>23.6</v>
      </c>
      <c r="M33" s="9">
        <v>81</v>
      </c>
      <c r="N33" s="9">
        <v>30.59</v>
      </c>
      <c r="O33" s="9">
        <v>22.58</v>
      </c>
      <c r="P33" s="9">
        <v>71</v>
      </c>
    </row>
    <row r="34" spans="1:16">
      <c r="A34" t="s">
        <v>319</v>
      </c>
      <c r="B34" s="9">
        <v>4.5599999999999996</v>
      </c>
      <c r="C34" s="9">
        <v>11.7</v>
      </c>
      <c r="D34" s="9">
        <v>34</v>
      </c>
      <c r="E34" s="9">
        <v>3.99</v>
      </c>
      <c r="F34" s="9">
        <v>10.029999999999999</v>
      </c>
      <c r="G34" s="9">
        <v>33</v>
      </c>
      <c r="H34" s="9">
        <v>3.36</v>
      </c>
      <c r="I34" s="9">
        <v>8.8800000000000008</v>
      </c>
      <c r="J34" s="9">
        <v>33</v>
      </c>
      <c r="K34" s="9">
        <v>2.87</v>
      </c>
      <c r="L34" s="9">
        <v>7.22</v>
      </c>
      <c r="M34" s="9">
        <v>35</v>
      </c>
      <c r="N34" s="9">
        <v>2.67</v>
      </c>
      <c r="O34" s="9">
        <v>6.72</v>
      </c>
      <c r="P34" s="9">
        <v>37</v>
      </c>
    </row>
    <row r="35" spans="1:16">
      <c r="A35" t="s">
        <v>320</v>
      </c>
      <c r="B35" s="9">
        <v>12.05</v>
      </c>
      <c r="C35" s="9">
        <v>13.82</v>
      </c>
      <c r="D35" s="9">
        <v>47</v>
      </c>
      <c r="E35" s="9">
        <v>15.24</v>
      </c>
      <c r="F35" s="9">
        <v>16.25</v>
      </c>
      <c r="G35" s="9">
        <v>49</v>
      </c>
      <c r="H35" s="9">
        <v>16.649999999999999</v>
      </c>
      <c r="I35" s="9">
        <v>16.850000000000001</v>
      </c>
      <c r="J35" s="9">
        <v>52</v>
      </c>
      <c r="K35" s="9">
        <v>14.19</v>
      </c>
      <c r="L35" s="9">
        <v>15.04</v>
      </c>
      <c r="M35" s="9">
        <v>51</v>
      </c>
      <c r="N35" s="9">
        <v>12.61</v>
      </c>
      <c r="O35" s="9">
        <v>14.66</v>
      </c>
      <c r="P35" s="9">
        <v>43</v>
      </c>
    </row>
    <row r="36" spans="1:16">
      <c r="A36" t="s">
        <v>208</v>
      </c>
      <c r="B36" s="9">
        <v>2.36</v>
      </c>
      <c r="C36" s="9">
        <v>2.99</v>
      </c>
      <c r="D36" s="9">
        <v>60</v>
      </c>
      <c r="E36" s="9">
        <v>1.85</v>
      </c>
      <c r="F36" s="9">
        <v>3.25</v>
      </c>
      <c r="G36" s="9">
        <v>56</v>
      </c>
      <c r="H36" s="9">
        <v>1.6</v>
      </c>
      <c r="I36" s="9">
        <v>3.44</v>
      </c>
      <c r="J36" s="9">
        <v>50</v>
      </c>
      <c r="K36" s="9">
        <v>0.72</v>
      </c>
      <c r="L36" s="9">
        <v>4.92</v>
      </c>
      <c r="M36" s="9">
        <v>37</v>
      </c>
      <c r="N36" s="9">
        <v>0.02</v>
      </c>
      <c r="O36" s="9">
        <v>4.43</v>
      </c>
      <c r="P36" s="9">
        <v>20</v>
      </c>
    </row>
    <row r="37" spans="1:16">
      <c r="A37" t="s">
        <v>209</v>
      </c>
      <c r="B37" s="9">
        <v>75.58</v>
      </c>
      <c r="C37" s="9">
        <v>67.17</v>
      </c>
      <c r="D37" s="9">
        <v>67</v>
      </c>
      <c r="E37" s="9">
        <v>73.47</v>
      </c>
      <c r="F37" s="9">
        <v>64.56</v>
      </c>
      <c r="G37" s="9">
        <v>63</v>
      </c>
      <c r="H37" s="9">
        <v>67.66</v>
      </c>
      <c r="I37" s="9">
        <v>60.51</v>
      </c>
      <c r="J37" s="9">
        <v>58</v>
      </c>
      <c r="K37" s="9">
        <v>57.66</v>
      </c>
      <c r="L37" s="9">
        <v>50.56</v>
      </c>
      <c r="M37" s="9">
        <v>60</v>
      </c>
      <c r="N37" s="9">
        <v>52.65</v>
      </c>
      <c r="O37" s="9">
        <v>48.42</v>
      </c>
      <c r="P37" s="9">
        <v>57</v>
      </c>
    </row>
    <row r="38" spans="1:16">
      <c r="A38" t="s">
        <v>210</v>
      </c>
      <c r="B38" s="9">
        <v>2.36</v>
      </c>
      <c r="C38" s="9">
        <v>2.99</v>
      </c>
      <c r="D38" s="9">
        <v>60</v>
      </c>
      <c r="E38" s="9">
        <v>1.85</v>
      </c>
      <c r="F38" s="9">
        <v>3.25</v>
      </c>
      <c r="G38" s="9">
        <v>56</v>
      </c>
      <c r="H38" s="9">
        <v>1.6</v>
      </c>
      <c r="I38" s="9">
        <v>3.44</v>
      </c>
      <c r="J38" s="9">
        <v>50</v>
      </c>
      <c r="K38" s="9">
        <v>0.72</v>
      </c>
      <c r="L38" s="9">
        <v>4.92</v>
      </c>
      <c r="M38" s="9">
        <v>37</v>
      </c>
      <c r="N38" s="9">
        <v>0.02</v>
      </c>
      <c r="O38" s="9">
        <v>4.43</v>
      </c>
      <c r="P38" s="9">
        <v>20</v>
      </c>
    </row>
    <row r="39" spans="1:16">
      <c r="A39" t="s">
        <v>211</v>
      </c>
      <c r="B39" s="9">
        <v>1.5</v>
      </c>
      <c r="C39" s="9">
        <v>3.36</v>
      </c>
      <c r="D39" s="9">
        <v>26</v>
      </c>
      <c r="E39" s="9">
        <v>1.81</v>
      </c>
      <c r="F39" s="9">
        <v>3.71</v>
      </c>
      <c r="G39" s="9">
        <v>27</v>
      </c>
      <c r="H39" s="9">
        <v>3.55</v>
      </c>
      <c r="I39" s="9">
        <v>5.23</v>
      </c>
      <c r="J39" s="9">
        <v>35</v>
      </c>
      <c r="K39" s="9">
        <v>9.5</v>
      </c>
      <c r="L39" s="9">
        <v>10.75</v>
      </c>
      <c r="M39" s="9">
        <v>43</v>
      </c>
      <c r="N39" s="9">
        <v>9.1999999999999993</v>
      </c>
      <c r="O39" s="9">
        <v>11.1</v>
      </c>
      <c r="P39" s="9">
        <v>42</v>
      </c>
    </row>
    <row r="40" spans="1:16">
      <c r="A40" t="s">
        <v>212</v>
      </c>
      <c r="B40" s="9">
        <v>0.28999999999999998</v>
      </c>
      <c r="C40" s="9">
        <v>0.63</v>
      </c>
      <c r="D40" s="9">
        <v>77</v>
      </c>
      <c r="E40" s="9">
        <v>1.1200000000000001</v>
      </c>
      <c r="F40" s="9">
        <v>0.97</v>
      </c>
      <c r="G40" s="9">
        <v>78</v>
      </c>
      <c r="H40" s="9">
        <v>3.74</v>
      </c>
      <c r="I40" s="9">
        <v>1.51</v>
      </c>
      <c r="J40" s="9">
        <v>81</v>
      </c>
      <c r="K40" s="9">
        <v>3.84</v>
      </c>
      <c r="L40" s="9">
        <v>1.53</v>
      </c>
      <c r="M40" s="9">
        <v>81</v>
      </c>
      <c r="N40" s="9">
        <v>5.12</v>
      </c>
      <c r="O40" s="9">
        <v>1.73</v>
      </c>
      <c r="P40" s="9">
        <v>80</v>
      </c>
    </row>
    <row r="41" spans="1:16">
      <c r="A41" t="s">
        <v>213</v>
      </c>
      <c r="B41" s="9">
        <v>79.739999999999995</v>
      </c>
      <c r="C41" s="9">
        <v>78.11</v>
      </c>
      <c r="D41" s="9">
        <v>53</v>
      </c>
      <c r="E41" s="9">
        <v>78.260000000000005</v>
      </c>
      <c r="F41" s="9">
        <v>77.02</v>
      </c>
      <c r="G41" s="9">
        <v>50</v>
      </c>
      <c r="H41" s="9">
        <v>76.540000000000006</v>
      </c>
      <c r="I41" s="9">
        <v>75.150000000000006</v>
      </c>
      <c r="J41" s="9">
        <v>51</v>
      </c>
      <c r="K41" s="9">
        <v>71.73</v>
      </c>
      <c r="L41" s="9">
        <v>73.48</v>
      </c>
      <c r="M41" s="9">
        <v>37</v>
      </c>
      <c r="N41" s="9">
        <v>67</v>
      </c>
      <c r="O41" s="9">
        <v>70.59</v>
      </c>
      <c r="P41" s="9">
        <v>34</v>
      </c>
    </row>
    <row r="43" spans="1:16">
      <c r="A43" t="s">
        <v>321</v>
      </c>
      <c r="B43" s="9">
        <v>1.65</v>
      </c>
      <c r="C43" s="9">
        <v>2.65</v>
      </c>
      <c r="D43" s="9">
        <v>45</v>
      </c>
      <c r="E43" s="9">
        <v>1.55</v>
      </c>
      <c r="F43" s="9">
        <v>3.26</v>
      </c>
      <c r="G43" s="9">
        <v>40</v>
      </c>
      <c r="H43" s="9">
        <v>1.37</v>
      </c>
      <c r="I43" s="9">
        <v>3.64</v>
      </c>
      <c r="J43" s="9">
        <v>34</v>
      </c>
      <c r="K43" s="9">
        <v>1.48</v>
      </c>
      <c r="L43" s="9">
        <v>4.5</v>
      </c>
      <c r="M43" s="9">
        <v>28</v>
      </c>
      <c r="N43" s="9">
        <v>4.54</v>
      </c>
      <c r="O43" s="9">
        <v>5.97</v>
      </c>
      <c r="P43" s="9">
        <v>40</v>
      </c>
    </row>
    <row r="44" spans="1:16">
      <c r="A44" t="s">
        <v>322</v>
      </c>
      <c r="B44" s="9">
        <v>1.06</v>
      </c>
      <c r="C44" s="9">
        <v>2.86</v>
      </c>
      <c r="D44" s="9">
        <v>44</v>
      </c>
      <c r="E44" s="9">
        <v>2.44</v>
      </c>
      <c r="F44" s="9">
        <v>2.7</v>
      </c>
      <c r="G44" s="9">
        <v>55</v>
      </c>
      <c r="H44" s="9">
        <v>3.62</v>
      </c>
      <c r="I44" s="9">
        <v>3.64</v>
      </c>
      <c r="J44" s="9">
        <v>60</v>
      </c>
      <c r="K44" s="9">
        <v>6.64</v>
      </c>
      <c r="L44" s="9">
        <v>4.83</v>
      </c>
      <c r="M44" s="9">
        <v>66</v>
      </c>
      <c r="N44" s="9">
        <v>4.75</v>
      </c>
      <c r="O44" s="9">
        <v>5.75</v>
      </c>
      <c r="P44" s="9">
        <v>44</v>
      </c>
    </row>
    <row r="45" spans="1:16">
      <c r="A45" t="s">
        <v>323</v>
      </c>
      <c r="B45" s="9">
        <v>0.68</v>
      </c>
      <c r="C45" s="9">
        <v>0.79</v>
      </c>
      <c r="D45" s="9">
        <v>71</v>
      </c>
      <c r="E45" s="9">
        <v>1.96</v>
      </c>
      <c r="F45" s="9">
        <v>1.1100000000000001</v>
      </c>
      <c r="G45" s="9">
        <v>78</v>
      </c>
      <c r="H45" s="9">
        <v>3.28</v>
      </c>
      <c r="I45" s="9">
        <v>1.62</v>
      </c>
      <c r="J45" s="9">
        <v>79</v>
      </c>
      <c r="K45" s="9">
        <v>5.86</v>
      </c>
      <c r="L45" s="9">
        <v>1.99</v>
      </c>
      <c r="M45" s="9">
        <v>82</v>
      </c>
      <c r="N45" s="9">
        <v>6.43</v>
      </c>
      <c r="O45" s="9">
        <v>2.1800000000000002</v>
      </c>
      <c r="P45" s="9">
        <v>82</v>
      </c>
    </row>
    <row r="46" spans="1:16">
      <c r="A46" t="s">
        <v>324</v>
      </c>
      <c r="B46" s="9">
        <v>5.21</v>
      </c>
      <c r="C46" s="9">
        <v>11.85</v>
      </c>
      <c r="D46" s="9">
        <v>19</v>
      </c>
      <c r="E46" s="9">
        <v>7.57</v>
      </c>
      <c r="F46" s="9">
        <v>13.6</v>
      </c>
      <c r="G46" s="9">
        <v>28</v>
      </c>
      <c r="H46" s="9">
        <v>10.61</v>
      </c>
      <c r="I46" s="9">
        <v>18.72</v>
      </c>
      <c r="J46" s="9">
        <v>17</v>
      </c>
      <c r="K46" s="9">
        <v>15.41</v>
      </c>
      <c r="L46" s="9">
        <v>23.93</v>
      </c>
      <c r="M46" s="9">
        <v>22</v>
      </c>
      <c r="N46" s="9">
        <v>19.82</v>
      </c>
      <c r="O46" s="9">
        <v>26.88</v>
      </c>
      <c r="P46" s="9">
        <v>29</v>
      </c>
    </row>
    <row r="48" spans="1:16">
      <c r="A48" t="s">
        <v>219</v>
      </c>
      <c r="B48" s="9">
        <v>1.59</v>
      </c>
      <c r="C48" s="9">
        <v>1.4</v>
      </c>
      <c r="D48" s="9">
        <v>66</v>
      </c>
      <c r="E48" s="9">
        <v>1.47</v>
      </c>
      <c r="F48" s="9">
        <v>1.37</v>
      </c>
      <c r="G48" s="9">
        <v>65</v>
      </c>
      <c r="H48" s="9">
        <v>1.37</v>
      </c>
      <c r="I48" s="9">
        <v>1.44</v>
      </c>
      <c r="J48" s="9">
        <v>62</v>
      </c>
      <c r="K48" s="9">
        <v>1.56</v>
      </c>
      <c r="L48" s="9">
        <v>1.49</v>
      </c>
      <c r="M48" s="9">
        <v>62</v>
      </c>
      <c r="N48" s="9">
        <v>1.65</v>
      </c>
      <c r="O48" s="9">
        <v>1.52</v>
      </c>
      <c r="P48" s="9">
        <v>65</v>
      </c>
    </row>
    <row r="49" spans="1:16">
      <c r="A49" t="s">
        <v>220</v>
      </c>
      <c r="B49" s="9">
        <v>84.71</v>
      </c>
      <c r="C49" s="9">
        <v>87.78</v>
      </c>
      <c r="D49" s="9">
        <v>16</v>
      </c>
      <c r="E49" s="9">
        <v>85.68</v>
      </c>
      <c r="F49" s="9">
        <v>87.72</v>
      </c>
      <c r="G49" s="9">
        <v>26</v>
      </c>
      <c r="H49" s="9">
        <v>86.19</v>
      </c>
      <c r="I49" s="9">
        <v>88.04</v>
      </c>
      <c r="J49" s="9">
        <v>26</v>
      </c>
      <c r="K49" s="9">
        <v>87.26</v>
      </c>
      <c r="L49" s="9">
        <v>88.67</v>
      </c>
      <c r="M49" s="9">
        <v>30</v>
      </c>
      <c r="N49" s="9">
        <v>84.36</v>
      </c>
      <c r="O49" s="9">
        <v>88.91</v>
      </c>
      <c r="P49" s="9">
        <v>11</v>
      </c>
    </row>
    <row r="51" spans="1:16">
      <c r="A51" t="s">
        <v>221</v>
      </c>
      <c r="B51" s="9">
        <v>1.75</v>
      </c>
      <c r="C51" s="9">
        <v>0.24</v>
      </c>
      <c r="D51" s="9">
        <v>95</v>
      </c>
      <c r="E51" s="9">
        <v>1.72</v>
      </c>
      <c r="F51" s="9">
        <v>0.33</v>
      </c>
      <c r="G51" s="9">
        <v>92</v>
      </c>
      <c r="H51" s="9">
        <v>1.69</v>
      </c>
      <c r="I51" s="9">
        <v>0.44</v>
      </c>
      <c r="J51" s="9">
        <v>85</v>
      </c>
      <c r="K51" s="9">
        <v>1.64</v>
      </c>
      <c r="L51" s="9">
        <v>0.5</v>
      </c>
      <c r="M51" s="9">
        <v>82</v>
      </c>
      <c r="N51" s="9">
        <v>1.45</v>
      </c>
      <c r="O51" s="9">
        <v>0.6</v>
      </c>
      <c r="P51" s="9">
        <v>76</v>
      </c>
    </row>
    <row r="52" spans="1:16">
      <c r="A52" t="s">
        <v>222</v>
      </c>
      <c r="B52" s="9">
        <v>13.54</v>
      </c>
      <c r="C52" s="9">
        <v>11.83</v>
      </c>
      <c r="D52" s="9">
        <v>73</v>
      </c>
      <c r="E52" s="9">
        <v>12.6</v>
      </c>
      <c r="F52" s="9">
        <v>11.72</v>
      </c>
      <c r="G52" s="9">
        <v>63</v>
      </c>
      <c r="H52" s="9">
        <v>12.12</v>
      </c>
      <c r="I52" s="9">
        <v>11.35</v>
      </c>
      <c r="J52" s="9">
        <v>63</v>
      </c>
      <c r="K52" s="9">
        <v>11.09</v>
      </c>
      <c r="L52" s="9">
        <v>10.63</v>
      </c>
      <c r="M52" s="9">
        <v>59</v>
      </c>
      <c r="N52" s="9">
        <v>14.18</v>
      </c>
      <c r="O52" s="9">
        <v>10.31</v>
      </c>
      <c r="P52" s="9">
        <v>87</v>
      </c>
    </row>
    <row r="53" spans="1:16">
      <c r="A53" t="s">
        <v>223</v>
      </c>
      <c r="B53" s="9">
        <v>100</v>
      </c>
      <c r="C53" s="9">
        <v>100</v>
      </c>
      <c r="D53" s="9">
        <v>99</v>
      </c>
      <c r="E53" s="9">
        <v>100</v>
      </c>
      <c r="F53" s="9">
        <v>100</v>
      </c>
      <c r="G53" s="9">
        <v>99</v>
      </c>
      <c r="H53" s="9">
        <v>100</v>
      </c>
      <c r="I53" s="9">
        <v>100</v>
      </c>
      <c r="J53" s="9">
        <v>99</v>
      </c>
      <c r="K53" s="9">
        <v>100</v>
      </c>
      <c r="L53" s="9">
        <v>100</v>
      </c>
      <c r="M53" s="9">
        <v>99</v>
      </c>
      <c r="N53" s="9">
        <v>100</v>
      </c>
      <c r="O53" s="9">
        <v>100</v>
      </c>
      <c r="P53" s="9">
        <v>99</v>
      </c>
    </row>
    <row r="55" spans="1:16">
      <c r="A55" t="s">
        <v>325</v>
      </c>
      <c r="B55" s="9">
        <v>3.25</v>
      </c>
      <c r="C55" s="9">
        <v>3.46</v>
      </c>
      <c r="D55" s="9">
        <v>66</v>
      </c>
      <c r="E55" s="9">
        <v>3.38</v>
      </c>
      <c r="F55" s="9">
        <v>3.63</v>
      </c>
      <c r="G55" s="9">
        <v>65</v>
      </c>
      <c r="H55" s="9">
        <v>3.55</v>
      </c>
      <c r="I55" s="9">
        <v>3.98</v>
      </c>
      <c r="J55" s="9">
        <v>63</v>
      </c>
      <c r="K55" s="9">
        <v>1.92</v>
      </c>
      <c r="L55" s="9">
        <v>5.89</v>
      </c>
      <c r="M55" s="9">
        <v>41</v>
      </c>
      <c r="N55" s="9">
        <v>1.4</v>
      </c>
      <c r="O55" s="9">
        <v>5.15</v>
      </c>
      <c r="P55" s="9">
        <v>40</v>
      </c>
    </row>
    <row r="56" spans="1:16">
      <c r="A56" t="s">
        <v>326</v>
      </c>
      <c r="B56" s="9">
        <v>2.36</v>
      </c>
      <c r="C56" s="9">
        <v>2.99</v>
      </c>
      <c r="D56" s="9">
        <v>60</v>
      </c>
      <c r="E56" s="9">
        <v>1.85</v>
      </c>
      <c r="F56" s="9">
        <v>3.25</v>
      </c>
      <c r="G56" s="9">
        <v>56</v>
      </c>
      <c r="H56" s="9">
        <v>1.65</v>
      </c>
      <c r="I56" s="9">
        <v>3.53</v>
      </c>
      <c r="J56" s="9">
        <v>51</v>
      </c>
      <c r="K56" s="9">
        <v>0.72</v>
      </c>
      <c r="L56" s="9">
        <v>4.92</v>
      </c>
      <c r="M56" s="9">
        <v>37</v>
      </c>
      <c r="N56" s="9">
        <v>0.02</v>
      </c>
      <c r="O56" s="9">
        <v>4.43</v>
      </c>
      <c r="P56" s="9">
        <v>20</v>
      </c>
    </row>
    <row r="58" spans="1:16">
      <c r="A58" t="s">
        <v>327</v>
      </c>
      <c r="B58" s="9">
        <v>1.58</v>
      </c>
      <c r="C58" s="9">
        <v>0.93</v>
      </c>
      <c r="D58" s="9">
        <v>77</v>
      </c>
      <c r="E58" s="9">
        <v>1.58</v>
      </c>
      <c r="F58" s="9">
        <v>0.77</v>
      </c>
      <c r="G58" s="9">
        <v>78</v>
      </c>
      <c r="H58" s="9">
        <v>1.61</v>
      </c>
      <c r="I58" s="9">
        <v>0.9</v>
      </c>
      <c r="J58" s="9">
        <v>77</v>
      </c>
      <c r="K58" s="9">
        <v>1.71</v>
      </c>
      <c r="L58" s="9">
        <v>0.82</v>
      </c>
      <c r="M58" s="9">
        <v>80</v>
      </c>
      <c r="N58" s="9">
        <v>0.97</v>
      </c>
      <c r="O58" s="9">
        <v>0.98</v>
      </c>
      <c r="P58" s="9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zoomScale="75" zoomScaleNormal="75" workbookViewId="0">
      <pane ySplit="5" topLeftCell="A15" activePane="bottomLeft" state="frozen"/>
      <selection sqref="A1:A2"/>
      <selection pane="bottomLeft" activeCell="H57" sqref="H57"/>
    </sheetView>
  </sheetViews>
  <sheetFormatPr defaultRowHeight="15"/>
  <cols>
    <col min="1" max="1" width="36.42578125" customWidth="1"/>
    <col min="2" max="2" width="14.5703125" customWidth="1"/>
    <col min="3" max="4" width="10.7109375" customWidth="1"/>
    <col min="5" max="5" width="14.5703125" customWidth="1"/>
    <col min="6" max="7" width="10.7109375" customWidth="1"/>
    <col min="8" max="8" width="14.5703125" customWidth="1"/>
    <col min="9" max="10" width="10.7109375" customWidth="1"/>
    <col min="11" max="11" width="14.5703125" customWidth="1"/>
    <col min="12" max="13" width="10.7109375" customWidth="1"/>
    <col min="14" max="14" width="14.5703125" customWidth="1"/>
    <col min="15" max="16" width="10.7109375" customWidth="1"/>
  </cols>
  <sheetData>
    <row r="1" spans="1:18">
      <c r="A1" t="s">
        <v>230</v>
      </c>
    </row>
    <row r="2" spans="1:18">
      <c r="A2" t="s">
        <v>0</v>
      </c>
      <c r="E2" s="1"/>
    </row>
    <row r="4" spans="1:18">
      <c r="Q4" t="s">
        <v>73</v>
      </c>
    </row>
    <row r="5" spans="1:18">
      <c r="B5" s="2">
        <v>41274</v>
      </c>
      <c r="E5" s="2">
        <v>40908</v>
      </c>
      <c r="H5" s="2">
        <v>40543</v>
      </c>
      <c r="K5" s="2">
        <v>40178</v>
      </c>
      <c r="N5" s="2">
        <v>39813</v>
      </c>
      <c r="Q5" t="s">
        <v>175</v>
      </c>
      <c r="R5" t="s">
        <v>74</v>
      </c>
    </row>
    <row r="6" spans="1:18">
      <c r="A6" t="s">
        <v>231</v>
      </c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  <c r="N6" t="s">
        <v>3</v>
      </c>
      <c r="O6" t="s">
        <v>4</v>
      </c>
      <c r="P6" t="s">
        <v>5</v>
      </c>
    </row>
    <row r="7" spans="1:18">
      <c r="A7" t="s">
        <v>232</v>
      </c>
      <c r="B7">
        <v>6.25</v>
      </c>
      <c r="C7">
        <v>2.4500000000000002</v>
      </c>
      <c r="D7">
        <v>87</v>
      </c>
      <c r="E7">
        <v>6.83</v>
      </c>
      <c r="F7">
        <v>2.54</v>
      </c>
      <c r="G7">
        <v>88</v>
      </c>
      <c r="H7">
        <v>7.19</v>
      </c>
      <c r="I7">
        <v>2.73</v>
      </c>
      <c r="J7">
        <v>87</v>
      </c>
      <c r="K7">
        <v>7.25</v>
      </c>
      <c r="L7">
        <v>2.7</v>
      </c>
      <c r="M7">
        <v>86</v>
      </c>
      <c r="N7">
        <v>8.23</v>
      </c>
      <c r="O7">
        <v>3.13</v>
      </c>
      <c r="P7">
        <v>85</v>
      </c>
    </row>
    <row r="8" spans="1:18">
      <c r="A8" t="s">
        <v>233</v>
      </c>
      <c r="B8">
        <v>3.85</v>
      </c>
      <c r="C8">
        <v>1.1200000000000001</v>
      </c>
      <c r="D8">
        <v>85</v>
      </c>
      <c r="E8">
        <v>5.4</v>
      </c>
      <c r="F8">
        <v>1.08</v>
      </c>
      <c r="G8">
        <v>89</v>
      </c>
      <c r="H8">
        <v>0</v>
      </c>
      <c r="I8">
        <v>1.0900000000000001</v>
      </c>
      <c r="J8">
        <v>45</v>
      </c>
      <c r="K8">
        <v>0</v>
      </c>
      <c r="L8">
        <v>1.04</v>
      </c>
      <c r="M8">
        <v>50</v>
      </c>
      <c r="N8">
        <v>0</v>
      </c>
      <c r="O8">
        <v>1.46</v>
      </c>
      <c r="P8">
        <v>48</v>
      </c>
    </row>
    <row r="9" spans="1:18">
      <c r="A9" t="s">
        <v>234</v>
      </c>
      <c r="B9">
        <v>2.83</v>
      </c>
      <c r="C9">
        <v>1.7</v>
      </c>
      <c r="D9">
        <v>75</v>
      </c>
      <c r="E9">
        <v>1.64</v>
      </c>
      <c r="F9">
        <v>1.28</v>
      </c>
      <c r="G9">
        <v>62</v>
      </c>
      <c r="H9">
        <v>1.65</v>
      </c>
      <c r="I9">
        <v>1.25</v>
      </c>
      <c r="J9">
        <v>62</v>
      </c>
      <c r="K9">
        <v>2.58</v>
      </c>
      <c r="L9">
        <v>1.49</v>
      </c>
      <c r="M9">
        <v>77</v>
      </c>
      <c r="N9">
        <v>6.16</v>
      </c>
      <c r="O9">
        <v>2.8</v>
      </c>
      <c r="P9">
        <v>86</v>
      </c>
    </row>
    <row r="10" spans="1:18">
      <c r="A10" t="s">
        <v>235</v>
      </c>
      <c r="B10">
        <v>0.48</v>
      </c>
      <c r="C10">
        <v>0.26</v>
      </c>
      <c r="D10">
        <v>75</v>
      </c>
      <c r="E10">
        <v>0.37</v>
      </c>
      <c r="F10">
        <v>0.22</v>
      </c>
      <c r="G10">
        <v>71</v>
      </c>
      <c r="H10">
        <v>0.44</v>
      </c>
      <c r="I10">
        <v>0.23</v>
      </c>
      <c r="J10">
        <v>74</v>
      </c>
      <c r="K10">
        <v>0.45</v>
      </c>
      <c r="L10">
        <v>0.28999999999999998</v>
      </c>
      <c r="M10">
        <v>70</v>
      </c>
      <c r="N10">
        <v>1.22</v>
      </c>
      <c r="O10">
        <v>0.56999999999999995</v>
      </c>
      <c r="P10">
        <v>78</v>
      </c>
    </row>
    <row r="11" spans="1:18">
      <c r="A11" t="s">
        <v>236</v>
      </c>
      <c r="B11">
        <v>2.35</v>
      </c>
      <c r="C11">
        <v>1.4</v>
      </c>
      <c r="D11">
        <v>75</v>
      </c>
      <c r="E11">
        <v>1.27</v>
      </c>
      <c r="F11">
        <v>1.02</v>
      </c>
      <c r="G11">
        <v>63</v>
      </c>
      <c r="H11">
        <v>1.21</v>
      </c>
      <c r="I11">
        <v>0.99</v>
      </c>
      <c r="J11">
        <v>59</v>
      </c>
      <c r="K11">
        <v>2.13</v>
      </c>
      <c r="L11">
        <v>1.1599999999999999</v>
      </c>
      <c r="M11">
        <v>79</v>
      </c>
      <c r="N11">
        <v>4.9400000000000004</v>
      </c>
      <c r="O11">
        <v>2.11</v>
      </c>
      <c r="P11">
        <v>87</v>
      </c>
    </row>
    <row r="12" spans="1:18">
      <c r="A12" t="s">
        <v>237</v>
      </c>
      <c r="B12">
        <v>0.22</v>
      </c>
      <c r="C12">
        <v>0.09</v>
      </c>
      <c r="D12">
        <v>82</v>
      </c>
      <c r="E12">
        <v>0.31</v>
      </c>
      <c r="F12">
        <v>7.0000000000000007E-2</v>
      </c>
      <c r="G12">
        <v>88</v>
      </c>
      <c r="H12">
        <v>0.53</v>
      </c>
      <c r="I12">
        <v>0.08</v>
      </c>
      <c r="J12">
        <v>90</v>
      </c>
      <c r="K12">
        <v>0.65</v>
      </c>
      <c r="L12">
        <v>0.11</v>
      </c>
      <c r="M12">
        <v>89</v>
      </c>
      <c r="N12">
        <v>0.85</v>
      </c>
      <c r="O12">
        <v>0.14000000000000001</v>
      </c>
      <c r="P12">
        <v>91</v>
      </c>
    </row>
    <row r="13" spans="1:18">
      <c r="A13" t="s">
        <v>238</v>
      </c>
      <c r="B13">
        <v>19.260000000000002</v>
      </c>
      <c r="C13">
        <v>10.78</v>
      </c>
      <c r="D13">
        <v>84</v>
      </c>
      <c r="E13">
        <v>16.52</v>
      </c>
      <c r="F13">
        <v>10.1</v>
      </c>
      <c r="G13">
        <v>81</v>
      </c>
      <c r="H13">
        <v>14.65</v>
      </c>
      <c r="I13">
        <v>10.08</v>
      </c>
      <c r="J13">
        <v>75</v>
      </c>
      <c r="K13">
        <v>11.99</v>
      </c>
      <c r="L13">
        <v>10.44</v>
      </c>
      <c r="M13">
        <v>67</v>
      </c>
      <c r="N13">
        <v>11</v>
      </c>
      <c r="O13">
        <v>11.2</v>
      </c>
      <c r="P13">
        <v>57</v>
      </c>
    </row>
    <row r="14" spans="1:18">
      <c r="A14" t="s">
        <v>239</v>
      </c>
      <c r="B14">
        <v>32.409999999999997</v>
      </c>
      <c r="C14">
        <v>18.149999999999999</v>
      </c>
      <c r="D14">
        <v>88</v>
      </c>
      <c r="E14">
        <v>30.7</v>
      </c>
      <c r="F14">
        <v>17.059999999999999</v>
      </c>
      <c r="G14">
        <v>86</v>
      </c>
      <c r="H14">
        <v>24.01</v>
      </c>
      <c r="I14">
        <v>17.14</v>
      </c>
      <c r="J14">
        <v>77</v>
      </c>
      <c r="K14">
        <v>22.47</v>
      </c>
      <c r="L14">
        <v>18.079999999999998</v>
      </c>
      <c r="M14">
        <v>70</v>
      </c>
      <c r="N14">
        <v>26.23</v>
      </c>
      <c r="O14">
        <v>22.36</v>
      </c>
      <c r="P14">
        <v>69</v>
      </c>
    </row>
    <row r="15" spans="1:18">
      <c r="A15" t="s">
        <v>240</v>
      </c>
      <c r="B15">
        <v>0</v>
      </c>
      <c r="C15">
        <v>0</v>
      </c>
      <c r="D15">
        <v>96</v>
      </c>
      <c r="E15">
        <v>0</v>
      </c>
      <c r="F15">
        <v>0</v>
      </c>
      <c r="G15">
        <v>96</v>
      </c>
      <c r="H15">
        <v>0</v>
      </c>
      <c r="I15">
        <v>0</v>
      </c>
      <c r="J15">
        <v>96</v>
      </c>
      <c r="K15">
        <v>0</v>
      </c>
      <c r="L15">
        <v>0</v>
      </c>
      <c r="M15">
        <v>97</v>
      </c>
      <c r="N15">
        <v>0</v>
      </c>
      <c r="O15">
        <v>0</v>
      </c>
      <c r="P15">
        <v>98</v>
      </c>
    </row>
    <row r="17" spans="1:18">
      <c r="A17" t="s">
        <v>241</v>
      </c>
      <c r="B17">
        <v>1.55</v>
      </c>
      <c r="C17">
        <v>1.0900000000000001</v>
      </c>
      <c r="D17">
        <v>74</v>
      </c>
      <c r="E17">
        <v>1.8</v>
      </c>
      <c r="F17">
        <v>1.22</v>
      </c>
      <c r="G17">
        <v>73</v>
      </c>
      <c r="H17">
        <v>2.48</v>
      </c>
      <c r="I17">
        <v>1.5</v>
      </c>
      <c r="J17">
        <v>75</v>
      </c>
      <c r="K17">
        <v>3.8</v>
      </c>
      <c r="L17">
        <v>1.66</v>
      </c>
      <c r="M17">
        <v>83</v>
      </c>
      <c r="N17">
        <v>5.64</v>
      </c>
      <c r="O17">
        <v>1.99</v>
      </c>
      <c r="P17">
        <v>88</v>
      </c>
    </row>
    <row r="18" spans="1:18">
      <c r="A18" t="s">
        <v>242</v>
      </c>
      <c r="B18">
        <v>0.13</v>
      </c>
      <c r="C18">
        <v>0.06</v>
      </c>
      <c r="D18">
        <v>82</v>
      </c>
      <c r="E18">
        <v>0.11</v>
      </c>
      <c r="F18">
        <v>7.0000000000000007E-2</v>
      </c>
      <c r="G18">
        <v>78</v>
      </c>
      <c r="H18">
        <v>0.13</v>
      </c>
      <c r="I18">
        <v>0.1</v>
      </c>
      <c r="J18">
        <v>76</v>
      </c>
      <c r="K18">
        <v>0.46</v>
      </c>
      <c r="L18">
        <v>0.1</v>
      </c>
      <c r="M18">
        <v>88</v>
      </c>
      <c r="N18">
        <v>0.28999999999999998</v>
      </c>
      <c r="O18">
        <v>0.11</v>
      </c>
      <c r="P18">
        <v>83</v>
      </c>
    </row>
    <row r="19" spans="1:18">
      <c r="A19" t="s">
        <v>243</v>
      </c>
      <c r="B19">
        <v>0.02</v>
      </c>
      <c r="C19">
        <v>0.04</v>
      </c>
      <c r="D19">
        <v>65</v>
      </c>
      <c r="E19">
        <v>0.03</v>
      </c>
      <c r="F19">
        <v>0.04</v>
      </c>
      <c r="G19">
        <v>65</v>
      </c>
      <c r="H19">
        <v>0.04</v>
      </c>
      <c r="I19">
        <v>0.05</v>
      </c>
      <c r="J19">
        <v>66</v>
      </c>
      <c r="K19">
        <v>0.02</v>
      </c>
      <c r="L19">
        <v>0.04</v>
      </c>
      <c r="M19">
        <v>60</v>
      </c>
      <c r="N19">
        <v>0.01</v>
      </c>
      <c r="O19">
        <v>0.05</v>
      </c>
      <c r="P19">
        <v>52</v>
      </c>
    </row>
    <row r="21" spans="1:18">
      <c r="A21" t="s">
        <v>244</v>
      </c>
      <c r="B21">
        <v>0.06</v>
      </c>
      <c r="C21">
        <v>0.82</v>
      </c>
      <c r="D21">
        <v>66</v>
      </c>
      <c r="E21">
        <v>0.08</v>
      </c>
      <c r="F21">
        <v>0.73</v>
      </c>
      <c r="G21">
        <v>66</v>
      </c>
      <c r="H21">
        <v>0.17</v>
      </c>
      <c r="I21">
        <v>0.77</v>
      </c>
      <c r="J21">
        <v>71</v>
      </c>
      <c r="K21">
        <v>0.2</v>
      </c>
      <c r="L21">
        <v>0.93</v>
      </c>
      <c r="M21">
        <v>70</v>
      </c>
      <c r="N21">
        <v>0.27</v>
      </c>
      <c r="O21">
        <v>1.08</v>
      </c>
      <c r="P21">
        <v>70</v>
      </c>
    </row>
    <row r="22" spans="1:18">
      <c r="A22" t="s">
        <v>245</v>
      </c>
      <c r="B22">
        <v>0.04</v>
      </c>
      <c r="C22">
        <v>0.11</v>
      </c>
      <c r="D22">
        <v>74</v>
      </c>
      <c r="E22">
        <v>0.05</v>
      </c>
      <c r="F22">
        <v>0.11</v>
      </c>
      <c r="G22">
        <v>73</v>
      </c>
      <c r="H22">
        <v>0.11</v>
      </c>
      <c r="I22">
        <v>0.1</v>
      </c>
      <c r="J22">
        <v>79</v>
      </c>
      <c r="K22">
        <v>0.12</v>
      </c>
      <c r="L22">
        <v>0.16</v>
      </c>
      <c r="M22">
        <v>77</v>
      </c>
      <c r="N22">
        <v>0.15</v>
      </c>
      <c r="O22">
        <v>0.11</v>
      </c>
      <c r="P22">
        <v>78</v>
      </c>
    </row>
    <row r="24" spans="1:18">
      <c r="A24" t="s">
        <v>246</v>
      </c>
      <c r="B24">
        <v>0.73</v>
      </c>
      <c r="C24">
        <v>0.04</v>
      </c>
      <c r="D24">
        <v>92</v>
      </c>
      <c r="E24">
        <v>0.39</v>
      </c>
      <c r="F24">
        <v>0.04</v>
      </c>
      <c r="G24">
        <v>89</v>
      </c>
      <c r="H24">
        <v>0.39</v>
      </c>
      <c r="I24">
        <v>0.04</v>
      </c>
      <c r="J24">
        <v>91</v>
      </c>
      <c r="K24">
        <v>0.45</v>
      </c>
      <c r="L24">
        <v>0.03</v>
      </c>
      <c r="M24">
        <v>92</v>
      </c>
      <c r="N24">
        <v>0.28999999999999998</v>
      </c>
      <c r="O24">
        <v>0.03</v>
      </c>
      <c r="P24">
        <v>90</v>
      </c>
    </row>
    <row r="25" spans="1:18">
      <c r="A25" t="s">
        <v>247</v>
      </c>
      <c r="B25">
        <v>0.1</v>
      </c>
      <c r="C25">
        <v>0.03</v>
      </c>
      <c r="D25">
        <v>88</v>
      </c>
      <c r="E25">
        <v>0.1</v>
      </c>
      <c r="F25">
        <v>0.04</v>
      </c>
      <c r="G25">
        <v>87</v>
      </c>
      <c r="H25">
        <v>7.0000000000000007E-2</v>
      </c>
      <c r="I25">
        <v>0.05</v>
      </c>
      <c r="J25">
        <v>86</v>
      </c>
      <c r="K25">
        <v>0.06</v>
      </c>
      <c r="L25">
        <v>0.02</v>
      </c>
      <c r="M25">
        <v>87</v>
      </c>
      <c r="N25">
        <v>0.05</v>
      </c>
      <c r="O25">
        <v>7.0000000000000007E-2</v>
      </c>
      <c r="P25">
        <v>84</v>
      </c>
    </row>
    <row r="27" spans="1:18">
      <c r="A27" t="s">
        <v>248</v>
      </c>
      <c r="B27">
        <v>0</v>
      </c>
      <c r="C27">
        <v>0.33</v>
      </c>
      <c r="D27">
        <v>71</v>
      </c>
      <c r="E27">
        <v>0</v>
      </c>
      <c r="F27">
        <v>0.3</v>
      </c>
      <c r="G27">
        <v>76</v>
      </c>
      <c r="H27">
        <v>0</v>
      </c>
      <c r="I27">
        <v>0.43</v>
      </c>
      <c r="J27">
        <v>75</v>
      </c>
      <c r="K27">
        <v>0</v>
      </c>
      <c r="L27">
        <v>0.34</v>
      </c>
      <c r="M27">
        <v>76</v>
      </c>
      <c r="N27">
        <v>0</v>
      </c>
      <c r="O27">
        <v>0.42</v>
      </c>
      <c r="P27">
        <v>72</v>
      </c>
    </row>
    <row r="29" spans="1:18">
      <c r="A29" t="s">
        <v>249</v>
      </c>
      <c r="B29">
        <v>34.89</v>
      </c>
      <c r="C29">
        <v>24.79</v>
      </c>
      <c r="D29">
        <v>78</v>
      </c>
      <c r="E29">
        <v>33.1</v>
      </c>
      <c r="F29">
        <v>24.14</v>
      </c>
      <c r="G29">
        <v>78</v>
      </c>
      <c r="H29">
        <v>27.16</v>
      </c>
      <c r="I29">
        <v>25.85</v>
      </c>
      <c r="J29">
        <v>70</v>
      </c>
      <c r="K29">
        <v>27</v>
      </c>
      <c r="L29">
        <v>26.28</v>
      </c>
      <c r="M29">
        <v>67</v>
      </c>
      <c r="N29">
        <v>32.5</v>
      </c>
      <c r="O29">
        <v>33.6</v>
      </c>
      <c r="P29">
        <v>69</v>
      </c>
    </row>
    <row r="30" spans="1:18">
      <c r="A30" t="s">
        <v>250</v>
      </c>
    </row>
    <row r="31" spans="1:18">
      <c r="A31" t="s">
        <v>232</v>
      </c>
      <c r="B31" s="7">
        <v>7528460</v>
      </c>
      <c r="C31" s="7"/>
      <c r="D31" s="7"/>
      <c r="E31" s="7">
        <v>8419902</v>
      </c>
      <c r="F31" s="7"/>
      <c r="G31" s="7"/>
      <c r="H31" s="7">
        <v>9233670</v>
      </c>
      <c r="I31" s="7"/>
      <c r="J31" s="7"/>
      <c r="K31" s="7">
        <v>10008801</v>
      </c>
      <c r="L31" s="7"/>
      <c r="M31" s="7"/>
      <c r="N31" s="7">
        <v>11688986</v>
      </c>
      <c r="Q31">
        <v>-2.71</v>
      </c>
      <c r="R31">
        <v>-10.59</v>
      </c>
    </row>
    <row r="32" spans="1:18">
      <c r="A32" t="s">
        <v>233</v>
      </c>
      <c r="B32" s="7">
        <v>4633357</v>
      </c>
      <c r="C32" s="7"/>
      <c r="D32" s="7"/>
      <c r="E32" s="7">
        <v>6665411</v>
      </c>
      <c r="F32" s="7"/>
      <c r="G32" s="7"/>
      <c r="H32" s="7">
        <v>0</v>
      </c>
      <c r="I32" s="7"/>
      <c r="J32" s="7"/>
      <c r="K32" s="7">
        <v>0</v>
      </c>
      <c r="L32" s="7"/>
      <c r="M32" s="7"/>
      <c r="N32" s="7">
        <v>0</v>
      </c>
      <c r="Q32">
        <v>-13.89</v>
      </c>
      <c r="R32">
        <v>-30.49</v>
      </c>
    </row>
    <row r="33" spans="1:18">
      <c r="A33" t="s">
        <v>234</v>
      </c>
      <c r="B33" s="7">
        <v>3409722</v>
      </c>
      <c r="C33" s="7"/>
      <c r="D33" s="7"/>
      <c r="E33" s="7">
        <v>2021198</v>
      </c>
      <c r="F33" s="7"/>
      <c r="G33" s="7"/>
      <c r="H33" s="7">
        <v>2116162</v>
      </c>
      <c r="I33" s="7"/>
      <c r="J33" s="7"/>
      <c r="K33" s="7">
        <v>3561747</v>
      </c>
      <c r="L33" s="7"/>
      <c r="M33" s="7"/>
      <c r="N33" s="7">
        <v>8754475</v>
      </c>
      <c r="Q33">
        <v>18.53</v>
      </c>
      <c r="R33">
        <v>68.7</v>
      </c>
    </row>
    <row r="34" spans="1:18">
      <c r="A34" t="s">
        <v>235</v>
      </c>
      <c r="B34" s="7">
        <v>579761</v>
      </c>
      <c r="C34" s="7"/>
      <c r="D34" s="7"/>
      <c r="E34" s="7">
        <v>454949</v>
      </c>
      <c r="F34" s="7"/>
      <c r="G34" s="7"/>
      <c r="H34" s="7">
        <v>561396</v>
      </c>
      <c r="I34" s="7"/>
      <c r="J34" s="7"/>
      <c r="K34" s="7">
        <v>618130</v>
      </c>
      <c r="L34" s="7"/>
      <c r="M34" s="7"/>
      <c r="N34" s="7">
        <v>1732586</v>
      </c>
      <c r="Q34">
        <v>4.45</v>
      </c>
      <c r="R34">
        <v>27.43</v>
      </c>
    </row>
    <row r="35" spans="1:18">
      <c r="A35" t="s">
        <v>251</v>
      </c>
      <c r="B35" s="7">
        <v>2829961</v>
      </c>
      <c r="C35" s="7"/>
      <c r="D35" s="7"/>
      <c r="E35" s="7">
        <v>1566249</v>
      </c>
      <c r="F35" s="7"/>
      <c r="G35" s="7"/>
      <c r="H35" s="7">
        <v>1554766</v>
      </c>
      <c r="I35" s="7"/>
      <c r="J35" s="7"/>
      <c r="K35" s="7">
        <v>2943617</v>
      </c>
      <c r="L35" s="7"/>
      <c r="M35" s="7"/>
      <c r="N35" s="7">
        <v>7021889</v>
      </c>
      <c r="Q35">
        <v>21.9</v>
      </c>
      <c r="R35">
        <v>80.680000000000007</v>
      </c>
    </row>
    <row r="36" spans="1:18">
      <c r="A36" t="s">
        <v>237</v>
      </c>
      <c r="B36" s="7">
        <v>270495</v>
      </c>
      <c r="C36" s="7"/>
      <c r="D36" s="7"/>
      <c r="E36" s="7">
        <v>381430</v>
      </c>
      <c r="F36" s="7"/>
      <c r="G36" s="7"/>
      <c r="H36" s="7">
        <v>674146</v>
      </c>
      <c r="I36" s="7"/>
      <c r="J36" s="7"/>
      <c r="K36" s="7">
        <v>891181</v>
      </c>
      <c r="L36" s="7"/>
      <c r="M36" s="7"/>
      <c r="N36" s="7">
        <v>1203414</v>
      </c>
      <c r="Q36">
        <v>20</v>
      </c>
      <c r="R36">
        <v>-29.08</v>
      </c>
    </row>
    <row r="37" spans="1:18">
      <c r="A37" t="s">
        <v>238</v>
      </c>
      <c r="B37" s="7">
        <v>23191058</v>
      </c>
      <c r="C37" s="7"/>
      <c r="D37" s="7"/>
      <c r="E37" s="7">
        <v>20383713</v>
      </c>
      <c r="F37" s="7"/>
      <c r="G37" s="7"/>
      <c r="H37" s="7">
        <v>18803804</v>
      </c>
      <c r="I37" s="7"/>
      <c r="J37" s="7"/>
      <c r="K37" s="7">
        <v>16546663</v>
      </c>
      <c r="L37" s="7"/>
      <c r="M37" s="7"/>
      <c r="N37" s="7">
        <v>15624870</v>
      </c>
      <c r="Q37">
        <v>9.6</v>
      </c>
      <c r="R37">
        <v>13.77</v>
      </c>
    </row>
    <row r="38" spans="1:18">
      <c r="A38" t="s">
        <v>240</v>
      </c>
      <c r="B38" s="7">
        <v>0</v>
      </c>
      <c r="C38" s="7"/>
      <c r="D38" s="7"/>
      <c r="E38" s="7">
        <v>0</v>
      </c>
      <c r="F38" s="7"/>
      <c r="G38" s="7"/>
      <c r="H38" s="7">
        <v>0</v>
      </c>
      <c r="I38" s="7"/>
      <c r="J38" s="7"/>
      <c r="K38" s="7">
        <v>0</v>
      </c>
      <c r="L38" s="7"/>
      <c r="M38" s="7"/>
      <c r="N38" s="7">
        <v>0</v>
      </c>
      <c r="Q38" t="s">
        <v>19</v>
      </c>
      <c r="R38" t="s">
        <v>19</v>
      </c>
    </row>
    <row r="39" spans="1:18">
      <c r="A39" t="s">
        <v>252</v>
      </c>
      <c r="B39" s="7">
        <v>22022100</v>
      </c>
      <c r="C39" s="7"/>
      <c r="D39" s="7"/>
      <c r="E39" s="7">
        <v>17547513</v>
      </c>
      <c r="F39" s="7"/>
      <c r="G39" s="7"/>
      <c r="H39" s="7">
        <v>15554201</v>
      </c>
      <c r="I39" s="7"/>
      <c r="J39" s="7"/>
      <c r="K39" s="7">
        <v>14896248</v>
      </c>
      <c r="L39" s="7"/>
      <c r="M39" s="7"/>
      <c r="N39" s="7">
        <v>17432738</v>
      </c>
      <c r="Q39">
        <v>7.58</v>
      </c>
      <c r="R39">
        <v>25.5</v>
      </c>
    </row>
    <row r="40" spans="1:18">
      <c r="B40" s="7" t="s">
        <v>645</v>
      </c>
      <c r="C40" s="7"/>
      <c r="D40" s="7"/>
      <c r="E40" s="7" t="s">
        <v>645</v>
      </c>
      <c r="F40" s="7"/>
      <c r="G40" s="7"/>
      <c r="H40" s="7" t="s">
        <v>645</v>
      </c>
      <c r="I40" s="7"/>
      <c r="J40" s="7"/>
      <c r="K40" s="7" t="s">
        <v>645</v>
      </c>
      <c r="L40" s="7"/>
      <c r="M40" s="7"/>
      <c r="N40" s="7" t="s">
        <v>645</v>
      </c>
    </row>
    <row r="41" spans="1:18">
      <c r="A41" t="s">
        <v>241</v>
      </c>
      <c r="B41" s="7">
        <v>1871926</v>
      </c>
      <c r="C41" s="7"/>
      <c r="D41" s="7"/>
      <c r="E41" s="7">
        <v>2224699</v>
      </c>
      <c r="F41" s="7"/>
      <c r="G41" s="7"/>
      <c r="H41" s="7">
        <v>3185133</v>
      </c>
      <c r="I41" s="7"/>
      <c r="J41" s="7"/>
      <c r="K41" s="7">
        <v>5243785</v>
      </c>
      <c r="L41" s="7"/>
      <c r="M41" s="7"/>
      <c r="N41" s="7">
        <v>8012204</v>
      </c>
      <c r="Q41">
        <v>-7.93</v>
      </c>
      <c r="R41">
        <v>-15.86</v>
      </c>
    </row>
    <row r="42" spans="1:18">
      <c r="A42" t="s">
        <v>242</v>
      </c>
      <c r="B42" s="7">
        <v>160319</v>
      </c>
      <c r="C42" s="7"/>
      <c r="D42" s="7"/>
      <c r="E42" s="7">
        <v>140379</v>
      </c>
      <c r="F42" s="7"/>
      <c r="G42" s="7"/>
      <c r="H42" s="7">
        <v>161163</v>
      </c>
      <c r="I42" s="7"/>
      <c r="J42" s="7"/>
      <c r="K42" s="7">
        <v>634271</v>
      </c>
      <c r="L42" s="7"/>
      <c r="M42" s="7"/>
      <c r="N42" s="7">
        <v>408749</v>
      </c>
      <c r="Q42">
        <v>-42.79</v>
      </c>
      <c r="R42">
        <v>14.2</v>
      </c>
    </row>
    <row r="43" spans="1:18">
      <c r="A43" t="s">
        <v>243</v>
      </c>
      <c r="B43" s="7">
        <v>27140</v>
      </c>
      <c r="C43" s="7"/>
      <c r="D43" s="7"/>
      <c r="E43" s="7">
        <v>33126</v>
      </c>
      <c r="F43" s="7"/>
      <c r="G43" s="7"/>
      <c r="H43" s="7">
        <v>48888</v>
      </c>
      <c r="I43" s="7"/>
      <c r="J43" s="7"/>
      <c r="K43" s="7">
        <v>29855</v>
      </c>
      <c r="L43" s="7"/>
      <c r="M43" s="7"/>
      <c r="N43" s="7">
        <v>19607</v>
      </c>
      <c r="Q43">
        <v>7.78</v>
      </c>
      <c r="R43">
        <v>-18.07</v>
      </c>
    </row>
    <row r="44" spans="1:18">
      <c r="B44" s="7" t="s">
        <v>645</v>
      </c>
      <c r="C44" s="7"/>
      <c r="D44" s="7"/>
      <c r="E44" s="7" t="s">
        <v>645</v>
      </c>
      <c r="F44" s="7"/>
      <c r="G44" s="7"/>
      <c r="H44" s="7" t="s">
        <v>645</v>
      </c>
      <c r="I44" s="7"/>
      <c r="J44" s="7"/>
      <c r="K44" s="7" t="s">
        <v>645</v>
      </c>
      <c r="L44" s="7"/>
      <c r="M44" s="7"/>
      <c r="N44" s="7" t="s">
        <v>645</v>
      </c>
    </row>
    <row r="45" spans="1:18">
      <c r="A45" t="s">
        <v>253</v>
      </c>
      <c r="B45" s="7">
        <v>77615</v>
      </c>
      <c r="C45" s="7"/>
      <c r="D45" s="7"/>
      <c r="E45" s="7">
        <v>98634</v>
      </c>
      <c r="F45" s="7"/>
      <c r="G45" s="7"/>
      <c r="H45" s="7">
        <v>213057</v>
      </c>
      <c r="I45" s="7"/>
      <c r="J45" s="7"/>
      <c r="K45" s="7">
        <v>270828</v>
      </c>
      <c r="L45" s="7"/>
      <c r="M45" s="7"/>
      <c r="N45" s="7">
        <v>389567</v>
      </c>
      <c r="Q45">
        <v>-6.18</v>
      </c>
      <c r="R45">
        <v>-21.31</v>
      </c>
    </row>
    <row r="46" spans="1:18">
      <c r="A46" t="s">
        <v>245</v>
      </c>
      <c r="B46" s="7">
        <v>44355</v>
      </c>
      <c r="C46" s="7"/>
      <c r="D46" s="7"/>
      <c r="E46" s="7">
        <v>58379</v>
      </c>
      <c r="F46" s="7"/>
      <c r="G46" s="7"/>
      <c r="H46" s="7">
        <v>137059</v>
      </c>
      <c r="I46" s="7"/>
      <c r="J46" s="7"/>
      <c r="K46" s="7">
        <v>165601</v>
      </c>
      <c r="L46" s="7"/>
      <c r="M46" s="7"/>
      <c r="N46" s="7">
        <v>210895</v>
      </c>
      <c r="Q46">
        <v>-7.15</v>
      </c>
      <c r="R46">
        <v>-24.02</v>
      </c>
    </row>
    <row r="47" spans="1:18">
      <c r="B47" s="7" t="s">
        <v>645</v>
      </c>
      <c r="C47" s="7"/>
      <c r="D47" s="7"/>
      <c r="E47" s="7" t="s">
        <v>645</v>
      </c>
      <c r="F47" s="7"/>
      <c r="G47" s="7"/>
      <c r="H47" s="7" t="s">
        <v>645</v>
      </c>
      <c r="I47" s="7"/>
      <c r="J47" s="7"/>
      <c r="K47" s="7" t="s">
        <v>645</v>
      </c>
      <c r="L47" s="7"/>
      <c r="M47" s="7"/>
      <c r="N47" s="7" t="s">
        <v>645</v>
      </c>
    </row>
    <row r="48" spans="1:18">
      <c r="A48" t="s">
        <v>246</v>
      </c>
      <c r="B48" s="7">
        <v>875534</v>
      </c>
      <c r="C48" s="7"/>
      <c r="D48" s="7"/>
      <c r="E48" s="7">
        <v>482450</v>
      </c>
      <c r="F48" s="7"/>
      <c r="G48" s="7"/>
      <c r="H48" s="7">
        <v>504600</v>
      </c>
      <c r="I48" s="7"/>
      <c r="J48" s="7"/>
      <c r="K48" s="7">
        <v>626960</v>
      </c>
      <c r="L48" s="7"/>
      <c r="M48" s="7"/>
      <c r="N48" s="7">
        <v>407026</v>
      </c>
      <c r="Q48">
        <v>12.43</v>
      </c>
      <c r="R48">
        <v>81.48</v>
      </c>
    </row>
    <row r="49" spans="1:18">
      <c r="A49" t="s">
        <v>247</v>
      </c>
      <c r="B49" s="7">
        <v>124878</v>
      </c>
      <c r="C49" s="7"/>
      <c r="D49" s="7"/>
      <c r="E49" s="7">
        <v>127790</v>
      </c>
      <c r="F49" s="7"/>
      <c r="G49" s="7"/>
      <c r="H49" s="7">
        <v>88546</v>
      </c>
      <c r="I49" s="7"/>
      <c r="J49" s="7"/>
      <c r="K49" s="7">
        <v>88546</v>
      </c>
      <c r="L49" s="7"/>
      <c r="M49" s="7"/>
      <c r="N49" s="7">
        <v>76546</v>
      </c>
      <c r="Q49">
        <v>15.58</v>
      </c>
      <c r="R49">
        <v>-2.2799999999999998</v>
      </c>
    </row>
    <row r="50" spans="1:18">
      <c r="B50" s="7" t="s">
        <v>645</v>
      </c>
      <c r="C50" s="7"/>
      <c r="D50" s="7"/>
      <c r="E50" s="7" t="s">
        <v>645</v>
      </c>
      <c r="F50" s="7"/>
      <c r="G50" s="7"/>
      <c r="H50" s="7" t="s">
        <v>645</v>
      </c>
      <c r="I50" s="7"/>
      <c r="J50" s="7"/>
      <c r="K50" s="7" t="s">
        <v>645</v>
      </c>
      <c r="L50" s="7"/>
      <c r="M50" s="7"/>
      <c r="N50" s="7" t="s">
        <v>645</v>
      </c>
    </row>
    <row r="51" spans="1:18">
      <c r="A51" t="s">
        <v>248</v>
      </c>
      <c r="B51" s="7">
        <v>0</v>
      </c>
      <c r="C51" s="7"/>
      <c r="D51" s="7"/>
      <c r="E51" s="7">
        <v>0</v>
      </c>
      <c r="F51" s="7"/>
      <c r="G51" s="7"/>
      <c r="H51" s="7">
        <v>0</v>
      </c>
      <c r="I51" s="7"/>
      <c r="J51" s="7"/>
      <c r="K51" s="7">
        <v>0</v>
      </c>
      <c r="L51" s="7"/>
      <c r="M51" s="7"/>
      <c r="N51" s="7">
        <v>0</v>
      </c>
      <c r="Q51" t="s">
        <v>19</v>
      </c>
      <c r="R51" t="s">
        <v>19</v>
      </c>
    </row>
    <row r="52" spans="1:18">
      <c r="B52" s="7" t="s">
        <v>645</v>
      </c>
      <c r="C52" s="7"/>
      <c r="D52" s="7"/>
      <c r="E52" s="7" t="s">
        <v>645</v>
      </c>
      <c r="F52" s="7"/>
      <c r="G52" s="7"/>
      <c r="H52" s="7" t="s">
        <v>645</v>
      </c>
      <c r="I52" s="7"/>
      <c r="J52" s="7"/>
      <c r="K52" s="7" t="s">
        <v>645</v>
      </c>
      <c r="L52" s="7"/>
      <c r="M52" s="7"/>
      <c r="N52" s="7" t="s">
        <v>645</v>
      </c>
    </row>
    <row r="53" spans="1:18">
      <c r="A53" t="s">
        <v>249</v>
      </c>
      <c r="B53" s="7">
        <v>42010185</v>
      </c>
      <c r="C53" s="7"/>
      <c r="D53" s="7"/>
      <c r="E53" s="7">
        <v>40838353</v>
      </c>
      <c r="F53" s="7"/>
      <c r="G53" s="7"/>
      <c r="H53" s="7">
        <v>34868006</v>
      </c>
      <c r="I53" s="7"/>
      <c r="J53" s="7"/>
      <c r="K53" s="7">
        <v>37268366</v>
      </c>
      <c r="L53" s="7"/>
      <c r="M53" s="7"/>
      <c r="N53" s="7">
        <v>46176695</v>
      </c>
      <c r="Q53">
        <v>3.96</v>
      </c>
      <c r="R53">
        <v>2.87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70" zoomScaleNormal="70" workbookViewId="0">
      <pane ySplit="4" topLeftCell="A5" activePane="bottomLeft" state="frozen"/>
      <selection sqref="A1:A2"/>
      <selection pane="bottomLeft" activeCell="A66" sqref="A66"/>
    </sheetView>
  </sheetViews>
  <sheetFormatPr defaultRowHeight="15"/>
  <cols>
    <col min="1" max="1" width="33.28515625" customWidth="1"/>
    <col min="2" max="6" width="15.85546875" style="9" customWidth="1"/>
  </cols>
  <sheetData>
    <row r="1" spans="1:6">
      <c r="A1" t="s">
        <v>254</v>
      </c>
    </row>
    <row r="2" spans="1:6">
      <c r="A2" t="s">
        <v>0</v>
      </c>
      <c r="C2" s="37"/>
    </row>
    <row r="4" spans="1:6">
      <c r="B4" s="38">
        <v>41274</v>
      </c>
      <c r="C4" s="38">
        <v>40908</v>
      </c>
      <c r="D4" s="38">
        <v>40543</v>
      </c>
      <c r="E4" s="38">
        <v>40178</v>
      </c>
      <c r="F4" s="38">
        <v>39813</v>
      </c>
    </row>
    <row r="5" spans="1:6">
      <c r="A5" t="s">
        <v>255</v>
      </c>
    </row>
    <row r="6" spans="1:6">
      <c r="A6" t="s">
        <v>256</v>
      </c>
      <c r="B6" s="39">
        <v>102325721</v>
      </c>
      <c r="C6" s="39">
        <v>149670966</v>
      </c>
      <c r="D6" s="39">
        <v>121408718</v>
      </c>
      <c r="E6" s="39">
        <v>114867411</v>
      </c>
      <c r="F6" s="39">
        <v>96948453</v>
      </c>
    </row>
    <row r="7" spans="1:6">
      <c r="A7" t="s">
        <v>257</v>
      </c>
      <c r="B7" s="39">
        <v>101112618</v>
      </c>
      <c r="C7" s="39">
        <v>149004696</v>
      </c>
      <c r="D7" s="39">
        <v>120670039</v>
      </c>
      <c r="E7" s="39">
        <v>114253134</v>
      </c>
      <c r="F7" s="39">
        <v>96521893</v>
      </c>
    </row>
    <row r="8" spans="1:6">
      <c r="A8" t="s">
        <v>258</v>
      </c>
      <c r="B8" s="39">
        <v>765153</v>
      </c>
      <c r="C8" s="39">
        <v>484122</v>
      </c>
      <c r="D8" s="39">
        <v>737242</v>
      </c>
      <c r="E8" s="39">
        <v>613159</v>
      </c>
      <c r="F8" s="39">
        <v>426560</v>
      </c>
    </row>
    <row r="9" spans="1:6">
      <c r="A9" t="s">
        <v>259</v>
      </c>
      <c r="B9" s="39">
        <v>447950</v>
      </c>
      <c r="C9" s="39">
        <v>182148</v>
      </c>
      <c r="D9" s="39">
        <v>1437</v>
      </c>
      <c r="E9" s="39">
        <v>1118</v>
      </c>
      <c r="F9" s="39">
        <v>0</v>
      </c>
    </row>
    <row r="10" spans="1:6">
      <c r="B10" s="39" t="s">
        <v>645</v>
      </c>
      <c r="C10" s="39" t="s">
        <v>645</v>
      </c>
      <c r="D10" s="39" t="s">
        <v>645</v>
      </c>
      <c r="E10" s="39" t="s">
        <v>645</v>
      </c>
      <c r="F10" s="39" t="s">
        <v>645</v>
      </c>
    </row>
    <row r="11" spans="1:6">
      <c r="A11" t="s">
        <v>260</v>
      </c>
      <c r="B11" s="39" t="s">
        <v>645</v>
      </c>
      <c r="C11" s="39" t="s">
        <v>645</v>
      </c>
      <c r="D11" s="39" t="s">
        <v>645</v>
      </c>
      <c r="E11" s="39" t="s">
        <v>645</v>
      </c>
      <c r="F11" s="39" t="s">
        <v>645</v>
      </c>
    </row>
    <row r="12" spans="1:6">
      <c r="A12" t="s">
        <v>261</v>
      </c>
      <c r="B12" s="39">
        <v>45345972</v>
      </c>
      <c r="C12" s="39">
        <v>70673605</v>
      </c>
      <c r="D12" s="39">
        <v>36013621</v>
      </c>
      <c r="E12" s="39">
        <v>35193432</v>
      </c>
      <c r="F12" s="39">
        <v>19309675</v>
      </c>
    </row>
    <row r="13" spans="1:6">
      <c r="A13" t="s">
        <v>262</v>
      </c>
      <c r="B13" s="39">
        <v>1280114</v>
      </c>
      <c r="C13" s="39">
        <v>1511835</v>
      </c>
      <c r="D13" s="39">
        <v>1088446</v>
      </c>
      <c r="E13" s="39">
        <v>1476340</v>
      </c>
      <c r="F13" s="39">
        <v>999442</v>
      </c>
    </row>
    <row r="14" spans="1:6">
      <c r="A14" t="s">
        <v>263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</row>
    <row r="15" spans="1:6">
      <c r="A15" t="s">
        <v>264</v>
      </c>
      <c r="B15" s="39">
        <v>1280114</v>
      </c>
      <c r="C15" s="39">
        <v>1511835</v>
      </c>
      <c r="D15" s="39">
        <v>1088446</v>
      </c>
      <c r="E15" s="39">
        <v>1476340</v>
      </c>
      <c r="F15" s="39">
        <v>999442</v>
      </c>
    </row>
    <row r="16" spans="1:6">
      <c r="A16" t="s">
        <v>265</v>
      </c>
      <c r="B16" s="39">
        <v>1600333</v>
      </c>
      <c r="C16" s="39">
        <v>1855455</v>
      </c>
      <c r="D16" s="39">
        <v>3783529</v>
      </c>
      <c r="E16" s="39">
        <v>2915256</v>
      </c>
      <c r="F16" s="39">
        <v>4261758</v>
      </c>
    </row>
    <row r="17" spans="1:6">
      <c r="A17" t="s">
        <v>263</v>
      </c>
      <c r="B17" s="39">
        <v>0</v>
      </c>
      <c r="C17" s="39">
        <v>0</v>
      </c>
      <c r="D17" s="39">
        <v>0</v>
      </c>
      <c r="E17" s="39">
        <v>2000000</v>
      </c>
      <c r="F17" s="39">
        <v>3500000</v>
      </c>
    </row>
    <row r="18" spans="1:6">
      <c r="A18" t="s">
        <v>264</v>
      </c>
      <c r="B18" s="39">
        <v>1600333</v>
      </c>
      <c r="C18" s="39">
        <v>1855455</v>
      </c>
      <c r="D18" s="39">
        <v>3783529</v>
      </c>
      <c r="E18" s="39">
        <v>915256</v>
      </c>
      <c r="F18" s="39">
        <v>761758</v>
      </c>
    </row>
    <row r="19" spans="1:6">
      <c r="A19" t="s">
        <v>266</v>
      </c>
      <c r="B19" s="39">
        <v>54099302</v>
      </c>
      <c r="C19" s="39">
        <v>75630070</v>
      </c>
      <c r="D19" s="39">
        <v>80523122</v>
      </c>
      <c r="E19" s="39">
        <v>75282383</v>
      </c>
      <c r="F19" s="39">
        <v>72377578</v>
      </c>
    </row>
    <row r="20" spans="1:6">
      <c r="B20" s="39" t="s">
        <v>645</v>
      </c>
      <c r="C20" s="39" t="s">
        <v>645</v>
      </c>
      <c r="D20" s="39" t="s">
        <v>645</v>
      </c>
      <c r="E20" s="39" t="s">
        <v>645</v>
      </c>
      <c r="F20" s="39" t="s">
        <v>645</v>
      </c>
    </row>
    <row r="21" spans="1:6">
      <c r="A21" t="s">
        <v>267</v>
      </c>
      <c r="B21" s="39">
        <v>90131966</v>
      </c>
      <c r="C21" s="39">
        <v>127974652</v>
      </c>
      <c r="D21" s="39">
        <v>93482028</v>
      </c>
      <c r="E21" s="39">
        <v>68245888</v>
      </c>
      <c r="F21" s="39">
        <v>71106338</v>
      </c>
    </row>
    <row r="22" spans="1:6">
      <c r="A22" t="s">
        <v>257</v>
      </c>
      <c r="B22" s="39">
        <v>88918863</v>
      </c>
      <c r="C22" s="39">
        <v>127308382</v>
      </c>
      <c r="D22" s="39">
        <v>92743349</v>
      </c>
      <c r="E22" s="39">
        <v>67631611</v>
      </c>
      <c r="F22" s="39">
        <v>70679778</v>
      </c>
    </row>
    <row r="23" spans="1:6">
      <c r="A23" t="s">
        <v>258</v>
      </c>
      <c r="B23" s="39">
        <v>765153</v>
      </c>
      <c r="C23" s="39">
        <v>484122</v>
      </c>
      <c r="D23" s="39">
        <v>737242</v>
      </c>
      <c r="E23" s="39">
        <v>613159</v>
      </c>
      <c r="F23" s="39">
        <v>426560</v>
      </c>
    </row>
    <row r="24" spans="1:6">
      <c r="A24" t="s">
        <v>259</v>
      </c>
      <c r="B24" s="39">
        <v>447950</v>
      </c>
      <c r="C24" s="39">
        <v>182148</v>
      </c>
      <c r="D24" s="39">
        <v>1437</v>
      </c>
      <c r="E24" s="39">
        <v>1118</v>
      </c>
      <c r="F24" s="39">
        <v>0</v>
      </c>
    </row>
    <row r="25" spans="1:6">
      <c r="A25" t="s">
        <v>268</v>
      </c>
      <c r="B25" s="39">
        <v>12193755</v>
      </c>
      <c r="C25" s="39">
        <v>21696314</v>
      </c>
      <c r="D25" s="39">
        <v>27926690</v>
      </c>
      <c r="E25" s="39">
        <v>46621523</v>
      </c>
      <c r="F25" s="39">
        <v>25842115</v>
      </c>
    </row>
    <row r="26" spans="1:6">
      <c r="A26" t="s">
        <v>257</v>
      </c>
      <c r="B26" s="39">
        <v>12193755</v>
      </c>
      <c r="C26" s="39">
        <v>21696314</v>
      </c>
      <c r="D26" s="39">
        <v>27926690</v>
      </c>
      <c r="E26" s="39">
        <v>46621523</v>
      </c>
      <c r="F26" s="39">
        <v>25842115</v>
      </c>
    </row>
    <row r="27" spans="1:6">
      <c r="A27" t="s">
        <v>258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</row>
    <row r="28" spans="1:6">
      <c r="A28" t="s">
        <v>259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</row>
    <row r="29" spans="1:6">
      <c r="A29" t="s">
        <v>269</v>
      </c>
      <c r="B29" s="39">
        <v>12193755</v>
      </c>
      <c r="C29" s="39">
        <v>21696314</v>
      </c>
      <c r="D29" s="39">
        <v>27926690</v>
      </c>
      <c r="E29" s="39">
        <v>46621523</v>
      </c>
      <c r="F29" s="39">
        <v>25842115</v>
      </c>
    </row>
    <row r="30" spans="1:6">
      <c r="B30" s="39" t="s">
        <v>645</v>
      </c>
      <c r="C30" s="39" t="s">
        <v>645</v>
      </c>
      <c r="D30" s="39" t="s">
        <v>645</v>
      </c>
      <c r="E30" s="39" t="s">
        <v>645</v>
      </c>
      <c r="F30" s="39" t="s">
        <v>645</v>
      </c>
    </row>
    <row r="31" spans="1:6">
      <c r="A31" t="s">
        <v>270</v>
      </c>
      <c r="B31" s="39">
        <v>97129604</v>
      </c>
      <c r="C31" s="39">
        <v>143794027</v>
      </c>
      <c r="D31" s="39">
        <v>118839769</v>
      </c>
      <c r="E31" s="39">
        <v>80294070</v>
      </c>
      <c r="F31" s="39">
        <v>78547396</v>
      </c>
    </row>
    <row r="32" spans="1:6">
      <c r="A32" t="s">
        <v>271</v>
      </c>
      <c r="B32" s="39">
        <v>47356135</v>
      </c>
      <c r="C32" s="39">
        <v>85673127</v>
      </c>
      <c r="D32" s="39">
        <v>55719774</v>
      </c>
      <c r="E32" s="39">
        <v>13923571</v>
      </c>
      <c r="F32" s="39">
        <v>13364191</v>
      </c>
    </row>
    <row r="33" spans="1:6">
      <c r="A33" t="s">
        <v>272</v>
      </c>
      <c r="B33" s="39">
        <v>30518990</v>
      </c>
      <c r="C33" s="39">
        <v>38046100</v>
      </c>
      <c r="D33" s="39">
        <v>43852638</v>
      </c>
      <c r="E33" s="39">
        <v>48103599</v>
      </c>
      <c r="F33" s="39">
        <v>46724090</v>
      </c>
    </row>
    <row r="34" spans="1:6">
      <c r="A34" t="s">
        <v>273</v>
      </c>
      <c r="B34" s="39">
        <v>19254479</v>
      </c>
      <c r="C34" s="39">
        <v>20074800</v>
      </c>
      <c r="D34" s="39">
        <v>19267357</v>
      </c>
      <c r="E34" s="39">
        <v>18266900</v>
      </c>
      <c r="F34" s="39">
        <v>18459115</v>
      </c>
    </row>
    <row r="35" spans="1:6">
      <c r="B35" s="39" t="s">
        <v>645</v>
      </c>
      <c r="C35" s="39" t="s">
        <v>645</v>
      </c>
      <c r="D35" s="39" t="s">
        <v>645</v>
      </c>
      <c r="E35" s="39" t="s">
        <v>645</v>
      </c>
      <c r="F35" s="39" t="s">
        <v>645</v>
      </c>
    </row>
    <row r="36" spans="1:6">
      <c r="A36" t="s">
        <v>274</v>
      </c>
      <c r="B36" s="39">
        <v>1890449</v>
      </c>
      <c r="C36" s="39">
        <v>2121130</v>
      </c>
      <c r="D36" s="39">
        <v>1819840</v>
      </c>
      <c r="E36" s="39">
        <v>1480581</v>
      </c>
      <c r="F36" s="39">
        <v>2461561</v>
      </c>
    </row>
    <row r="37" spans="1:6">
      <c r="A37" t="s">
        <v>275</v>
      </c>
      <c r="B37" s="39">
        <v>1913810</v>
      </c>
      <c r="C37" s="39">
        <v>2377560</v>
      </c>
      <c r="D37" s="39">
        <v>1966308</v>
      </c>
      <c r="E37" s="39">
        <v>1804390</v>
      </c>
      <c r="F37" s="39">
        <v>3146655</v>
      </c>
    </row>
    <row r="38" spans="1:6">
      <c r="A38" t="s">
        <v>276</v>
      </c>
      <c r="B38" s="39">
        <v>1746583</v>
      </c>
      <c r="C38" s="39">
        <v>2000601</v>
      </c>
      <c r="D38" s="39">
        <v>1642396</v>
      </c>
      <c r="E38" s="39">
        <v>1466085</v>
      </c>
      <c r="F38" s="39">
        <v>2594183</v>
      </c>
    </row>
    <row r="39" spans="1:6">
      <c r="A39" t="s">
        <v>277</v>
      </c>
      <c r="B39" s="39">
        <v>167227</v>
      </c>
      <c r="C39" s="39">
        <v>376959</v>
      </c>
      <c r="D39" s="39">
        <v>323912</v>
      </c>
      <c r="E39" s="39">
        <v>338305</v>
      </c>
      <c r="F39" s="39">
        <v>552472</v>
      </c>
    </row>
    <row r="40" spans="1:6">
      <c r="A40" t="s">
        <v>269</v>
      </c>
      <c r="B40" s="39">
        <v>167227</v>
      </c>
      <c r="C40" s="39">
        <v>376959</v>
      </c>
      <c r="D40" s="39">
        <v>323912</v>
      </c>
      <c r="E40" s="39">
        <v>338305</v>
      </c>
      <c r="F40" s="39">
        <v>552472</v>
      </c>
    </row>
    <row r="41" spans="1:6">
      <c r="A41" t="s">
        <v>278</v>
      </c>
      <c r="B41" s="39">
        <v>820140</v>
      </c>
      <c r="C41" s="39">
        <v>1001937</v>
      </c>
      <c r="D41" s="39">
        <v>964157</v>
      </c>
      <c r="E41" s="39">
        <v>837958</v>
      </c>
      <c r="F41" s="39">
        <v>1557287</v>
      </c>
    </row>
    <row r="42" spans="1:6">
      <c r="A42" t="s">
        <v>279</v>
      </c>
      <c r="B42" s="39">
        <v>25509</v>
      </c>
      <c r="C42" s="39">
        <v>8116</v>
      </c>
      <c r="D42" s="39">
        <v>53371</v>
      </c>
      <c r="E42" s="39">
        <v>26888</v>
      </c>
      <c r="F42" s="39">
        <v>0</v>
      </c>
    </row>
    <row r="43" spans="1:6">
      <c r="B43" s="39" t="s">
        <v>645</v>
      </c>
      <c r="C43" s="39" t="s">
        <v>645</v>
      </c>
      <c r="D43" s="39" t="s">
        <v>645</v>
      </c>
      <c r="E43" s="39" t="s">
        <v>645</v>
      </c>
      <c r="F43" s="39" t="s">
        <v>645</v>
      </c>
    </row>
    <row r="44" spans="1:6">
      <c r="A44" t="s">
        <v>280</v>
      </c>
      <c r="B44" s="39" t="s">
        <v>645</v>
      </c>
      <c r="C44" s="39" t="s">
        <v>645</v>
      </c>
      <c r="D44" s="39" t="s">
        <v>645</v>
      </c>
      <c r="E44" s="39" t="s">
        <v>645</v>
      </c>
      <c r="F44" s="39" t="s">
        <v>645</v>
      </c>
    </row>
    <row r="45" spans="1:6">
      <c r="A45" t="s">
        <v>281</v>
      </c>
      <c r="B45" s="39">
        <v>3745</v>
      </c>
      <c r="C45" s="39">
        <v>4799</v>
      </c>
      <c r="D45" s="39">
        <v>3211</v>
      </c>
      <c r="E45" s="39">
        <v>11305</v>
      </c>
      <c r="F45" s="39">
        <v>0</v>
      </c>
    </row>
    <row r="46" spans="1:6">
      <c r="B46" s="39" t="s">
        <v>645</v>
      </c>
      <c r="C46" s="39" t="s">
        <v>645</v>
      </c>
      <c r="D46" s="39" t="s">
        <v>645</v>
      </c>
      <c r="E46" s="39" t="s">
        <v>645</v>
      </c>
      <c r="F46" s="39" t="s">
        <v>645</v>
      </c>
    </row>
    <row r="47" spans="1:6">
      <c r="A47" t="s">
        <v>282</v>
      </c>
      <c r="B47" s="39" t="s">
        <v>645</v>
      </c>
      <c r="C47" s="39" t="s">
        <v>645</v>
      </c>
      <c r="D47" s="39" t="s">
        <v>645</v>
      </c>
      <c r="E47" s="39" t="s">
        <v>645</v>
      </c>
      <c r="F47" s="39" t="s">
        <v>645</v>
      </c>
    </row>
    <row r="48" spans="1:6">
      <c r="A48" t="s">
        <v>283</v>
      </c>
      <c r="B48" s="39" t="s">
        <v>19</v>
      </c>
      <c r="C48" s="39" t="s">
        <v>19</v>
      </c>
      <c r="D48" s="39" t="s">
        <v>19</v>
      </c>
      <c r="E48" s="39" t="s">
        <v>19</v>
      </c>
      <c r="F48" s="39" t="s">
        <v>19</v>
      </c>
    </row>
    <row r="49" spans="1:6">
      <c r="A49" t="s">
        <v>284</v>
      </c>
      <c r="B49" s="39" t="s">
        <v>19</v>
      </c>
      <c r="C49" s="39" t="s">
        <v>19</v>
      </c>
      <c r="D49" s="39" t="s">
        <v>19</v>
      </c>
      <c r="E49" s="39" t="s">
        <v>19</v>
      </c>
      <c r="F49" s="39" t="s">
        <v>19</v>
      </c>
    </row>
    <row r="50" spans="1:6">
      <c r="A50" t="s">
        <v>285</v>
      </c>
      <c r="B50" s="39" t="s">
        <v>19</v>
      </c>
      <c r="C50" s="39" t="s">
        <v>19</v>
      </c>
      <c r="D50" s="39" t="s">
        <v>19</v>
      </c>
      <c r="E50" s="39" t="s">
        <v>19</v>
      </c>
      <c r="F50" s="39" t="s">
        <v>19</v>
      </c>
    </row>
    <row r="51" spans="1:6">
      <c r="A51" t="s">
        <v>286</v>
      </c>
      <c r="B51" s="39" t="s">
        <v>19</v>
      </c>
      <c r="C51" s="39" t="s">
        <v>19</v>
      </c>
      <c r="D51" s="39" t="s">
        <v>19</v>
      </c>
      <c r="E51" s="39" t="s">
        <v>19</v>
      </c>
      <c r="F51" s="39" t="s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70" zoomScaleNormal="70" workbookViewId="0">
      <pane ySplit="5" topLeftCell="A6" activePane="bottomLeft" state="frozen"/>
      <selection sqref="A1:A2"/>
      <selection pane="bottomLeft" activeCell="J27" sqref="J27"/>
    </sheetView>
  </sheetViews>
  <sheetFormatPr defaultRowHeight="15"/>
  <cols>
    <col min="1" max="1" width="39.85546875" customWidth="1"/>
    <col min="2" max="16" width="13.7109375" style="9" customWidth="1"/>
  </cols>
  <sheetData>
    <row r="1" spans="1:16">
      <c r="A1" s="9" t="s">
        <v>287</v>
      </c>
    </row>
    <row r="2" spans="1:16">
      <c r="A2" t="s">
        <v>0</v>
      </c>
      <c r="E2" s="37"/>
    </row>
    <row r="4" spans="1:16">
      <c r="B4" s="38">
        <v>41274</v>
      </c>
      <c r="E4" s="38">
        <v>40908</v>
      </c>
      <c r="H4" s="38">
        <v>40543</v>
      </c>
      <c r="K4" s="38">
        <v>40178</v>
      </c>
      <c r="N4" s="38">
        <v>39813</v>
      </c>
    </row>
    <row r="5" spans="1:16">
      <c r="A5" t="s">
        <v>288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</row>
    <row r="6" spans="1:16">
      <c r="A6" t="s">
        <v>289</v>
      </c>
      <c r="B6" s="9">
        <v>98.81</v>
      </c>
      <c r="C6" s="9">
        <v>84.72</v>
      </c>
      <c r="D6" s="9">
        <v>41</v>
      </c>
      <c r="E6" s="9">
        <v>99.55</v>
      </c>
      <c r="F6" s="9">
        <v>83.06</v>
      </c>
      <c r="G6" s="9">
        <v>41</v>
      </c>
      <c r="H6" s="9">
        <v>99.39</v>
      </c>
      <c r="I6" s="9">
        <v>86.83</v>
      </c>
      <c r="J6" s="9">
        <v>44</v>
      </c>
      <c r="K6" s="9">
        <v>99.47</v>
      </c>
      <c r="L6" s="9">
        <v>87.46</v>
      </c>
      <c r="M6" s="9">
        <v>40</v>
      </c>
      <c r="N6" s="9">
        <v>99.56</v>
      </c>
      <c r="O6" s="9">
        <v>83.11</v>
      </c>
      <c r="P6" s="9">
        <v>41</v>
      </c>
    </row>
    <row r="7" spans="1:16">
      <c r="A7" t="s">
        <v>290</v>
      </c>
      <c r="B7" s="9">
        <v>0.75</v>
      </c>
      <c r="C7" s="9">
        <v>5.0199999999999996</v>
      </c>
      <c r="D7" s="9">
        <v>65</v>
      </c>
      <c r="E7" s="9">
        <v>0.32</v>
      </c>
      <c r="F7" s="9">
        <v>4.93</v>
      </c>
      <c r="G7" s="9">
        <v>64</v>
      </c>
      <c r="H7" s="9">
        <v>0.61</v>
      </c>
      <c r="I7" s="9">
        <v>4.33</v>
      </c>
      <c r="J7" s="9">
        <v>64</v>
      </c>
      <c r="K7" s="9">
        <v>0.53</v>
      </c>
      <c r="L7" s="9">
        <v>3.31</v>
      </c>
      <c r="M7" s="9">
        <v>67</v>
      </c>
      <c r="N7" s="9">
        <v>0.44</v>
      </c>
      <c r="O7" s="9">
        <v>3.58</v>
      </c>
      <c r="P7" s="9">
        <v>66</v>
      </c>
    </row>
    <row r="8" spans="1:16">
      <c r="A8" t="s">
        <v>291</v>
      </c>
      <c r="B8" s="9">
        <v>0.44</v>
      </c>
      <c r="C8" s="9">
        <v>1.03</v>
      </c>
      <c r="D8" s="9">
        <v>77</v>
      </c>
      <c r="E8" s="9">
        <v>0.12</v>
      </c>
      <c r="F8" s="9">
        <v>1.02</v>
      </c>
      <c r="G8" s="9">
        <v>77</v>
      </c>
      <c r="H8" s="9">
        <v>0</v>
      </c>
      <c r="I8" s="9">
        <v>0.99</v>
      </c>
      <c r="J8" s="9">
        <v>73</v>
      </c>
      <c r="K8" s="9">
        <v>0</v>
      </c>
      <c r="L8" s="9">
        <v>0.99</v>
      </c>
      <c r="M8" s="9">
        <v>73</v>
      </c>
      <c r="N8" s="9">
        <v>0</v>
      </c>
      <c r="O8" s="9">
        <v>0.75</v>
      </c>
      <c r="P8" s="9">
        <v>73</v>
      </c>
    </row>
    <row r="10" spans="1:16">
      <c r="A10" t="s">
        <v>260</v>
      </c>
    </row>
    <row r="11" spans="1:16">
      <c r="A11" t="s">
        <v>292</v>
      </c>
      <c r="B11" s="9">
        <v>44.32</v>
      </c>
      <c r="C11" s="9">
        <v>21.42</v>
      </c>
      <c r="D11" s="9">
        <v>77</v>
      </c>
      <c r="E11" s="9">
        <v>47.22</v>
      </c>
      <c r="F11" s="9">
        <v>18.670000000000002</v>
      </c>
      <c r="G11" s="9">
        <v>79</v>
      </c>
      <c r="H11" s="9">
        <v>29.66</v>
      </c>
      <c r="I11" s="9">
        <v>20.32</v>
      </c>
      <c r="J11" s="9">
        <v>66</v>
      </c>
      <c r="K11" s="9">
        <v>30.64</v>
      </c>
      <c r="L11" s="9">
        <v>15.09</v>
      </c>
      <c r="M11" s="9">
        <v>75</v>
      </c>
      <c r="N11" s="9">
        <v>19.920000000000002</v>
      </c>
      <c r="O11" s="9">
        <v>14.6</v>
      </c>
      <c r="P11" s="9">
        <v>70</v>
      </c>
    </row>
    <row r="12" spans="1:16">
      <c r="A12" t="s">
        <v>262</v>
      </c>
      <c r="B12" s="9">
        <v>1.25</v>
      </c>
      <c r="C12" s="9">
        <v>12.16</v>
      </c>
      <c r="D12" s="9">
        <v>27</v>
      </c>
      <c r="E12" s="9">
        <v>1.01</v>
      </c>
      <c r="F12" s="9">
        <v>11.64</v>
      </c>
      <c r="G12" s="9">
        <v>33</v>
      </c>
      <c r="H12" s="9">
        <v>0.9</v>
      </c>
      <c r="I12" s="9">
        <v>10.58</v>
      </c>
      <c r="J12" s="9">
        <v>29</v>
      </c>
      <c r="K12" s="9">
        <v>1.29</v>
      </c>
      <c r="L12" s="9">
        <v>9.9600000000000009</v>
      </c>
      <c r="M12" s="9">
        <v>36</v>
      </c>
      <c r="N12" s="9">
        <v>1.03</v>
      </c>
      <c r="O12" s="9">
        <v>10.39</v>
      </c>
      <c r="P12" s="9">
        <v>36</v>
      </c>
    </row>
    <row r="13" spans="1:16">
      <c r="A13" t="s">
        <v>263</v>
      </c>
      <c r="B13" s="9">
        <v>0</v>
      </c>
      <c r="C13" s="9">
        <v>0.02</v>
      </c>
      <c r="D13" s="9">
        <v>88</v>
      </c>
      <c r="E13" s="9">
        <v>0</v>
      </c>
      <c r="F13" s="9">
        <v>0.04</v>
      </c>
      <c r="G13" s="9">
        <v>88</v>
      </c>
      <c r="H13" s="9">
        <v>0</v>
      </c>
      <c r="I13" s="9">
        <v>0.05</v>
      </c>
      <c r="J13" s="9">
        <v>88</v>
      </c>
      <c r="K13" s="9">
        <v>0</v>
      </c>
      <c r="L13" s="9">
        <v>0.05</v>
      </c>
      <c r="M13" s="9">
        <v>88</v>
      </c>
      <c r="N13" s="9">
        <v>0</v>
      </c>
      <c r="O13" s="9">
        <v>0.02</v>
      </c>
      <c r="P13" s="9">
        <v>90</v>
      </c>
    </row>
    <row r="14" spans="1:16">
      <c r="A14" t="s">
        <v>264</v>
      </c>
      <c r="B14" s="9">
        <v>1.25</v>
      </c>
      <c r="C14" s="9">
        <v>11.96</v>
      </c>
      <c r="D14" s="9">
        <v>27</v>
      </c>
      <c r="E14" s="9">
        <v>1.01</v>
      </c>
      <c r="F14" s="9">
        <v>11.43</v>
      </c>
      <c r="G14" s="9">
        <v>34</v>
      </c>
      <c r="H14" s="9">
        <v>0.9</v>
      </c>
      <c r="I14" s="9">
        <v>10.23</v>
      </c>
      <c r="J14" s="9">
        <v>31</v>
      </c>
      <c r="K14" s="9">
        <v>1.29</v>
      </c>
      <c r="L14" s="9">
        <v>9.6300000000000008</v>
      </c>
      <c r="M14" s="9">
        <v>37</v>
      </c>
      <c r="N14" s="9">
        <v>1.03</v>
      </c>
      <c r="O14" s="9">
        <v>10.11</v>
      </c>
      <c r="P14" s="9">
        <v>37</v>
      </c>
    </row>
    <row r="15" spans="1:16">
      <c r="A15" t="s">
        <v>265</v>
      </c>
      <c r="B15" s="9">
        <v>1.56</v>
      </c>
      <c r="C15" s="9">
        <v>2.77</v>
      </c>
      <c r="D15" s="9">
        <v>61</v>
      </c>
      <c r="E15" s="9">
        <v>1.24</v>
      </c>
      <c r="F15" s="9">
        <v>3.82</v>
      </c>
      <c r="G15" s="9">
        <v>57</v>
      </c>
      <c r="H15" s="9">
        <v>3.12</v>
      </c>
      <c r="I15" s="9">
        <v>3.56</v>
      </c>
      <c r="J15" s="9">
        <v>62</v>
      </c>
      <c r="K15" s="9">
        <v>2.54</v>
      </c>
      <c r="L15" s="9">
        <v>3.43</v>
      </c>
      <c r="M15" s="9">
        <v>62</v>
      </c>
      <c r="N15" s="9">
        <v>4.4000000000000004</v>
      </c>
      <c r="O15" s="9">
        <v>3.85</v>
      </c>
      <c r="P15" s="9">
        <v>67</v>
      </c>
    </row>
    <row r="16" spans="1:16">
      <c r="A16" t="s">
        <v>263</v>
      </c>
      <c r="B16" s="9">
        <v>0</v>
      </c>
      <c r="C16" s="9">
        <v>0.01</v>
      </c>
      <c r="D16" s="9">
        <v>89</v>
      </c>
      <c r="E16" s="9">
        <v>0</v>
      </c>
      <c r="F16" s="9">
        <v>0.06</v>
      </c>
      <c r="G16" s="9">
        <v>87</v>
      </c>
      <c r="H16" s="9">
        <v>0</v>
      </c>
      <c r="I16" s="9">
        <v>0.12</v>
      </c>
      <c r="J16" s="9">
        <v>86</v>
      </c>
      <c r="K16" s="9">
        <v>1.74</v>
      </c>
      <c r="L16" s="9">
        <v>0.05</v>
      </c>
      <c r="M16" s="9">
        <v>95</v>
      </c>
      <c r="N16" s="9">
        <v>3.61</v>
      </c>
      <c r="O16" s="9">
        <v>0.03</v>
      </c>
      <c r="P16" s="9">
        <v>98</v>
      </c>
    </row>
    <row r="17" spans="1:16">
      <c r="A17" t="s">
        <v>264</v>
      </c>
      <c r="B17" s="9">
        <v>1.56</v>
      </c>
      <c r="C17" s="9">
        <v>2.62</v>
      </c>
      <c r="D17" s="9">
        <v>62</v>
      </c>
      <c r="E17" s="9">
        <v>1.24</v>
      </c>
      <c r="F17" s="9">
        <v>3.09</v>
      </c>
      <c r="G17" s="9">
        <v>59</v>
      </c>
      <c r="H17" s="9">
        <v>3.12</v>
      </c>
      <c r="I17" s="9">
        <v>2.67</v>
      </c>
      <c r="J17" s="9">
        <v>66</v>
      </c>
      <c r="K17" s="9">
        <v>0.8</v>
      </c>
      <c r="L17" s="9">
        <v>3.12</v>
      </c>
      <c r="M17" s="9">
        <v>55</v>
      </c>
      <c r="N17" s="9">
        <v>0.79</v>
      </c>
      <c r="O17" s="9">
        <v>3.57</v>
      </c>
      <c r="P17" s="9">
        <v>58</v>
      </c>
    </row>
    <row r="18" spans="1:16">
      <c r="A18" t="s">
        <v>266</v>
      </c>
      <c r="B18" s="9">
        <v>52.87</v>
      </c>
      <c r="C18" s="9">
        <v>49.29</v>
      </c>
      <c r="D18" s="9">
        <v>39</v>
      </c>
      <c r="E18" s="9">
        <v>50.53</v>
      </c>
      <c r="F18" s="9">
        <v>49.29</v>
      </c>
      <c r="G18" s="9">
        <v>41</v>
      </c>
      <c r="H18" s="9">
        <v>66.319999999999993</v>
      </c>
      <c r="I18" s="9">
        <v>49.99</v>
      </c>
      <c r="J18" s="9">
        <v>48</v>
      </c>
      <c r="K18" s="9">
        <v>65.540000000000006</v>
      </c>
      <c r="L18" s="9">
        <v>54.55</v>
      </c>
      <c r="M18" s="9">
        <v>40</v>
      </c>
      <c r="N18" s="9">
        <v>74.66</v>
      </c>
      <c r="O18" s="9">
        <v>52.35</v>
      </c>
      <c r="P18" s="9">
        <v>52</v>
      </c>
    </row>
    <row r="20" spans="1:16">
      <c r="A20" t="s">
        <v>267</v>
      </c>
      <c r="B20" s="9">
        <v>88.08</v>
      </c>
      <c r="C20" s="9">
        <v>32.78</v>
      </c>
      <c r="D20" s="9">
        <v>74</v>
      </c>
      <c r="E20" s="9">
        <v>85.5</v>
      </c>
      <c r="F20" s="9">
        <v>32.299999999999997</v>
      </c>
      <c r="G20" s="9">
        <v>72</v>
      </c>
      <c r="H20" s="9">
        <v>77</v>
      </c>
      <c r="I20" s="9">
        <v>33.53</v>
      </c>
      <c r="J20" s="9">
        <v>66</v>
      </c>
      <c r="K20" s="9">
        <v>59.41</v>
      </c>
      <c r="L20" s="9">
        <v>36.6</v>
      </c>
      <c r="M20" s="9">
        <v>55</v>
      </c>
      <c r="N20" s="9">
        <v>73.34</v>
      </c>
      <c r="O20" s="9">
        <v>33.53</v>
      </c>
      <c r="P20" s="9">
        <v>67</v>
      </c>
    </row>
    <row r="21" spans="1:16">
      <c r="A21" t="s">
        <v>257</v>
      </c>
      <c r="B21" s="9">
        <v>86.9</v>
      </c>
      <c r="C21" s="9">
        <v>28.94</v>
      </c>
      <c r="D21" s="9">
        <v>84</v>
      </c>
      <c r="E21" s="9">
        <v>85.06</v>
      </c>
      <c r="F21" s="9">
        <v>27.97</v>
      </c>
      <c r="G21" s="9">
        <v>83</v>
      </c>
      <c r="H21" s="9">
        <v>76.39</v>
      </c>
      <c r="I21" s="9">
        <v>29</v>
      </c>
      <c r="J21" s="9">
        <v>75</v>
      </c>
      <c r="K21" s="9">
        <v>58.88</v>
      </c>
      <c r="L21" s="9">
        <v>32.270000000000003</v>
      </c>
      <c r="M21" s="9">
        <v>61</v>
      </c>
      <c r="N21" s="9">
        <v>72.900000000000006</v>
      </c>
      <c r="O21" s="9">
        <v>29.6</v>
      </c>
      <c r="P21" s="9">
        <v>73</v>
      </c>
    </row>
    <row r="22" spans="1:16">
      <c r="A22" t="s">
        <v>258</v>
      </c>
      <c r="B22" s="9">
        <v>0.75</v>
      </c>
      <c r="C22" s="9">
        <v>2.4500000000000002</v>
      </c>
      <c r="D22" s="9">
        <v>72</v>
      </c>
      <c r="E22" s="9">
        <v>0.32</v>
      </c>
      <c r="F22" s="9">
        <v>2.34</v>
      </c>
      <c r="G22" s="9">
        <v>72</v>
      </c>
      <c r="H22" s="9">
        <v>0.61</v>
      </c>
      <c r="I22" s="9">
        <v>2.1800000000000002</v>
      </c>
      <c r="J22" s="9">
        <v>70</v>
      </c>
      <c r="K22" s="9">
        <v>0.53</v>
      </c>
      <c r="L22" s="9">
        <v>1.65</v>
      </c>
      <c r="M22" s="9">
        <v>75</v>
      </c>
      <c r="N22" s="9">
        <v>0.44</v>
      </c>
      <c r="O22" s="9">
        <v>1.32</v>
      </c>
      <c r="P22" s="9">
        <v>76</v>
      </c>
    </row>
    <row r="23" spans="1:16">
      <c r="A23" t="s">
        <v>259</v>
      </c>
      <c r="B23" s="9">
        <v>0.44</v>
      </c>
      <c r="C23" s="9">
        <v>0.23</v>
      </c>
      <c r="D23" s="9">
        <v>87</v>
      </c>
      <c r="E23" s="9">
        <v>0.12</v>
      </c>
      <c r="F23" s="9">
        <v>0.19</v>
      </c>
      <c r="G23" s="9">
        <v>87</v>
      </c>
      <c r="H23" s="9">
        <v>0</v>
      </c>
      <c r="I23" s="9">
        <v>0.26</v>
      </c>
      <c r="J23" s="9">
        <v>82</v>
      </c>
      <c r="K23" s="9">
        <v>0</v>
      </c>
      <c r="L23" s="9">
        <v>0.35</v>
      </c>
      <c r="M23" s="9">
        <v>80</v>
      </c>
      <c r="N23" s="9">
        <v>0</v>
      </c>
      <c r="O23" s="9">
        <v>0.18</v>
      </c>
      <c r="P23" s="9">
        <v>81</v>
      </c>
    </row>
    <row r="24" spans="1:16">
      <c r="A24" t="s">
        <v>268</v>
      </c>
      <c r="B24" s="9">
        <v>11.92</v>
      </c>
      <c r="C24" s="9">
        <v>25.93</v>
      </c>
      <c r="D24" s="9">
        <v>25</v>
      </c>
      <c r="E24" s="9">
        <v>14.5</v>
      </c>
      <c r="F24" s="9">
        <v>26.52</v>
      </c>
      <c r="G24" s="9">
        <v>27</v>
      </c>
      <c r="H24" s="9">
        <v>23</v>
      </c>
      <c r="I24" s="9">
        <v>28.09</v>
      </c>
      <c r="J24" s="9">
        <v>33</v>
      </c>
      <c r="K24" s="9">
        <v>40.590000000000003</v>
      </c>
      <c r="L24" s="9">
        <v>25.8</v>
      </c>
      <c r="M24" s="9">
        <v>44</v>
      </c>
      <c r="N24" s="9">
        <v>26.66</v>
      </c>
      <c r="O24" s="9">
        <v>28.21</v>
      </c>
      <c r="P24" s="9">
        <v>32</v>
      </c>
    </row>
    <row r="25" spans="1:16">
      <c r="A25" t="s">
        <v>257</v>
      </c>
      <c r="B25" s="9">
        <v>11.92</v>
      </c>
      <c r="C25" s="9">
        <v>33.479999999999997</v>
      </c>
      <c r="D25" s="9">
        <v>28</v>
      </c>
      <c r="E25" s="9">
        <v>14.5</v>
      </c>
      <c r="F25" s="9">
        <v>31.99</v>
      </c>
      <c r="G25" s="9">
        <v>29</v>
      </c>
      <c r="H25" s="9">
        <v>23</v>
      </c>
      <c r="I25" s="9">
        <v>35.07</v>
      </c>
      <c r="J25" s="9">
        <v>37</v>
      </c>
      <c r="K25" s="9">
        <v>40.590000000000003</v>
      </c>
      <c r="L25" s="9">
        <v>32.21</v>
      </c>
      <c r="M25" s="9">
        <v>48</v>
      </c>
      <c r="N25" s="9">
        <v>26.66</v>
      </c>
      <c r="O25" s="9">
        <v>33.89</v>
      </c>
      <c r="P25" s="9">
        <v>38</v>
      </c>
    </row>
    <row r="26" spans="1:16">
      <c r="A26" t="s">
        <v>258</v>
      </c>
      <c r="B26" s="9">
        <v>0</v>
      </c>
      <c r="C26" s="9">
        <v>0.42</v>
      </c>
      <c r="D26" s="9">
        <v>75</v>
      </c>
      <c r="E26" s="9">
        <v>0</v>
      </c>
      <c r="F26" s="9">
        <v>0.45</v>
      </c>
      <c r="G26" s="9">
        <v>75</v>
      </c>
      <c r="H26" s="9">
        <v>0</v>
      </c>
      <c r="I26" s="9">
        <v>0.2</v>
      </c>
      <c r="J26" s="9">
        <v>75</v>
      </c>
      <c r="K26" s="9">
        <v>0</v>
      </c>
      <c r="L26" s="9">
        <v>0.18</v>
      </c>
      <c r="M26" s="9">
        <v>77</v>
      </c>
      <c r="N26" s="9">
        <v>0</v>
      </c>
      <c r="O26" s="9">
        <v>0.25</v>
      </c>
      <c r="P26" s="9">
        <v>76</v>
      </c>
    </row>
    <row r="27" spans="1:16">
      <c r="A27" t="s">
        <v>259</v>
      </c>
      <c r="B27" s="9">
        <v>0</v>
      </c>
      <c r="C27" s="9">
        <v>0.26</v>
      </c>
      <c r="D27" s="9">
        <v>82</v>
      </c>
      <c r="E27" s="9">
        <v>0</v>
      </c>
      <c r="F27" s="9">
        <v>0.21</v>
      </c>
      <c r="G27" s="9">
        <v>84</v>
      </c>
      <c r="H27" s="9">
        <v>0</v>
      </c>
      <c r="I27" s="9">
        <v>0.11</v>
      </c>
      <c r="J27" s="9">
        <v>84</v>
      </c>
      <c r="K27" s="9">
        <v>0</v>
      </c>
      <c r="L27" s="9">
        <v>0.1</v>
      </c>
      <c r="M27" s="9">
        <v>86</v>
      </c>
      <c r="N27" s="9">
        <v>0</v>
      </c>
      <c r="O27" s="9">
        <v>0.04</v>
      </c>
      <c r="P27" s="9">
        <v>86</v>
      </c>
    </row>
    <row r="28" spans="1:16">
      <c r="A28" t="s">
        <v>269</v>
      </c>
      <c r="B28" s="9">
        <v>11.92</v>
      </c>
      <c r="C28" s="9">
        <v>25.93</v>
      </c>
      <c r="D28" s="9">
        <v>25</v>
      </c>
      <c r="E28" s="9">
        <v>14.5</v>
      </c>
      <c r="F28" s="9">
        <v>26.52</v>
      </c>
      <c r="G28" s="9">
        <v>27</v>
      </c>
      <c r="H28" s="9">
        <v>23</v>
      </c>
      <c r="I28" s="9">
        <v>28.09</v>
      </c>
      <c r="J28" s="9">
        <v>33</v>
      </c>
      <c r="K28" s="9">
        <v>40.590000000000003</v>
      </c>
      <c r="L28" s="9">
        <v>25.8</v>
      </c>
      <c r="M28" s="9">
        <v>44</v>
      </c>
      <c r="N28" s="9">
        <v>26.66</v>
      </c>
      <c r="O28" s="9">
        <v>28.21</v>
      </c>
      <c r="P28" s="9">
        <v>32</v>
      </c>
    </row>
    <row r="30" spans="1:16">
      <c r="A30" t="s">
        <v>270</v>
      </c>
      <c r="B30" s="9">
        <v>94.92</v>
      </c>
      <c r="C30" s="9">
        <v>76.989999999999995</v>
      </c>
      <c r="D30" s="9">
        <v>66</v>
      </c>
      <c r="E30" s="9">
        <v>96.07</v>
      </c>
      <c r="F30" s="9">
        <v>76.59</v>
      </c>
      <c r="G30" s="9">
        <v>66</v>
      </c>
      <c r="H30" s="9">
        <v>97.88</v>
      </c>
      <c r="I30" s="9">
        <v>76.790000000000006</v>
      </c>
      <c r="J30" s="9">
        <v>73</v>
      </c>
      <c r="K30" s="9">
        <v>69.900000000000006</v>
      </c>
      <c r="L30" s="9">
        <v>77.739999999999995</v>
      </c>
      <c r="M30" s="9">
        <v>26</v>
      </c>
      <c r="N30" s="9">
        <v>81.02</v>
      </c>
      <c r="O30" s="9">
        <v>74.69</v>
      </c>
      <c r="P30" s="9">
        <v>40</v>
      </c>
    </row>
    <row r="31" spans="1:16">
      <c r="A31" t="s">
        <v>271</v>
      </c>
      <c r="B31" s="9">
        <v>46.28</v>
      </c>
      <c r="C31" s="9">
        <v>28.04</v>
      </c>
      <c r="D31" s="9">
        <v>74</v>
      </c>
      <c r="E31" s="9">
        <v>57.24</v>
      </c>
      <c r="F31" s="9">
        <v>27.63</v>
      </c>
      <c r="G31" s="9">
        <v>82</v>
      </c>
      <c r="H31" s="9">
        <v>45.89</v>
      </c>
      <c r="I31" s="9">
        <v>25.06</v>
      </c>
      <c r="J31" s="9">
        <v>75</v>
      </c>
      <c r="K31" s="9">
        <v>12.12</v>
      </c>
      <c r="L31" s="9">
        <v>25.11</v>
      </c>
      <c r="M31" s="9">
        <v>35</v>
      </c>
      <c r="N31" s="9">
        <v>13.78</v>
      </c>
      <c r="O31" s="9">
        <v>22.45</v>
      </c>
      <c r="P31" s="9">
        <v>46</v>
      </c>
    </row>
    <row r="32" spans="1:16">
      <c r="A32" t="s">
        <v>272</v>
      </c>
      <c r="B32" s="9">
        <v>29.83</v>
      </c>
      <c r="C32" s="9">
        <v>22.32</v>
      </c>
      <c r="D32" s="9">
        <v>61</v>
      </c>
      <c r="E32" s="9">
        <v>25.42</v>
      </c>
      <c r="F32" s="9">
        <v>25.8</v>
      </c>
      <c r="G32" s="9">
        <v>47</v>
      </c>
      <c r="H32" s="9">
        <v>36.119999999999997</v>
      </c>
      <c r="I32" s="9">
        <v>27.86</v>
      </c>
      <c r="J32" s="9">
        <v>57</v>
      </c>
      <c r="K32" s="9">
        <v>41.88</v>
      </c>
      <c r="L32" s="9">
        <v>30.69</v>
      </c>
      <c r="M32" s="9">
        <v>60</v>
      </c>
      <c r="N32" s="9">
        <v>48.19</v>
      </c>
      <c r="O32" s="9">
        <v>29.4</v>
      </c>
      <c r="P32" s="9">
        <v>77</v>
      </c>
    </row>
    <row r="33" spans="1:16">
      <c r="A33" t="s">
        <v>273</v>
      </c>
      <c r="B33" s="9">
        <v>18.82</v>
      </c>
      <c r="C33" s="9">
        <v>17.010000000000002</v>
      </c>
      <c r="D33" s="9">
        <v>60</v>
      </c>
      <c r="E33" s="9">
        <v>13.41</v>
      </c>
      <c r="F33" s="9">
        <v>13.81</v>
      </c>
      <c r="G33" s="9">
        <v>55</v>
      </c>
      <c r="H33" s="9">
        <v>15.87</v>
      </c>
      <c r="I33" s="9">
        <v>13.63</v>
      </c>
      <c r="J33" s="9">
        <v>62</v>
      </c>
      <c r="K33" s="9">
        <v>15.9</v>
      </c>
      <c r="L33" s="9">
        <v>13.89</v>
      </c>
      <c r="M33" s="9">
        <v>58</v>
      </c>
      <c r="N33" s="9">
        <v>19.04</v>
      </c>
      <c r="O33" s="9">
        <v>14.6</v>
      </c>
      <c r="P33" s="9">
        <v>65</v>
      </c>
    </row>
    <row r="35" spans="1:16">
      <c r="A35" t="s">
        <v>274</v>
      </c>
      <c r="B35" s="9">
        <v>1.85</v>
      </c>
      <c r="C35" s="9">
        <v>1.79</v>
      </c>
      <c r="D35" s="9">
        <v>49</v>
      </c>
      <c r="E35" s="9">
        <v>1.42</v>
      </c>
      <c r="F35" s="9">
        <v>2.11</v>
      </c>
      <c r="G35" s="9">
        <v>36</v>
      </c>
      <c r="H35" s="9">
        <v>1.5</v>
      </c>
      <c r="I35" s="9">
        <v>1.78</v>
      </c>
      <c r="J35" s="9">
        <v>44</v>
      </c>
      <c r="K35" s="9">
        <v>1.29</v>
      </c>
      <c r="L35" s="9">
        <v>1.64</v>
      </c>
      <c r="M35" s="9">
        <v>41</v>
      </c>
      <c r="N35" s="9">
        <v>2.54</v>
      </c>
      <c r="O35" s="9">
        <v>2.66</v>
      </c>
      <c r="P35" s="9">
        <v>44</v>
      </c>
    </row>
    <row r="36" spans="1:16">
      <c r="A36" t="s">
        <v>275</v>
      </c>
      <c r="B36" s="9">
        <v>1.87</v>
      </c>
      <c r="C36" s="9">
        <v>1.56</v>
      </c>
      <c r="D36" s="9">
        <v>56</v>
      </c>
      <c r="E36" s="9">
        <v>1.59</v>
      </c>
      <c r="F36" s="9">
        <v>1.83</v>
      </c>
      <c r="G36" s="9">
        <v>42</v>
      </c>
      <c r="H36" s="9">
        <v>1.62</v>
      </c>
      <c r="I36" s="9">
        <v>1.63</v>
      </c>
      <c r="J36" s="9">
        <v>50</v>
      </c>
      <c r="K36" s="9">
        <v>1.57</v>
      </c>
      <c r="L36" s="9">
        <v>1.53</v>
      </c>
      <c r="M36" s="9">
        <v>51</v>
      </c>
      <c r="N36" s="9">
        <v>3.25</v>
      </c>
      <c r="O36" s="9">
        <v>2.66</v>
      </c>
      <c r="P36" s="9">
        <v>58</v>
      </c>
    </row>
    <row r="38" spans="1:16">
      <c r="A38" t="s">
        <v>293</v>
      </c>
    </row>
    <row r="39" spans="1:16">
      <c r="A39" t="s">
        <v>294</v>
      </c>
      <c r="B39" s="9">
        <v>0.15</v>
      </c>
      <c r="C39" s="9">
        <v>0.03</v>
      </c>
      <c r="D39" s="9">
        <v>91</v>
      </c>
      <c r="E39" s="9">
        <v>0.18</v>
      </c>
      <c r="F39" s="9">
        <v>0.04</v>
      </c>
      <c r="G39" s="9">
        <v>90</v>
      </c>
      <c r="H39" s="9">
        <v>0.17</v>
      </c>
      <c r="I39" s="9">
        <v>0.04</v>
      </c>
      <c r="J39" s="9">
        <v>89</v>
      </c>
      <c r="K39" s="9">
        <v>0.14000000000000001</v>
      </c>
      <c r="L39" s="9">
        <v>0.03</v>
      </c>
      <c r="M39" s="9">
        <v>89</v>
      </c>
      <c r="N39" s="9">
        <v>0.26</v>
      </c>
      <c r="O39" s="9">
        <v>7.0000000000000007E-2</v>
      </c>
      <c r="P39" s="9">
        <v>89</v>
      </c>
    </row>
    <row r="40" spans="1:16">
      <c r="A40" t="s">
        <v>295</v>
      </c>
      <c r="B40" s="9">
        <v>0.16</v>
      </c>
      <c r="C40" s="9">
        <v>0.03</v>
      </c>
      <c r="D40" s="9">
        <v>90</v>
      </c>
      <c r="E40" s="9">
        <v>0.2</v>
      </c>
      <c r="F40" s="9">
        <v>0.04</v>
      </c>
      <c r="G40" s="9">
        <v>90</v>
      </c>
      <c r="H40" s="9">
        <v>0.18</v>
      </c>
      <c r="I40" s="9">
        <v>0.05</v>
      </c>
      <c r="J40" s="9">
        <v>89</v>
      </c>
      <c r="K40" s="9">
        <v>0.17</v>
      </c>
      <c r="L40" s="9">
        <v>0.04</v>
      </c>
      <c r="M40" s="9">
        <v>90</v>
      </c>
      <c r="N40" s="9">
        <v>0.33</v>
      </c>
      <c r="O40" s="9">
        <v>0.08</v>
      </c>
      <c r="P40" s="9">
        <v>89</v>
      </c>
    </row>
    <row r="41" spans="1:16">
      <c r="A41" t="s">
        <v>296</v>
      </c>
      <c r="B41" s="9">
        <v>7.36</v>
      </c>
      <c r="C41" s="9">
        <v>0.97</v>
      </c>
      <c r="D41" s="9">
        <v>93</v>
      </c>
      <c r="E41" s="9">
        <v>11.01</v>
      </c>
      <c r="F41" s="9">
        <v>1.01</v>
      </c>
      <c r="G41" s="9">
        <v>92</v>
      </c>
      <c r="H41" s="9">
        <v>8.52</v>
      </c>
      <c r="I41" s="9">
        <v>1.43</v>
      </c>
      <c r="J41" s="9">
        <v>92</v>
      </c>
      <c r="K41" s="9">
        <v>6.45</v>
      </c>
      <c r="L41" s="9">
        <v>1.0900000000000001</v>
      </c>
      <c r="M41" s="9">
        <v>92</v>
      </c>
      <c r="N41" s="9">
        <v>7.38</v>
      </c>
      <c r="O41" s="9">
        <v>1.41</v>
      </c>
      <c r="P41" s="9">
        <v>90</v>
      </c>
    </row>
    <row r="42" spans="1:16">
      <c r="A42" t="s">
        <v>297</v>
      </c>
      <c r="B42" s="9">
        <v>1</v>
      </c>
      <c r="C42" s="9">
        <v>0.52</v>
      </c>
      <c r="D42" s="9">
        <v>78</v>
      </c>
      <c r="E42" s="9">
        <v>1.87</v>
      </c>
      <c r="F42" s="9">
        <v>0.52</v>
      </c>
      <c r="G42" s="9">
        <v>87</v>
      </c>
      <c r="H42" s="9">
        <v>2.5499999999999998</v>
      </c>
      <c r="I42" s="9">
        <v>0.61</v>
      </c>
      <c r="J42" s="9">
        <v>88</v>
      </c>
      <c r="K42" s="9">
        <v>4.41</v>
      </c>
      <c r="L42" s="9">
        <v>0.55000000000000004</v>
      </c>
      <c r="M42" s="9">
        <v>96</v>
      </c>
      <c r="N42" s="9">
        <v>2.68</v>
      </c>
      <c r="O42" s="9">
        <v>0.69</v>
      </c>
      <c r="P42" s="9">
        <v>89</v>
      </c>
    </row>
    <row r="43" spans="1:16">
      <c r="A43" t="s">
        <v>298</v>
      </c>
      <c r="B43" s="9">
        <v>1</v>
      </c>
      <c r="C43" s="9">
        <v>0.52</v>
      </c>
      <c r="D43" s="9">
        <v>78</v>
      </c>
      <c r="E43" s="9">
        <v>1.87</v>
      </c>
      <c r="F43" s="9">
        <v>0.52</v>
      </c>
      <c r="G43" s="9">
        <v>87</v>
      </c>
      <c r="H43" s="9">
        <v>2.5499999999999998</v>
      </c>
      <c r="I43" s="9">
        <v>0.61</v>
      </c>
      <c r="J43" s="9">
        <v>88</v>
      </c>
      <c r="K43" s="9">
        <v>4.41</v>
      </c>
      <c r="L43" s="9">
        <v>0.55000000000000004</v>
      </c>
      <c r="M43" s="9">
        <v>96</v>
      </c>
      <c r="N43" s="9">
        <v>2.68</v>
      </c>
      <c r="O43" s="9">
        <v>0.69</v>
      </c>
      <c r="P43" s="9">
        <v>89</v>
      </c>
    </row>
    <row r="44" spans="1:16">
      <c r="A44" t="s">
        <v>299</v>
      </c>
      <c r="B44" s="9">
        <v>7.0000000000000007E-2</v>
      </c>
      <c r="C44" s="9">
        <v>0.02</v>
      </c>
      <c r="D44" s="9">
        <v>83</v>
      </c>
      <c r="E44" s="9">
        <v>0.09</v>
      </c>
      <c r="F44" s="9">
        <v>0.03</v>
      </c>
      <c r="G44" s="9">
        <v>82</v>
      </c>
      <c r="H44" s="9">
        <v>0.09</v>
      </c>
      <c r="I44" s="9">
        <v>0.03</v>
      </c>
      <c r="J44" s="9">
        <v>83</v>
      </c>
      <c r="K44" s="9">
        <v>0.08</v>
      </c>
      <c r="L44" s="9">
        <v>0.03</v>
      </c>
      <c r="M44" s="9">
        <v>82</v>
      </c>
      <c r="N44" s="9">
        <v>0.16</v>
      </c>
      <c r="O44" s="9">
        <v>7.0000000000000007E-2</v>
      </c>
      <c r="P44" s="9">
        <v>82</v>
      </c>
    </row>
    <row r="45" spans="1:16">
      <c r="A45" t="s">
        <v>300</v>
      </c>
      <c r="B45" s="9">
        <v>0.21</v>
      </c>
      <c r="C45" s="9">
        <v>0</v>
      </c>
      <c r="D45" s="9">
        <v>99</v>
      </c>
      <c r="E45" s="9">
        <v>7.0000000000000007E-2</v>
      </c>
      <c r="F45" s="9">
        <v>0</v>
      </c>
      <c r="G45" s="9">
        <v>93</v>
      </c>
      <c r="H45" s="9">
        <v>0.49</v>
      </c>
      <c r="I45" s="9">
        <v>0.01</v>
      </c>
      <c r="J45" s="9">
        <v>98</v>
      </c>
      <c r="K45" s="9">
        <v>0.25</v>
      </c>
      <c r="L45" s="9">
        <v>0</v>
      </c>
      <c r="M45" s="9">
        <v>97</v>
      </c>
      <c r="N45" s="9">
        <v>0</v>
      </c>
      <c r="O45" s="9">
        <v>0</v>
      </c>
      <c r="P45" s="9">
        <v>91</v>
      </c>
    </row>
    <row r="47" spans="1:16">
      <c r="A47" t="s">
        <v>301</v>
      </c>
    </row>
    <row r="48" spans="1:16">
      <c r="A48" t="s">
        <v>281</v>
      </c>
      <c r="B48" s="9">
        <v>0.03</v>
      </c>
      <c r="C48" s="9">
        <v>0</v>
      </c>
      <c r="D48" s="9">
        <v>99</v>
      </c>
      <c r="E48" s="9">
        <v>0.04</v>
      </c>
      <c r="F48" s="9">
        <v>0</v>
      </c>
      <c r="G48" s="9">
        <v>99</v>
      </c>
      <c r="H48" s="9">
        <v>0.03</v>
      </c>
      <c r="I48" s="9">
        <v>0</v>
      </c>
      <c r="J48" s="9">
        <v>97</v>
      </c>
      <c r="K48" s="9">
        <v>0.11</v>
      </c>
      <c r="L48" s="9">
        <v>0</v>
      </c>
      <c r="M48" s="9">
        <v>99</v>
      </c>
      <c r="N48" s="9">
        <v>0</v>
      </c>
      <c r="O48" s="9">
        <v>0</v>
      </c>
      <c r="P48" s="9">
        <v>98</v>
      </c>
    </row>
    <row r="50" spans="1:16">
      <c r="A50" t="s">
        <v>302</v>
      </c>
    </row>
    <row r="51" spans="1:16">
      <c r="A51" t="s">
        <v>303</v>
      </c>
      <c r="B51" s="9">
        <v>0.89</v>
      </c>
      <c r="C51" s="9">
        <v>0.3</v>
      </c>
      <c r="D51" s="9">
        <v>85</v>
      </c>
      <c r="E51" s="9">
        <v>1.1100000000000001</v>
      </c>
      <c r="F51" s="9">
        <v>0.42</v>
      </c>
      <c r="G51" s="9">
        <v>83</v>
      </c>
      <c r="H51" s="9">
        <v>1.03</v>
      </c>
      <c r="I51" s="9">
        <v>0.41</v>
      </c>
      <c r="J51" s="9">
        <v>83</v>
      </c>
      <c r="K51" s="9">
        <v>0.82</v>
      </c>
      <c r="L51" s="9">
        <v>0.38</v>
      </c>
      <c r="M51" s="9">
        <v>81</v>
      </c>
      <c r="N51" s="9">
        <v>1.36</v>
      </c>
      <c r="O51" s="9">
        <v>0.66</v>
      </c>
      <c r="P51" s="9">
        <v>80</v>
      </c>
    </row>
    <row r="52" spans="1:16">
      <c r="A52" t="s">
        <v>304</v>
      </c>
      <c r="B52" s="9">
        <v>1.33</v>
      </c>
      <c r="C52" s="9">
        <v>0.01</v>
      </c>
      <c r="D52" s="9">
        <v>98</v>
      </c>
      <c r="E52" s="9">
        <v>0.3</v>
      </c>
      <c r="F52" s="9">
        <v>0.02</v>
      </c>
      <c r="G52" s="9">
        <v>91</v>
      </c>
      <c r="H52" s="9">
        <v>1.68</v>
      </c>
      <c r="I52" s="9">
        <v>0.04</v>
      </c>
      <c r="J52" s="9">
        <v>98</v>
      </c>
      <c r="K52" s="9">
        <v>0.86</v>
      </c>
      <c r="L52" s="9">
        <v>0.02</v>
      </c>
      <c r="M52" s="9">
        <v>96</v>
      </c>
      <c r="N52" s="9">
        <v>0</v>
      </c>
      <c r="O52" s="9">
        <v>0</v>
      </c>
      <c r="P52" s="9">
        <v>91</v>
      </c>
    </row>
    <row r="53" spans="1:16">
      <c r="A53" t="s">
        <v>282</v>
      </c>
    </row>
    <row r="54" spans="1:16">
      <c r="A54" t="s">
        <v>305</v>
      </c>
      <c r="B54" s="9" t="s">
        <v>19</v>
      </c>
      <c r="C54" s="9">
        <v>0</v>
      </c>
      <c r="D54" s="9" t="s">
        <v>19</v>
      </c>
      <c r="E54" s="9" t="s">
        <v>19</v>
      </c>
      <c r="F54" s="9">
        <v>0</v>
      </c>
      <c r="G54" s="9" t="s">
        <v>19</v>
      </c>
      <c r="H54" s="9" t="s">
        <v>19</v>
      </c>
      <c r="I54" s="9">
        <v>0</v>
      </c>
      <c r="J54" s="9" t="s">
        <v>19</v>
      </c>
      <c r="K54" s="9" t="s">
        <v>19</v>
      </c>
      <c r="L54" s="9">
        <v>0</v>
      </c>
      <c r="M54" s="9" t="s">
        <v>19</v>
      </c>
      <c r="N54" s="9" t="s">
        <v>19</v>
      </c>
      <c r="O54" s="9">
        <v>0</v>
      </c>
      <c r="P54" s="9" t="s">
        <v>19</v>
      </c>
    </row>
    <row r="55" spans="1:16">
      <c r="A55" t="s">
        <v>306</v>
      </c>
      <c r="B55" s="9" t="s">
        <v>19</v>
      </c>
      <c r="C55" s="9">
        <v>0</v>
      </c>
      <c r="D55" s="9" t="s">
        <v>19</v>
      </c>
      <c r="E55" s="9" t="s">
        <v>19</v>
      </c>
      <c r="F55" s="9">
        <v>0</v>
      </c>
      <c r="G55" s="9" t="s">
        <v>19</v>
      </c>
      <c r="H55" s="9" t="s">
        <v>19</v>
      </c>
      <c r="I55" s="9">
        <v>0</v>
      </c>
      <c r="J55" s="9" t="s">
        <v>19</v>
      </c>
      <c r="K55" s="9" t="s">
        <v>19</v>
      </c>
      <c r="L55" s="9">
        <v>0</v>
      </c>
      <c r="M55" s="9" t="s">
        <v>19</v>
      </c>
      <c r="N55" s="9" t="s">
        <v>19</v>
      </c>
      <c r="O55" s="9">
        <v>0</v>
      </c>
      <c r="P55" s="9" t="s">
        <v>19</v>
      </c>
    </row>
    <row r="56" spans="1:16">
      <c r="A56" t="s">
        <v>307</v>
      </c>
      <c r="B56" s="9" t="s">
        <v>19</v>
      </c>
      <c r="C56" s="9">
        <v>0</v>
      </c>
      <c r="D56" s="9" t="s">
        <v>19</v>
      </c>
      <c r="E56" s="9" t="s">
        <v>19</v>
      </c>
      <c r="F56" s="9">
        <v>0</v>
      </c>
      <c r="G56" s="9" t="s">
        <v>19</v>
      </c>
      <c r="H56" s="9" t="s">
        <v>19</v>
      </c>
      <c r="I56" s="9">
        <v>0</v>
      </c>
      <c r="J56" s="9" t="s">
        <v>19</v>
      </c>
      <c r="K56" s="9" t="s">
        <v>19</v>
      </c>
      <c r="L56" s="9">
        <v>0</v>
      </c>
      <c r="M56" s="9" t="s">
        <v>19</v>
      </c>
      <c r="N56" s="9" t="s">
        <v>19</v>
      </c>
      <c r="O56" s="9">
        <v>0</v>
      </c>
      <c r="P56" s="9" t="s">
        <v>19</v>
      </c>
    </row>
    <row r="57" spans="1:16">
      <c r="A57" t="s">
        <v>308</v>
      </c>
      <c r="B57" s="9" t="s">
        <v>19</v>
      </c>
      <c r="C57" s="9">
        <v>0</v>
      </c>
      <c r="D57" s="9" t="s">
        <v>19</v>
      </c>
      <c r="E57" s="9" t="s">
        <v>19</v>
      </c>
      <c r="F57" s="9">
        <v>0</v>
      </c>
      <c r="G57" s="9" t="s">
        <v>19</v>
      </c>
      <c r="H57" s="9" t="s">
        <v>19</v>
      </c>
      <c r="I57" s="9">
        <v>0</v>
      </c>
      <c r="J57" s="9" t="s">
        <v>19</v>
      </c>
      <c r="K57" s="9" t="s">
        <v>19</v>
      </c>
      <c r="L57" s="9">
        <v>0</v>
      </c>
      <c r="M57" s="9" t="s">
        <v>19</v>
      </c>
      <c r="N57" s="9" t="s">
        <v>19</v>
      </c>
      <c r="O57" s="9">
        <v>0</v>
      </c>
      <c r="P57" s="9" t="s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70" zoomScaleNormal="70" workbookViewId="0">
      <pane ySplit="5" topLeftCell="A6" activePane="bottomLeft" state="frozen"/>
      <selection sqref="A1:A2"/>
      <selection pane="bottomLeft" activeCell="B24" sqref="B24"/>
    </sheetView>
  </sheetViews>
  <sheetFormatPr defaultRowHeight="15"/>
  <cols>
    <col min="1" max="1" width="48.42578125" customWidth="1"/>
    <col min="2" max="2" width="14" style="9" customWidth="1"/>
    <col min="3" max="4" width="12.42578125" style="9" customWidth="1"/>
    <col min="5" max="5" width="14" style="9" customWidth="1"/>
    <col min="6" max="7" width="12.42578125" style="9" customWidth="1"/>
    <col min="8" max="8" width="14" style="9" customWidth="1"/>
    <col min="9" max="10" width="12.42578125" style="9" customWidth="1"/>
    <col min="11" max="11" width="14" style="9" customWidth="1"/>
    <col min="12" max="13" width="12.42578125" style="9" customWidth="1"/>
    <col min="14" max="14" width="14" style="9" customWidth="1"/>
    <col min="15" max="16" width="12.42578125" style="9" customWidth="1"/>
  </cols>
  <sheetData>
    <row r="1" spans="1:16">
      <c r="A1" s="9" t="s">
        <v>328</v>
      </c>
    </row>
    <row r="2" spans="1:16">
      <c r="A2" t="s">
        <v>0</v>
      </c>
      <c r="E2" s="37"/>
    </row>
    <row r="4" spans="1:16">
      <c r="B4" s="38">
        <v>41274</v>
      </c>
      <c r="E4" s="38">
        <v>40908</v>
      </c>
      <c r="H4" s="38">
        <v>40543</v>
      </c>
      <c r="K4" s="38">
        <v>40178</v>
      </c>
      <c r="N4" s="38">
        <v>39813</v>
      </c>
    </row>
    <row r="5" spans="1:16">
      <c r="A5" t="s">
        <v>329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</row>
    <row r="6" spans="1:16">
      <c r="A6" t="s">
        <v>330</v>
      </c>
      <c r="B6" s="9">
        <v>0.18</v>
      </c>
      <c r="C6" s="9">
        <v>0.32</v>
      </c>
      <c r="D6" s="9">
        <v>38</v>
      </c>
      <c r="E6" s="9">
        <v>1.22</v>
      </c>
      <c r="F6" s="9">
        <v>0.47</v>
      </c>
      <c r="G6" s="9">
        <v>90</v>
      </c>
      <c r="H6" s="9">
        <v>2.1800000000000002</v>
      </c>
      <c r="I6" s="9">
        <v>1.03</v>
      </c>
      <c r="J6" s="9">
        <v>85</v>
      </c>
      <c r="K6" s="9">
        <v>2.56</v>
      </c>
      <c r="L6" s="9">
        <v>1.72</v>
      </c>
      <c r="M6" s="9">
        <v>75</v>
      </c>
      <c r="N6" s="9">
        <v>1.47</v>
      </c>
      <c r="O6" s="9">
        <v>1.18</v>
      </c>
      <c r="P6" s="9">
        <v>67</v>
      </c>
    </row>
    <row r="7" spans="1:16">
      <c r="A7" t="s">
        <v>331</v>
      </c>
      <c r="B7" s="9">
        <v>8.6999999999999993</v>
      </c>
      <c r="C7" s="9">
        <v>17.68</v>
      </c>
      <c r="D7" s="9">
        <v>20</v>
      </c>
      <c r="E7" s="9">
        <v>4.72</v>
      </c>
      <c r="F7" s="9">
        <v>12.33</v>
      </c>
      <c r="G7" s="9">
        <v>14</v>
      </c>
      <c r="H7" s="9">
        <v>5.07</v>
      </c>
      <c r="I7" s="9">
        <v>10.07</v>
      </c>
      <c r="J7" s="9">
        <v>22</v>
      </c>
      <c r="K7" s="9">
        <v>7.05</v>
      </c>
      <c r="L7" s="9">
        <v>14.18</v>
      </c>
      <c r="M7" s="9">
        <v>29</v>
      </c>
      <c r="N7" s="9">
        <v>24.11</v>
      </c>
      <c r="O7" s="9">
        <v>24.9</v>
      </c>
      <c r="P7" s="9">
        <v>55</v>
      </c>
    </row>
    <row r="9" spans="1:16">
      <c r="A9" t="s">
        <v>29</v>
      </c>
      <c r="B9" s="34">
        <v>1.35</v>
      </c>
      <c r="C9" s="34">
        <v>0.61</v>
      </c>
      <c r="D9" s="34">
        <v>86</v>
      </c>
      <c r="E9" s="34">
        <v>2.41</v>
      </c>
      <c r="F9" s="34">
        <v>0.93</v>
      </c>
      <c r="G9" s="34">
        <v>91</v>
      </c>
      <c r="H9" s="34">
        <v>3.17</v>
      </c>
      <c r="I9" s="34">
        <v>1.66</v>
      </c>
      <c r="J9" s="34">
        <v>83</v>
      </c>
      <c r="K9" s="34">
        <v>2.34</v>
      </c>
      <c r="L9" s="34">
        <v>1.86</v>
      </c>
      <c r="M9" s="34">
        <v>67</v>
      </c>
      <c r="N9" s="34">
        <v>1.58</v>
      </c>
      <c r="O9" s="34">
        <v>0.97</v>
      </c>
      <c r="P9" s="34">
        <v>75</v>
      </c>
    </row>
    <row r="10" spans="1:16">
      <c r="A10" t="s">
        <v>332</v>
      </c>
      <c r="B10" s="9">
        <v>1.58</v>
      </c>
      <c r="C10" s="9">
        <v>0.77</v>
      </c>
      <c r="D10" s="9">
        <v>86</v>
      </c>
      <c r="E10" s="9">
        <v>2.57</v>
      </c>
      <c r="F10" s="9">
        <v>1.1200000000000001</v>
      </c>
      <c r="G10" s="9">
        <v>90</v>
      </c>
      <c r="H10" s="9">
        <v>3.31</v>
      </c>
      <c r="I10" s="9">
        <v>1.83</v>
      </c>
      <c r="J10" s="9">
        <v>82</v>
      </c>
      <c r="K10" s="9">
        <v>2.46</v>
      </c>
      <c r="L10" s="9">
        <v>1.99</v>
      </c>
      <c r="M10" s="9">
        <v>67</v>
      </c>
      <c r="N10" s="9">
        <v>1.67</v>
      </c>
      <c r="O10" s="9">
        <v>1.05</v>
      </c>
      <c r="P10" s="9">
        <v>75</v>
      </c>
    </row>
    <row r="11" spans="1:16">
      <c r="A11" t="s">
        <v>333</v>
      </c>
      <c r="B11" s="9">
        <v>0.24</v>
      </c>
      <c r="C11" s="9">
        <v>0.15</v>
      </c>
      <c r="D11" s="9">
        <v>75</v>
      </c>
      <c r="E11" s="9">
        <v>0.17</v>
      </c>
      <c r="F11" s="9">
        <v>0.16</v>
      </c>
      <c r="G11" s="9">
        <v>57</v>
      </c>
      <c r="H11" s="9">
        <v>0.14000000000000001</v>
      </c>
      <c r="I11" s="9">
        <v>0.15</v>
      </c>
      <c r="J11" s="9">
        <v>54</v>
      </c>
      <c r="K11" s="9">
        <v>0.12</v>
      </c>
      <c r="L11" s="9">
        <v>0.1</v>
      </c>
      <c r="M11" s="9">
        <v>61</v>
      </c>
      <c r="N11" s="9">
        <v>0.09</v>
      </c>
      <c r="O11" s="9">
        <v>7.0000000000000007E-2</v>
      </c>
      <c r="P11" s="9">
        <v>70</v>
      </c>
    </row>
    <row r="13" spans="1:16">
      <c r="A13" t="s">
        <v>31</v>
      </c>
      <c r="B13" s="9">
        <v>2.59</v>
      </c>
      <c r="C13" s="9">
        <v>1.73</v>
      </c>
      <c r="D13" s="9">
        <v>85</v>
      </c>
      <c r="E13" s="9">
        <v>3.53</v>
      </c>
      <c r="F13" s="9">
        <v>1.99</v>
      </c>
      <c r="G13" s="9">
        <v>91</v>
      </c>
      <c r="H13" s="9">
        <v>3.84</v>
      </c>
      <c r="I13" s="9">
        <v>2.36</v>
      </c>
      <c r="J13" s="9">
        <v>83</v>
      </c>
      <c r="K13" s="9">
        <v>3.43</v>
      </c>
      <c r="L13" s="9">
        <v>2.5299999999999998</v>
      </c>
      <c r="M13" s="9">
        <v>76</v>
      </c>
      <c r="N13" s="9">
        <v>1.87</v>
      </c>
      <c r="O13" s="9">
        <v>1.84</v>
      </c>
      <c r="P13" s="9">
        <v>60</v>
      </c>
    </row>
    <row r="14" spans="1:16">
      <c r="A14" t="s">
        <v>33</v>
      </c>
      <c r="B14" s="9">
        <v>2.5499999999999998</v>
      </c>
      <c r="C14" s="9">
        <v>1.68</v>
      </c>
      <c r="D14" s="9">
        <v>85</v>
      </c>
      <c r="E14" s="9">
        <v>3.48</v>
      </c>
      <c r="F14" s="9">
        <v>1.91</v>
      </c>
      <c r="G14" s="9">
        <v>92</v>
      </c>
      <c r="H14" s="9">
        <v>3.77</v>
      </c>
      <c r="I14" s="9">
        <v>2.2999999999999998</v>
      </c>
      <c r="J14" s="9">
        <v>85</v>
      </c>
      <c r="K14" s="9">
        <v>3.38</v>
      </c>
      <c r="L14" s="9">
        <v>2.46</v>
      </c>
      <c r="M14" s="9">
        <v>77</v>
      </c>
      <c r="N14" s="9">
        <v>1.85</v>
      </c>
      <c r="O14" s="9">
        <v>1.81</v>
      </c>
      <c r="P14" s="9">
        <v>59</v>
      </c>
    </row>
    <row r="15" spans="1:16">
      <c r="A15" t="s">
        <v>32</v>
      </c>
      <c r="B15" s="9">
        <v>1.85</v>
      </c>
      <c r="C15" s="9">
        <v>5</v>
      </c>
      <c r="D15" s="9">
        <v>25</v>
      </c>
      <c r="E15" s="9">
        <v>1.39</v>
      </c>
      <c r="F15" s="9">
        <v>2.91</v>
      </c>
      <c r="G15" s="9">
        <v>21</v>
      </c>
      <c r="H15" s="9">
        <v>1.1399999999999999</v>
      </c>
      <c r="I15" s="9">
        <v>1.87</v>
      </c>
      <c r="J15" s="9">
        <v>28</v>
      </c>
      <c r="K15" s="9">
        <v>1.38</v>
      </c>
      <c r="L15" s="9">
        <v>1.86</v>
      </c>
      <c r="M15" s="9">
        <v>43</v>
      </c>
      <c r="N15" s="9">
        <v>1.18</v>
      </c>
      <c r="O15" s="9">
        <v>2.87</v>
      </c>
      <c r="P15" s="9">
        <v>16</v>
      </c>
    </row>
    <row r="16" spans="1:16">
      <c r="A16" t="s">
        <v>334</v>
      </c>
      <c r="B16" s="9">
        <v>1.08</v>
      </c>
      <c r="C16" s="9">
        <v>1.45</v>
      </c>
      <c r="D16" s="9">
        <v>39</v>
      </c>
      <c r="E16" s="9">
        <v>1.02</v>
      </c>
      <c r="F16" s="9">
        <v>1.21</v>
      </c>
      <c r="G16" s="9">
        <v>48</v>
      </c>
      <c r="H16" s="9">
        <v>0.92</v>
      </c>
      <c r="I16" s="9">
        <v>0.99</v>
      </c>
      <c r="J16" s="9">
        <v>52</v>
      </c>
      <c r="K16" s="9">
        <v>0.82</v>
      </c>
      <c r="L16" s="9">
        <v>0.9</v>
      </c>
      <c r="M16" s="9">
        <v>56</v>
      </c>
      <c r="N16" s="9">
        <v>1.24</v>
      </c>
      <c r="O16" s="9">
        <v>1.59</v>
      </c>
      <c r="P16" s="9">
        <v>60</v>
      </c>
    </row>
    <row r="18" spans="1:16">
      <c r="A18" t="s">
        <v>30</v>
      </c>
      <c r="B18" s="9">
        <v>2.04</v>
      </c>
      <c r="C18" s="9">
        <v>10.28</v>
      </c>
      <c r="D18" s="9">
        <v>18</v>
      </c>
      <c r="E18" s="9">
        <v>0.95</v>
      </c>
      <c r="F18" s="9">
        <v>5.58</v>
      </c>
      <c r="G18" s="9">
        <v>14</v>
      </c>
      <c r="H18" s="9">
        <v>0.7</v>
      </c>
      <c r="I18" s="9">
        <v>3.26</v>
      </c>
      <c r="J18" s="9">
        <v>18</v>
      </c>
      <c r="K18" s="9">
        <v>1.07</v>
      </c>
      <c r="L18" s="9">
        <v>3.3</v>
      </c>
      <c r="M18" s="9">
        <v>35</v>
      </c>
      <c r="N18" s="9">
        <v>-2.46</v>
      </c>
      <c r="O18" s="9">
        <v>4.55</v>
      </c>
      <c r="P18" s="9">
        <v>5</v>
      </c>
    </row>
    <row r="20" spans="1:16">
      <c r="A20" t="s">
        <v>335</v>
      </c>
    </row>
    <row r="21" spans="1:16">
      <c r="A21" t="s">
        <v>177</v>
      </c>
      <c r="B21" s="9">
        <v>1.66</v>
      </c>
      <c r="C21" s="9">
        <v>0.64</v>
      </c>
      <c r="D21" s="9">
        <v>87</v>
      </c>
      <c r="E21" s="9">
        <v>2.98</v>
      </c>
      <c r="F21" s="9">
        <v>1.02</v>
      </c>
      <c r="G21" s="9">
        <v>93</v>
      </c>
      <c r="H21" s="9">
        <v>3.99</v>
      </c>
      <c r="I21" s="9">
        <v>1.72</v>
      </c>
      <c r="J21" s="9">
        <v>83</v>
      </c>
      <c r="K21" s="9">
        <v>2.82</v>
      </c>
      <c r="L21" s="9">
        <v>1.83</v>
      </c>
      <c r="M21" s="9">
        <v>74</v>
      </c>
      <c r="N21" s="9">
        <v>1.96</v>
      </c>
      <c r="O21" s="9">
        <v>0.85</v>
      </c>
      <c r="P21" s="9">
        <v>82</v>
      </c>
    </row>
    <row r="22" spans="1:16">
      <c r="A22" t="s">
        <v>336</v>
      </c>
      <c r="B22" s="9">
        <v>0.82</v>
      </c>
      <c r="C22" s="9">
        <v>0.41</v>
      </c>
      <c r="D22" s="9">
        <v>85</v>
      </c>
      <c r="E22" s="9">
        <v>0.52</v>
      </c>
      <c r="F22" s="9">
        <v>0.17</v>
      </c>
      <c r="G22" s="9">
        <v>86</v>
      </c>
      <c r="H22" s="9">
        <v>1.02</v>
      </c>
      <c r="I22" s="9">
        <v>1.02</v>
      </c>
      <c r="J22" s="9">
        <v>77</v>
      </c>
      <c r="K22" s="9">
        <v>0.01</v>
      </c>
      <c r="L22" s="9">
        <v>1.17</v>
      </c>
      <c r="M22" s="9">
        <v>64</v>
      </c>
      <c r="N22" s="9">
        <v>0</v>
      </c>
      <c r="O22" s="9">
        <v>0.26</v>
      </c>
      <c r="P22" s="9">
        <v>70</v>
      </c>
    </row>
    <row r="23" spans="1:16">
      <c r="A23" t="s">
        <v>337</v>
      </c>
      <c r="B23" s="34">
        <v>4.16</v>
      </c>
      <c r="C23" s="34">
        <v>1.4</v>
      </c>
      <c r="D23" s="9">
        <v>85</v>
      </c>
      <c r="E23" s="9">
        <v>10.31</v>
      </c>
      <c r="F23" s="9">
        <v>2.82</v>
      </c>
      <c r="G23" s="9">
        <v>93</v>
      </c>
      <c r="H23" s="9">
        <v>11.82</v>
      </c>
      <c r="I23" s="9">
        <v>4.7</v>
      </c>
      <c r="J23" s="9">
        <v>84</v>
      </c>
      <c r="K23" s="9">
        <v>5.83</v>
      </c>
      <c r="L23" s="9">
        <v>5.0999999999999996</v>
      </c>
      <c r="M23" s="9">
        <v>63</v>
      </c>
      <c r="N23" s="9">
        <v>4.59</v>
      </c>
      <c r="O23" s="9">
        <v>2.2999999999999998</v>
      </c>
      <c r="P23" s="9">
        <v>74</v>
      </c>
    </row>
    <row r="24" spans="1:16">
      <c r="A24" t="s">
        <v>338</v>
      </c>
      <c r="B24" s="34">
        <v>5.79</v>
      </c>
      <c r="C24" s="34">
        <v>0.96</v>
      </c>
      <c r="D24" s="9">
        <v>91</v>
      </c>
      <c r="E24" s="9">
        <v>15.09</v>
      </c>
      <c r="F24" s="9">
        <v>2.41</v>
      </c>
      <c r="G24" s="9">
        <v>96</v>
      </c>
      <c r="H24" s="9">
        <v>18.53</v>
      </c>
      <c r="I24" s="9">
        <v>5.43</v>
      </c>
      <c r="J24" s="9">
        <v>87</v>
      </c>
      <c r="K24" s="9">
        <v>10.43</v>
      </c>
      <c r="L24" s="9">
        <v>6.74</v>
      </c>
      <c r="M24" s="9">
        <v>68</v>
      </c>
      <c r="N24" s="9">
        <v>9.4499999999999993</v>
      </c>
      <c r="O24" s="9">
        <v>3.09</v>
      </c>
      <c r="P24" s="9">
        <v>85</v>
      </c>
    </row>
    <row r="25" spans="1:16">
      <c r="A25" t="s">
        <v>339</v>
      </c>
      <c r="B25" s="9">
        <v>3</v>
      </c>
      <c r="C25" s="9">
        <v>1.46</v>
      </c>
      <c r="D25" s="9">
        <v>80</v>
      </c>
      <c r="E25" s="9">
        <v>6.74</v>
      </c>
      <c r="F25" s="9">
        <v>2.77</v>
      </c>
      <c r="G25" s="9">
        <v>84</v>
      </c>
      <c r="H25" s="9">
        <v>7.35</v>
      </c>
      <c r="I25" s="9">
        <v>4.3</v>
      </c>
      <c r="J25" s="9">
        <v>75</v>
      </c>
      <c r="K25" s="9">
        <v>3.66</v>
      </c>
      <c r="L25" s="9">
        <v>4.37</v>
      </c>
      <c r="M25" s="9">
        <v>56</v>
      </c>
      <c r="N25" s="9">
        <v>2.5499999999999998</v>
      </c>
      <c r="O25" s="9">
        <v>1.77</v>
      </c>
      <c r="P25" s="9">
        <v>69</v>
      </c>
    </row>
    <row r="26" spans="1:16">
      <c r="A26" t="s">
        <v>340</v>
      </c>
      <c r="B26" s="9">
        <v>1.42</v>
      </c>
      <c r="C26" s="9">
        <v>0.22</v>
      </c>
      <c r="D26" s="9">
        <v>91</v>
      </c>
      <c r="E26" s="9">
        <v>2.3199999999999998</v>
      </c>
      <c r="F26" s="9">
        <v>0.38</v>
      </c>
      <c r="G26" s="9">
        <v>91</v>
      </c>
      <c r="H26" s="9">
        <v>3.67</v>
      </c>
      <c r="I26" s="9">
        <v>0.43</v>
      </c>
      <c r="J26" s="9">
        <v>90</v>
      </c>
      <c r="K26" s="9">
        <v>1.6</v>
      </c>
      <c r="L26" s="9">
        <v>0.28000000000000003</v>
      </c>
      <c r="M26" s="9">
        <v>89</v>
      </c>
      <c r="N26" s="9">
        <v>0.91</v>
      </c>
      <c r="O26" s="9">
        <v>0.06</v>
      </c>
      <c r="P26" s="9">
        <v>94</v>
      </c>
    </row>
    <row r="27" spans="1:16">
      <c r="A27" t="s">
        <v>341</v>
      </c>
      <c r="B27" s="9">
        <v>1.46</v>
      </c>
      <c r="C27" s="9">
        <v>0.56999999999999995</v>
      </c>
      <c r="D27" s="9">
        <v>86</v>
      </c>
      <c r="E27" s="9">
        <v>2.1</v>
      </c>
      <c r="F27" s="9">
        <v>0.81</v>
      </c>
      <c r="G27" s="9">
        <v>88</v>
      </c>
      <c r="H27" s="9">
        <v>2.4300000000000002</v>
      </c>
      <c r="I27" s="9">
        <v>1.1000000000000001</v>
      </c>
      <c r="J27" s="9">
        <v>83</v>
      </c>
      <c r="K27" s="9">
        <v>2.4300000000000002</v>
      </c>
      <c r="L27" s="9">
        <v>1.1100000000000001</v>
      </c>
      <c r="M27" s="9">
        <v>83</v>
      </c>
      <c r="N27" s="9">
        <v>1.1599999999999999</v>
      </c>
      <c r="O27" s="9">
        <v>0.47</v>
      </c>
      <c r="P27" s="9">
        <v>85</v>
      </c>
    </row>
    <row r="28" spans="1:16">
      <c r="A28" t="s">
        <v>342</v>
      </c>
      <c r="B28" s="9">
        <v>1.8</v>
      </c>
      <c r="C28" s="9">
        <v>0.77</v>
      </c>
      <c r="D28" s="9">
        <v>84</v>
      </c>
      <c r="E28" s="9">
        <v>2.37</v>
      </c>
      <c r="F28" s="9">
        <v>0.88</v>
      </c>
      <c r="G28" s="9">
        <v>86</v>
      </c>
      <c r="H28" s="9">
        <v>2.8</v>
      </c>
      <c r="I28" s="9">
        <v>1.06</v>
      </c>
      <c r="J28" s="9">
        <v>84</v>
      </c>
      <c r="K28" s="9">
        <v>2.72</v>
      </c>
      <c r="L28" s="9">
        <v>1.06</v>
      </c>
      <c r="M28" s="9">
        <v>86</v>
      </c>
      <c r="N28" s="9">
        <v>1.55</v>
      </c>
      <c r="O28" s="9">
        <v>0.54</v>
      </c>
      <c r="P28" s="9">
        <v>87</v>
      </c>
    </row>
    <row r="29" spans="1:16">
      <c r="A29" t="s">
        <v>343</v>
      </c>
      <c r="B29" s="9">
        <v>1.25</v>
      </c>
      <c r="C29" s="9">
        <v>0.6</v>
      </c>
      <c r="D29" s="9">
        <v>84</v>
      </c>
      <c r="E29" s="9">
        <v>1.73</v>
      </c>
      <c r="F29" s="9">
        <v>0.8</v>
      </c>
      <c r="G29" s="9">
        <v>82</v>
      </c>
      <c r="H29" s="9">
        <v>1.78</v>
      </c>
      <c r="I29" s="9">
        <v>1.04</v>
      </c>
      <c r="J29" s="9">
        <v>75</v>
      </c>
      <c r="K29" s="9">
        <v>1.37</v>
      </c>
      <c r="L29" s="9">
        <v>1.03</v>
      </c>
      <c r="M29" s="9">
        <v>69</v>
      </c>
      <c r="N29" s="9">
        <v>0.68</v>
      </c>
      <c r="O29" s="9">
        <v>0.44</v>
      </c>
      <c r="P29" s="9">
        <v>70</v>
      </c>
    </row>
    <row r="30" spans="1:16">
      <c r="A30" t="s">
        <v>344</v>
      </c>
      <c r="B30" s="9">
        <v>1.23</v>
      </c>
      <c r="C30" s="9">
        <v>0.34</v>
      </c>
      <c r="D30" s="9">
        <v>85</v>
      </c>
      <c r="E30" s="9">
        <v>2.88</v>
      </c>
      <c r="F30" s="9">
        <v>0.7</v>
      </c>
      <c r="G30" s="9">
        <v>87</v>
      </c>
      <c r="H30" s="9">
        <v>3.59</v>
      </c>
      <c r="I30" s="9">
        <v>1.1100000000000001</v>
      </c>
      <c r="J30" s="9">
        <v>85</v>
      </c>
      <c r="K30" s="9">
        <v>5.97</v>
      </c>
      <c r="L30" s="9">
        <v>0.85</v>
      </c>
      <c r="M30" s="9">
        <v>93</v>
      </c>
      <c r="N30" s="9">
        <v>2.66</v>
      </c>
      <c r="O30" s="9">
        <v>0.37</v>
      </c>
      <c r="P30" s="9">
        <v>90</v>
      </c>
    </row>
    <row r="31" spans="1:16">
      <c r="A31" t="s">
        <v>345</v>
      </c>
      <c r="B31" s="34">
        <v>1.66</v>
      </c>
      <c r="C31" s="34">
        <v>0.41</v>
      </c>
      <c r="D31" s="9">
        <v>92</v>
      </c>
      <c r="E31" s="9">
        <v>3.08</v>
      </c>
      <c r="F31" s="9">
        <v>0.66</v>
      </c>
      <c r="G31" s="9">
        <v>95</v>
      </c>
      <c r="H31" s="9">
        <v>3.01</v>
      </c>
      <c r="I31" s="9">
        <v>1.06</v>
      </c>
      <c r="J31" s="9">
        <v>86</v>
      </c>
      <c r="K31" s="9">
        <v>1.46</v>
      </c>
      <c r="L31" s="9">
        <v>0.66</v>
      </c>
      <c r="M31" s="9">
        <v>80</v>
      </c>
      <c r="N31" s="9">
        <v>1.1399999999999999</v>
      </c>
      <c r="O31" s="9">
        <v>0.19</v>
      </c>
      <c r="P31" s="9">
        <v>95</v>
      </c>
    </row>
    <row r="32" spans="1:16">
      <c r="A32" t="s">
        <v>346</v>
      </c>
      <c r="B32" s="9">
        <v>1.65</v>
      </c>
      <c r="C32" s="9">
        <v>0.36</v>
      </c>
      <c r="D32" s="9">
        <v>93</v>
      </c>
      <c r="E32" s="9">
        <v>1.97</v>
      </c>
      <c r="F32" s="9">
        <v>0.52</v>
      </c>
      <c r="G32" s="9">
        <v>93</v>
      </c>
      <c r="H32" s="9">
        <v>1.48</v>
      </c>
      <c r="I32" s="9">
        <v>0.69</v>
      </c>
      <c r="J32" s="9">
        <v>80</v>
      </c>
      <c r="K32" s="9">
        <v>0.74</v>
      </c>
      <c r="L32" s="9">
        <v>0.45</v>
      </c>
      <c r="M32" s="9">
        <v>72</v>
      </c>
      <c r="N32" s="9">
        <v>0.56999999999999995</v>
      </c>
      <c r="O32" s="9">
        <v>0.16</v>
      </c>
      <c r="P32" s="9">
        <v>87</v>
      </c>
    </row>
    <row r="33" spans="1:16">
      <c r="A33" t="s">
        <v>347</v>
      </c>
      <c r="B33" s="9">
        <v>1.69</v>
      </c>
      <c r="C33" s="9">
        <v>0.46</v>
      </c>
      <c r="D33" s="9">
        <v>91</v>
      </c>
      <c r="E33" s="9">
        <v>4.82</v>
      </c>
      <c r="F33" s="9">
        <v>0.75</v>
      </c>
      <c r="G33" s="9">
        <v>97</v>
      </c>
      <c r="H33" s="9">
        <v>5.03</v>
      </c>
      <c r="I33" s="9">
        <v>1.23</v>
      </c>
      <c r="J33" s="9">
        <v>93</v>
      </c>
      <c r="K33" s="9">
        <v>2.29</v>
      </c>
      <c r="L33" s="9">
        <v>0.79</v>
      </c>
      <c r="M33" s="9">
        <v>87</v>
      </c>
      <c r="N33" s="9">
        <v>1.83</v>
      </c>
      <c r="O33" s="9">
        <v>0.21</v>
      </c>
      <c r="P33" s="9">
        <v>95</v>
      </c>
    </row>
    <row r="34" spans="1:16">
      <c r="A34" t="s">
        <v>348</v>
      </c>
      <c r="B34" s="9" t="s">
        <v>19</v>
      </c>
      <c r="C34" s="9">
        <v>0.59</v>
      </c>
      <c r="D34" s="9" t="s">
        <v>19</v>
      </c>
      <c r="E34" s="9" t="s">
        <v>19</v>
      </c>
      <c r="F34" s="9">
        <v>0.82</v>
      </c>
      <c r="G34" s="9" t="s">
        <v>19</v>
      </c>
      <c r="H34" s="9" t="s">
        <v>19</v>
      </c>
      <c r="I34" s="9">
        <v>0.05</v>
      </c>
      <c r="J34" s="9" t="s">
        <v>19</v>
      </c>
      <c r="K34" s="9">
        <v>1.42</v>
      </c>
      <c r="L34" s="9">
        <v>0.13</v>
      </c>
      <c r="M34" s="9">
        <v>94</v>
      </c>
      <c r="N34" s="9">
        <v>0.63</v>
      </c>
      <c r="O34" s="9">
        <v>7.0000000000000007E-2</v>
      </c>
      <c r="P34" s="9">
        <v>94</v>
      </c>
    </row>
    <row r="36" spans="1:16">
      <c r="A36" t="s">
        <v>180</v>
      </c>
      <c r="B36" s="9">
        <v>0.72</v>
      </c>
      <c r="C36" s="9">
        <v>0.13</v>
      </c>
      <c r="D36" s="9">
        <v>87</v>
      </c>
      <c r="E36" s="9">
        <v>-2.5299999999999998</v>
      </c>
      <c r="F36" s="9">
        <v>0.26</v>
      </c>
      <c r="G36" s="9">
        <v>1</v>
      </c>
      <c r="H36" s="9">
        <v>1.89</v>
      </c>
      <c r="I36" s="9">
        <v>0.45</v>
      </c>
      <c r="J36" s="9">
        <v>87</v>
      </c>
      <c r="K36" s="9">
        <v>0.98</v>
      </c>
      <c r="L36" s="9">
        <v>0.25</v>
      </c>
      <c r="M36" s="9">
        <v>85</v>
      </c>
      <c r="N36" s="9">
        <v>0.98</v>
      </c>
      <c r="O36" s="9">
        <v>0.06</v>
      </c>
      <c r="P36" s="9">
        <v>95</v>
      </c>
    </row>
    <row r="37" spans="1:16">
      <c r="A37" t="s">
        <v>349</v>
      </c>
      <c r="B37" s="9">
        <v>0.73</v>
      </c>
      <c r="C37" s="9">
        <v>0.52</v>
      </c>
      <c r="D37" s="9">
        <v>73</v>
      </c>
      <c r="E37" s="9">
        <v>1.34</v>
      </c>
      <c r="F37" s="9">
        <v>0.8</v>
      </c>
      <c r="G37" s="9">
        <v>80</v>
      </c>
      <c r="H37" s="9">
        <v>2.12</v>
      </c>
      <c r="I37" s="9">
        <v>1.45</v>
      </c>
      <c r="J37" s="9">
        <v>71</v>
      </c>
      <c r="K37" s="9">
        <v>1.8</v>
      </c>
      <c r="L37" s="9">
        <v>1.98</v>
      </c>
      <c r="M37" s="9">
        <v>53</v>
      </c>
      <c r="N37" s="9">
        <v>0.81</v>
      </c>
      <c r="O37" s="9">
        <v>0.83</v>
      </c>
      <c r="P37" s="9">
        <v>56</v>
      </c>
    </row>
    <row r="38" spans="1:16">
      <c r="A38" t="s">
        <v>350</v>
      </c>
      <c r="B38" s="9">
        <v>-0.2</v>
      </c>
      <c r="C38" s="9">
        <v>0.18</v>
      </c>
      <c r="D38" s="9">
        <v>9</v>
      </c>
      <c r="E38" s="9">
        <v>0.31</v>
      </c>
      <c r="F38" s="9">
        <v>0.19</v>
      </c>
      <c r="G38" s="9">
        <v>74</v>
      </c>
      <c r="H38" s="9">
        <v>2.02</v>
      </c>
      <c r="I38" s="9">
        <v>1.21</v>
      </c>
      <c r="J38" s="9">
        <v>83</v>
      </c>
      <c r="K38" s="9">
        <v>0.82</v>
      </c>
      <c r="L38" s="9">
        <v>0.99</v>
      </c>
      <c r="M38" s="9">
        <v>58</v>
      </c>
      <c r="N38" s="9">
        <v>1</v>
      </c>
      <c r="O38" s="9">
        <v>0.42</v>
      </c>
      <c r="P38" s="9">
        <v>76</v>
      </c>
    </row>
    <row r="39" spans="1:16">
      <c r="A39" t="s">
        <v>351</v>
      </c>
      <c r="B39" s="9">
        <v>1.86</v>
      </c>
      <c r="C39" s="9">
        <v>1.0900000000000001</v>
      </c>
      <c r="D39" s="9">
        <v>77</v>
      </c>
      <c r="E39" s="9">
        <v>1.37</v>
      </c>
      <c r="F39" s="9">
        <v>1.36</v>
      </c>
      <c r="G39" s="9">
        <v>61</v>
      </c>
      <c r="H39" s="9">
        <v>1.43</v>
      </c>
      <c r="I39" s="9">
        <v>1.97</v>
      </c>
      <c r="J39" s="9">
        <v>45</v>
      </c>
      <c r="K39" s="9">
        <v>1.74</v>
      </c>
      <c r="L39" s="9">
        <v>2.3199999999999998</v>
      </c>
      <c r="M39" s="9">
        <v>48</v>
      </c>
      <c r="N39" s="9">
        <v>0.96</v>
      </c>
      <c r="O39" s="9">
        <v>1.57</v>
      </c>
      <c r="P39" s="9">
        <v>37</v>
      </c>
    </row>
    <row r="40" spans="1:16">
      <c r="A40" t="s">
        <v>352</v>
      </c>
      <c r="B40" s="9">
        <v>4.93</v>
      </c>
      <c r="C40" s="9">
        <v>2.37</v>
      </c>
      <c r="D40" s="9">
        <v>89</v>
      </c>
      <c r="E40" s="9">
        <v>2.6</v>
      </c>
      <c r="F40" s="9">
        <v>3.58</v>
      </c>
      <c r="G40" s="9">
        <v>41</v>
      </c>
      <c r="H40" s="9" t="s">
        <v>19</v>
      </c>
      <c r="I40" s="9">
        <v>4.91</v>
      </c>
      <c r="J40" s="9" t="s">
        <v>19</v>
      </c>
      <c r="K40" s="9" t="s">
        <v>19</v>
      </c>
      <c r="L40" s="9">
        <v>5.86</v>
      </c>
      <c r="M40" s="9" t="s">
        <v>19</v>
      </c>
      <c r="N40" s="9" t="s">
        <v>19</v>
      </c>
      <c r="O40" s="9">
        <v>3.95</v>
      </c>
      <c r="P40" s="9" t="s">
        <v>19</v>
      </c>
    </row>
    <row r="42" spans="1:16">
      <c r="A42" t="s">
        <v>353</v>
      </c>
      <c r="B42" s="9">
        <v>0.75</v>
      </c>
      <c r="C42" s="9">
        <v>0.27</v>
      </c>
      <c r="D42" s="9">
        <v>83</v>
      </c>
      <c r="E42" s="9">
        <v>1.3</v>
      </c>
      <c r="F42" s="9">
        <v>0.51</v>
      </c>
      <c r="G42" s="9">
        <v>86</v>
      </c>
      <c r="H42" s="9">
        <v>0.84</v>
      </c>
      <c r="I42" s="9">
        <v>0.66</v>
      </c>
      <c r="J42" s="9">
        <v>73</v>
      </c>
      <c r="K42" s="9">
        <v>0.8</v>
      </c>
      <c r="L42" s="9">
        <v>1.06</v>
      </c>
      <c r="M42" s="9">
        <v>66</v>
      </c>
      <c r="N42" s="9">
        <v>0.81</v>
      </c>
      <c r="O42" s="9">
        <v>0.51</v>
      </c>
      <c r="P42" s="9">
        <v>77</v>
      </c>
    </row>
    <row r="43" spans="1:16">
      <c r="A43" t="s">
        <v>354</v>
      </c>
      <c r="B43" s="9" t="s">
        <v>19</v>
      </c>
      <c r="C43" s="9">
        <v>0</v>
      </c>
      <c r="D43" s="9" t="s">
        <v>19</v>
      </c>
      <c r="E43" s="9">
        <v>0</v>
      </c>
      <c r="F43" s="9">
        <v>-0.1</v>
      </c>
      <c r="G43" s="9">
        <v>94</v>
      </c>
      <c r="H43" s="9">
        <v>0</v>
      </c>
      <c r="I43" s="9">
        <v>-0.26</v>
      </c>
      <c r="J43" s="9">
        <v>87</v>
      </c>
      <c r="K43" s="9">
        <v>0</v>
      </c>
      <c r="L43" s="9">
        <v>-7.0000000000000007E-2</v>
      </c>
      <c r="M43" s="9">
        <v>94</v>
      </c>
      <c r="N43" s="9">
        <v>0</v>
      </c>
      <c r="O43" s="9">
        <v>0.03</v>
      </c>
      <c r="P43" s="9">
        <v>87</v>
      </c>
    </row>
    <row r="45" spans="1:16">
      <c r="A45" t="s">
        <v>355</v>
      </c>
    </row>
    <row r="46" spans="1:16">
      <c r="A46" t="s">
        <v>356</v>
      </c>
      <c r="B46" s="39">
        <v>2745404</v>
      </c>
      <c r="C46" s="39"/>
      <c r="D46" s="39"/>
      <c r="E46" s="39">
        <v>3185392</v>
      </c>
      <c r="F46" s="39"/>
      <c r="G46" s="39"/>
      <c r="H46" s="39">
        <v>3114212</v>
      </c>
      <c r="I46" s="39"/>
      <c r="J46" s="39"/>
      <c r="K46" s="39">
        <v>1826149</v>
      </c>
      <c r="L46" s="39"/>
      <c r="M46" s="39"/>
      <c r="N46" s="39">
        <v>1321244</v>
      </c>
    </row>
    <row r="47" spans="1:16">
      <c r="A47" t="s">
        <v>357</v>
      </c>
      <c r="B47" s="39">
        <v>1223068</v>
      </c>
      <c r="C47" s="39"/>
      <c r="D47" s="39"/>
      <c r="E47" s="39">
        <v>2107493</v>
      </c>
      <c r="F47" s="39"/>
      <c r="G47" s="39"/>
      <c r="H47" s="39">
        <v>2912016</v>
      </c>
      <c r="I47" s="39"/>
      <c r="J47" s="39"/>
      <c r="K47" s="39">
        <v>2368999</v>
      </c>
      <c r="L47" s="39"/>
      <c r="M47" s="39"/>
      <c r="N47" s="39">
        <v>1645322</v>
      </c>
    </row>
    <row r="48" spans="1:16">
      <c r="A48" t="s">
        <v>358</v>
      </c>
      <c r="B48" s="39">
        <v>1072916</v>
      </c>
      <c r="C48" s="39"/>
      <c r="D48" s="39"/>
      <c r="E48" s="39">
        <v>957825</v>
      </c>
      <c r="F48" s="39"/>
      <c r="G48" s="39"/>
      <c r="H48" s="39">
        <v>484634</v>
      </c>
      <c r="I48" s="39"/>
      <c r="J48" s="39"/>
      <c r="K48" s="39">
        <v>185136</v>
      </c>
      <c r="L48" s="39"/>
      <c r="M48" s="39"/>
      <c r="N48" s="39">
        <v>498741</v>
      </c>
    </row>
    <row r="49" spans="1:14">
      <c r="A49" t="s">
        <v>359</v>
      </c>
      <c r="B49" s="39">
        <v>183434</v>
      </c>
      <c r="C49" s="39"/>
      <c r="D49" s="39"/>
      <c r="E49" s="39">
        <v>137505</v>
      </c>
      <c r="F49" s="39"/>
      <c r="G49" s="39"/>
      <c r="H49" s="39">
        <v>120196</v>
      </c>
      <c r="I49" s="39"/>
      <c r="J49" s="39"/>
      <c r="K49" s="39">
        <v>116062</v>
      </c>
      <c r="L49" s="39"/>
      <c r="M49" s="39"/>
      <c r="N49" s="39">
        <v>93228</v>
      </c>
    </row>
    <row r="50" spans="1:14">
      <c r="A50" t="s">
        <v>360</v>
      </c>
      <c r="B50" s="39">
        <v>1039634</v>
      </c>
      <c r="C50" s="39"/>
      <c r="D50" s="39"/>
      <c r="E50" s="39">
        <v>1969988</v>
      </c>
      <c r="F50" s="39"/>
      <c r="G50" s="39"/>
      <c r="H50" s="39">
        <v>2791820</v>
      </c>
      <c r="I50" s="39"/>
      <c r="J50" s="39"/>
      <c r="K50" s="39">
        <v>2252937</v>
      </c>
      <c r="L50" s="39"/>
      <c r="M50" s="39"/>
      <c r="N50" s="39">
        <v>1552094</v>
      </c>
    </row>
    <row r="51" spans="1:14">
      <c r="B51" s="39" t="s">
        <v>645</v>
      </c>
      <c r="C51" s="39"/>
      <c r="D51" s="39"/>
      <c r="E51" s="39" t="s">
        <v>645</v>
      </c>
      <c r="F51" s="39"/>
      <c r="G51" s="39"/>
      <c r="H51" s="39" t="s">
        <v>645</v>
      </c>
      <c r="I51" s="39"/>
      <c r="J51" s="39"/>
      <c r="K51" s="39" t="s">
        <v>645</v>
      </c>
      <c r="L51" s="39"/>
      <c r="M51" s="39"/>
      <c r="N51" s="39" t="s">
        <v>645</v>
      </c>
    </row>
    <row r="52" spans="1:14">
      <c r="A52" t="s">
        <v>101</v>
      </c>
      <c r="B52" s="39">
        <v>213000</v>
      </c>
      <c r="C52" s="39"/>
      <c r="D52" s="39"/>
      <c r="E52" s="39">
        <v>1530000</v>
      </c>
      <c r="F52" s="39"/>
      <c r="G52" s="39"/>
      <c r="H52" s="39">
        <v>2863000</v>
      </c>
      <c r="I52" s="39"/>
      <c r="J52" s="39"/>
      <c r="K52" s="39">
        <v>3541000</v>
      </c>
      <c r="L52" s="39"/>
      <c r="M52" s="39"/>
      <c r="N52" s="39">
        <v>2057000</v>
      </c>
    </row>
    <row r="53" spans="1:14">
      <c r="A53" t="s">
        <v>361</v>
      </c>
      <c r="B53" s="39">
        <v>0</v>
      </c>
      <c r="C53" s="39"/>
      <c r="D53" s="39"/>
      <c r="E53" s="39">
        <v>0</v>
      </c>
      <c r="F53" s="39"/>
      <c r="G53" s="39"/>
      <c r="H53" s="39">
        <v>0</v>
      </c>
      <c r="I53" s="39"/>
      <c r="J53" s="39"/>
      <c r="K53" s="39">
        <v>0</v>
      </c>
      <c r="L53" s="39"/>
      <c r="M53" s="39"/>
      <c r="N53" s="39">
        <v>0</v>
      </c>
    </row>
    <row r="54" spans="1:14">
      <c r="A54" t="s">
        <v>186</v>
      </c>
      <c r="B54" s="39">
        <v>1918770</v>
      </c>
      <c r="C54" s="39"/>
      <c r="D54" s="39"/>
      <c r="E54" s="39">
        <v>2745404</v>
      </c>
      <c r="F54" s="39"/>
      <c r="G54" s="39"/>
      <c r="H54" s="39">
        <v>3185392</v>
      </c>
      <c r="I54" s="39"/>
      <c r="J54" s="39"/>
      <c r="K54" s="39">
        <v>3114212</v>
      </c>
      <c r="L54" s="39"/>
      <c r="M54" s="39"/>
      <c r="N54" s="39">
        <v>1826149</v>
      </c>
    </row>
    <row r="55" spans="1:14">
      <c r="B55" s="39" t="s">
        <v>645</v>
      </c>
      <c r="C55" s="39"/>
      <c r="D55" s="39"/>
      <c r="E55" s="39" t="s">
        <v>645</v>
      </c>
      <c r="F55" s="39"/>
      <c r="G55" s="39"/>
      <c r="H55" s="39" t="s">
        <v>645</v>
      </c>
      <c r="I55" s="39"/>
      <c r="J55" s="39"/>
      <c r="K55" s="39" t="s">
        <v>645</v>
      </c>
      <c r="L55" s="39"/>
      <c r="M55" s="39"/>
      <c r="N55" s="39" t="s">
        <v>645</v>
      </c>
    </row>
    <row r="56" spans="1:14">
      <c r="A56" t="s">
        <v>362</v>
      </c>
      <c r="B56" s="39">
        <v>77216702</v>
      </c>
      <c r="C56" s="39"/>
      <c r="D56" s="39"/>
      <c r="E56" s="39">
        <v>81888064</v>
      </c>
      <c r="F56" s="39"/>
      <c r="G56" s="39"/>
      <c r="H56" s="39">
        <v>88015482</v>
      </c>
      <c r="I56" s="39"/>
      <c r="J56" s="39"/>
      <c r="K56" s="39">
        <v>96219213</v>
      </c>
      <c r="L56" s="39" t="str">
        <f t="shared" ref="L56" si="0">TRIM(CLEAN(SUBSTITUTE(K56,CHAR(160)," ")))</f>
        <v>96219213</v>
      </c>
      <c r="M56" s="39"/>
      <c r="N56" s="39">
        <v>98416780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70" zoomScaleNormal="70" workbookViewId="0">
      <pane ySplit="5" topLeftCell="A6" activePane="bottomLeft" state="frozen"/>
      <selection sqref="A1:A2"/>
      <selection pane="bottomLeft" activeCell="B9" sqref="B9"/>
    </sheetView>
  </sheetViews>
  <sheetFormatPr defaultRowHeight="15"/>
  <cols>
    <col min="1" max="1" width="38.7109375" customWidth="1"/>
    <col min="2" max="16" width="13.85546875" style="58" customWidth="1"/>
  </cols>
  <sheetData>
    <row r="1" spans="1:16">
      <c r="A1" s="58" t="s">
        <v>363</v>
      </c>
    </row>
    <row r="2" spans="1:16">
      <c r="A2" t="s">
        <v>0</v>
      </c>
      <c r="E2" s="59"/>
    </row>
    <row r="4" spans="1:16">
      <c r="B4" s="60">
        <v>41274</v>
      </c>
      <c r="E4" s="60">
        <v>40908</v>
      </c>
      <c r="H4" s="60">
        <v>40543</v>
      </c>
      <c r="K4" s="60">
        <v>40178</v>
      </c>
      <c r="N4" s="60">
        <v>39813</v>
      </c>
    </row>
    <row r="5" spans="1:16">
      <c r="A5" t="s">
        <v>364</v>
      </c>
      <c r="B5" s="58" t="s">
        <v>3</v>
      </c>
      <c r="C5" s="58" t="s">
        <v>4</v>
      </c>
      <c r="D5" s="58" t="s">
        <v>5</v>
      </c>
      <c r="E5" s="58" t="s">
        <v>3</v>
      </c>
      <c r="F5" s="58" t="s">
        <v>4</v>
      </c>
      <c r="G5" s="58" t="s">
        <v>5</v>
      </c>
      <c r="H5" s="58" t="s">
        <v>3</v>
      </c>
      <c r="I5" s="58" t="s">
        <v>4</v>
      </c>
      <c r="J5" s="58" t="s">
        <v>5</v>
      </c>
      <c r="K5" s="58" t="s">
        <v>3</v>
      </c>
      <c r="L5" s="58" t="s">
        <v>4</v>
      </c>
      <c r="M5" s="58" t="s">
        <v>5</v>
      </c>
      <c r="N5" s="58" t="s">
        <v>3</v>
      </c>
      <c r="O5" s="58" t="s">
        <v>4</v>
      </c>
      <c r="P5" s="58" t="s">
        <v>5</v>
      </c>
    </row>
    <row r="6" spans="1:16">
      <c r="A6" t="s">
        <v>365</v>
      </c>
      <c r="B6" s="58">
        <v>3.11</v>
      </c>
      <c r="C6" s="58">
        <v>4.7300000000000004</v>
      </c>
      <c r="D6" s="58">
        <v>42</v>
      </c>
      <c r="E6" s="58">
        <v>4.62</v>
      </c>
      <c r="F6" s="58">
        <v>6.1</v>
      </c>
      <c r="G6" s="58">
        <v>43</v>
      </c>
      <c r="H6" s="58">
        <v>8.1999999999999993</v>
      </c>
      <c r="I6" s="58">
        <v>7.44</v>
      </c>
      <c r="J6" s="58">
        <v>56</v>
      </c>
      <c r="K6" s="58">
        <v>11.61</v>
      </c>
      <c r="L6" s="58">
        <v>9.3800000000000008</v>
      </c>
      <c r="M6" s="58">
        <v>60</v>
      </c>
      <c r="N6" s="58">
        <v>14.44</v>
      </c>
      <c r="O6" s="58">
        <v>11.75</v>
      </c>
      <c r="P6" s="58">
        <v>60</v>
      </c>
    </row>
    <row r="7" spans="1:16">
      <c r="A7" t="s">
        <v>338</v>
      </c>
      <c r="B7" s="58">
        <v>1.3</v>
      </c>
      <c r="C7" s="58">
        <v>0.82</v>
      </c>
      <c r="D7" s="58">
        <v>70</v>
      </c>
      <c r="E7" s="58">
        <v>1.98</v>
      </c>
      <c r="F7" s="58">
        <v>1.1000000000000001</v>
      </c>
      <c r="G7" s="58">
        <v>75</v>
      </c>
      <c r="H7" s="58">
        <v>3.27</v>
      </c>
      <c r="I7" s="58">
        <v>1.39</v>
      </c>
      <c r="J7" s="58">
        <v>85</v>
      </c>
      <c r="K7" s="58">
        <v>3.72</v>
      </c>
      <c r="L7" s="58">
        <v>2.14</v>
      </c>
      <c r="M7" s="58">
        <v>77</v>
      </c>
      <c r="N7" s="58">
        <v>4.26</v>
      </c>
      <c r="O7" s="58">
        <v>3.11</v>
      </c>
      <c r="P7" s="58">
        <v>66</v>
      </c>
    </row>
    <row r="8" spans="1:16">
      <c r="A8" t="s">
        <v>366</v>
      </c>
      <c r="B8" s="58">
        <v>1.81</v>
      </c>
      <c r="C8" s="58">
        <v>3.55</v>
      </c>
      <c r="D8" s="58">
        <v>29</v>
      </c>
      <c r="E8" s="58">
        <v>2.64</v>
      </c>
      <c r="F8" s="58">
        <v>4.57</v>
      </c>
      <c r="G8" s="58">
        <v>32</v>
      </c>
      <c r="H8" s="58">
        <v>4.92</v>
      </c>
      <c r="I8" s="58">
        <v>5.81</v>
      </c>
      <c r="J8" s="58">
        <v>45</v>
      </c>
      <c r="K8" s="58">
        <v>7.89</v>
      </c>
      <c r="L8" s="58">
        <v>6.94</v>
      </c>
      <c r="M8" s="58">
        <v>57</v>
      </c>
      <c r="N8" s="58">
        <v>10.18</v>
      </c>
      <c r="O8" s="58">
        <v>8.26</v>
      </c>
      <c r="P8" s="58">
        <v>63</v>
      </c>
    </row>
    <row r="9" spans="1:16">
      <c r="A9" t="s">
        <v>367</v>
      </c>
      <c r="B9" s="58">
        <v>34.799999999999997</v>
      </c>
      <c r="C9" s="58">
        <v>25.67</v>
      </c>
      <c r="D9" s="58">
        <v>76</v>
      </c>
      <c r="E9" s="58">
        <v>35.46</v>
      </c>
      <c r="F9" s="58">
        <v>25.07</v>
      </c>
      <c r="G9" s="58">
        <v>81</v>
      </c>
      <c r="H9" s="58">
        <v>31.69</v>
      </c>
      <c r="I9" s="58">
        <v>24.97</v>
      </c>
      <c r="J9" s="58">
        <v>71</v>
      </c>
      <c r="K9" s="58">
        <v>29.97</v>
      </c>
      <c r="L9" s="58">
        <v>23</v>
      </c>
      <c r="M9" s="58">
        <v>70</v>
      </c>
      <c r="N9" s="58">
        <v>30.39</v>
      </c>
      <c r="O9" s="58">
        <v>21.75</v>
      </c>
      <c r="P9" s="58">
        <v>72</v>
      </c>
    </row>
    <row r="10" spans="1:16">
      <c r="A10" t="s">
        <v>342</v>
      </c>
      <c r="B10" s="58">
        <v>14.38</v>
      </c>
      <c r="C10" s="58">
        <v>4.91</v>
      </c>
      <c r="D10" s="58">
        <v>96</v>
      </c>
      <c r="E10" s="58">
        <v>14.9</v>
      </c>
      <c r="F10" s="58">
        <v>5.03</v>
      </c>
      <c r="G10" s="58">
        <v>96</v>
      </c>
      <c r="H10" s="58">
        <v>14.98</v>
      </c>
      <c r="I10" s="58">
        <v>5.17</v>
      </c>
      <c r="J10" s="58">
        <v>93</v>
      </c>
      <c r="K10" s="58">
        <v>14.24</v>
      </c>
      <c r="L10" s="58">
        <v>4.75</v>
      </c>
      <c r="M10" s="58">
        <v>94</v>
      </c>
      <c r="N10" s="58">
        <v>12.95</v>
      </c>
      <c r="O10" s="58">
        <v>4.5199999999999996</v>
      </c>
      <c r="P10" s="58">
        <v>94</v>
      </c>
    </row>
    <row r="11" spans="1:16">
      <c r="A11" t="s">
        <v>368</v>
      </c>
      <c r="B11" s="58">
        <v>23.82</v>
      </c>
      <c r="C11" s="58">
        <v>29.56</v>
      </c>
      <c r="D11" s="58">
        <v>37</v>
      </c>
      <c r="E11" s="58">
        <v>27.25</v>
      </c>
      <c r="F11" s="58">
        <v>29.84</v>
      </c>
      <c r="G11" s="58">
        <v>43</v>
      </c>
      <c r="H11" s="58">
        <v>27.3</v>
      </c>
      <c r="I11" s="58">
        <v>27.87</v>
      </c>
      <c r="J11" s="58">
        <v>48</v>
      </c>
      <c r="K11" s="58">
        <v>24.87</v>
      </c>
      <c r="L11" s="58">
        <v>26.13</v>
      </c>
      <c r="M11" s="58">
        <v>46</v>
      </c>
      <c r="N11" s="58">
        <v>20.8</v>
      </c>
      <c r="O11" s="58">
        <v>24.05</v>
      </c>
      <c r="P11" s="58">
        <v>44</v>
      </c>
    </row>
    <row r="12" spans="1:16">
      <c r="A12" t="s">
        <v>369</v>
      </c>
      <c r="B12" s="58">
        <v>0.73</v>
      </c>
      <c r="C12" s="58">
        <v>0.72</v>
      </c>
      <c r="D12" s="58">
        <v>66</v>
      </c>
      <c r="E12" s="58">
        <v>0.74</v>
      </c>
      <c r="F12" s="58">
        <v>0.76</v>
      </c>
      <c r="G12" s="58">
        <v>62</v>
      </c>
      <c r="H12" s="58">
        <v>0.65</v>
      </c>
      <c r="I12" s="58">
        <v>0.68</v>
      </c>
      <c r="J12" s="58">
        <v>64</v>
      </c>
      <c r="K12" s="58">
        <v>0.75</v>
      </c>
      <c r="L12" s="58">
        <v>0.57999999999999996</v>
      </c>
      <c r="M12" s="58">
        <v>69</v>
      </c>
      <c r="N12" s="58">
        <v>0.82</v>
      </c>
      <c r="O12" s="58">
        <v>0.49</v>
      </c>
      <c r="P12" s="58">
        <v>75</v>
      </c>
    </row>
    <row r="13" spans="1:16">
      <c r="A13" t="s">
        <v>370</v>
      </c>
      <c r="B13" s="58">
        <v>2.7</v>
      </c>
      <c r="C13" s="58">
        <v>2.77</v>
      </c>
      <c r="D13" s="58">
        <v>60</v>
      </c>
      <c r="E13" s="58">
        <v>4.3099999999999996</v>
      </c>
      <c r="F13" s="58">
        <v>2.69</v>
      </c>
      <c r="G13" s="58">
        <v>76</v>
      </c>
      <c r="H13" s="58">
        <v>4.57</v>
      </c>
      <c r="I13" s="58">
        <v>2.5099999999999998</v>
      </c>
      <c r="J13" s="58">
        <v>78</v>
      </c>
      <c r="K13" s="58">
        <v>3.53</v>
      </c>
      <c r="L13" s="58">
        <v>2.11</v>
      </c>
      <c r="M13" s="58">
        <v>75</v>
      </c>
      <c r="N13" s="58">
        <v>2.3199999999999998</v>
      </c>
      <c r="O13" s="58">
        <v>1.98</v>
      </c>
      <c r="P13" s="58">
        <v>63</v>
      </c>
    </row>
    <row r="14" spans="1:16">
      <c r="A14" t="s">
        <v>371</v>
      </c>
      <c r="B14" s="58">
        <v>20.39</v>
      </c>
      <c r="C14" s="58">
        <v>24.72</v>
      </c>
      <c r="D14" s="58">
        <v>37</v>
      </c>
      <c r="E14" s="58">
        <v>22.21</v>
      </c>
      <c r="F14" s="58">
        <v>25.33</v>
      </c>
      <c r="G14" s="58">
        <v>39</v>
      </c>
      <c r="H14" s="58">
        <v>22.08</v>
      </c>
      <c r="I14" s="58">
        <v>22.67</v>
      </c>
      <c r="J14" s="58">
        <v>44</v>
      </c>
      <c r="K14" s="58">
        <v>20.59</v>
      </c>
      <c r="L14" s="58">
        <v>22.61</v>
      </c>
      <c r="M14" s="58">
        <v>45</v>
      </c>
      <c r="N14" s="58">
        <v>17.66</v>
      </c>
      <c r="O14" s="58">
        <v>20.57</v>
      </c>
      <c r="P14" s="58">
        <v>43</v>
      </c>
    </row>
    <row r="15" spans="1:16">
      <c r="A15" t="s">
        <v>372</v>
      </c>
      <c r="B15" s="58">
        <v>13.11</v>
      </c>
      <c r="C15" s="58">
        <v>9.6</v>
      </c>
      <c r="D15" s="58">
        <v>65</v>
      </c>
      <c r="E15" s="58">
        <v>13.54</v>
      </c>
      <c r="F15" s="58">
        <v>9.84</v>
      </c>
      <c r="G15" s="58">
        <v>63</v>
      </c>
      <c r="H15" s="58">
        <v>12.55</v>
      </c>
      <c r="I15" s="58">
        <v>9.1300000000000008</v>
      </c>
      <c r="J15" s="58">
        <v>62</v>
      </c>
      <c r="K15" s="58">
        <v>11.03</v>
      </c>
      <c r="L15" s="58">
        <v>8.6999999999999993</v>
      </c>
      <c r="M15" s="58">
        <v>61</v>
      </c>
      <c r="N15" s="58">
        <v>9.66</v>
      </c>
      <c r="O15" s="58">
        <v>7.66</v>
      </c>
      <c r="P15" s="58">
        <v>61</v>
      </c>
    </row>
    <row r="16" spans="1:16">
      <c r="A16" t="s">
        <v>373</v>
      </c>
      <c r="B16" s="58">
        <v>7.29</v>
      </c>
      <c r="C16" s="58">
        <v>13.32</v>
      </c>
      <c r="D16" s="58">
        <v>23</v>
      </c>
      <c r="E16" s="58">
        <v>8.67</v>
      </c>
      <c r="F16" s="58">
        <v>13.7</v>
      </c>
      <c r="G16" s="58">
        <v>27</v>
      </c>
      <c r="H16" s="58">
        <v>9.5299999999999994</v>
      </c>
      <c r="I16" s="58">
        <v>13.03</v>
      </c>
      <c r="J16" s="58">
        <v>32</v>
      </c>
      <c r="K16" s="58">
        <v>9.56</v>
      </c>
      <c r="L16" s="58">
        <v>12.12</v>
      </c>
      <c r="M16" s="58">
        <v>35</v>
      </c>
      <c r="N16" s="58">
        <v>8</v>
      </c>
      <c r="O16" s="58">
        <v>11.31</v>
      </c>
      <c r="P16" s="58">
        <v>31</v>
      </c>
    </row>
    <row r="17" spans="1:16">
      <c r="A17" t="s">
        <v>374</v>
      </c>
      <c r="B17" s="58">
        <v>61.74</v>
      </c>
      <c r="C17" s="58">
        <v>63.64</v>
      </c>
      <c r="D17" s="58">
        <v>40</v>
      </c>
      <c r="E17" s="58">
        <v>67.33</v>
      </c>
      <c r="F17" s="58">
        <v>65.06</v>
      </c>
      <c r="G17" s="58">
        <v>47</v>
      </c>
      <c r="H17" s="58">
        <v>67.180000000000007</v>
      </c>
      <c r="I17" s="58">
        <v>64.8</v>
      </c>
      <c r="J17" s="58">
        <v>45</v>
      </c>
      <c r="K17" s="58">
        <v>66.45</v>
      </c>
      <c r="L17" s="58">
        <v>63.56</v>
      </c>
      <c r="M17" s="58">
        <v>48</v>
      </c>
      <c r="N17" s="58">
        <v>65.62</v>
      </c>
      <c r="O17" s="58">
        <v>62.45</v>
      </c>
      <c r="P17" s="58">
        <v>46</v>
      </c>
    </row>
    <row r="19" spans="1:16">
      <c r="A19" t="s">
        <v>375</v>
      </c>
      <c r="B19" s="58">
        <v>0</v>
      </c>
      <c r="C19" s="58">
        <v>7.0000000000000007E-2</v>
      </c>
      <c r="D19" s="58">
        <v>66</v>
      </c>
      <c r="E19" s="58">
        <v>0</v>
      </c>
      <c r="F19" s="58">
        <v>0.08</v>
      </c>
      <c r="G19" s="58">
        <v>66</v>
      </c>
      <c r="H19" s="58">
        <v>0</v>
      </c>
      <c r="I19" s="58">
        <v>0.15</v>
      </c>
      <c r="J19" s="58">
        <v>62</v>
      </c>
      <c r="K19" s="58">
        <v>0.12</v>
      </c>
      <c r="L19" s="58">
        <v>0.16</v>
      </c>
      <c r="M19" s="58">
        <v>75</v>
      </c>
      <c r="N19" s="58">
        <v>0.19</v>
      </c>
      <c r="O19" s="58">
        <v>0.22</v>
      </c>
      <c r="P19" s="58">
        <v>76</v>
      </c>
    </row>
    <row r="20" spans="1:16">
      <c r="A20" t="s">
        <v>180</v>
      </c>
      <c r="B20" s="58">
        <v>0.47</v>
      </c>
      <c r="C20" s="58">
        <v>0.44</v>
      </c>
      <c r="D20" s="58">
        <v>73</v>
      </c>
      <c r="E20" s="58">
        <v>0.43</v>
      </c>
      <c r="F20" s="58">
        <v>0.42</v>
      </c>
      <c r="G20" s="58">
        <v>71</v>
      </c>
      <c r="H20" s="58">
        <v>0.36</v>
      </c>
      <c r="I20" s="58">
        <v>0.38</v>
      </c>
      <c r="J20" s="58">
        <v>68</v>
      </c>
      <c r="K20" s="58">
        <v>0.38</v>
      </c>
      <c r="L20" s="58">
        <v>0.36</v>
      </c>
      <c r="M20" s="58">
        <v>70</v>
      </c>
      <c r="N20" s="58">
        <v>0.45</v>
      </c>
      <c r="O20" s="58">
        <v>0.32</v>
      </c>
      <c r="P20" s="58">
        <v>73</v>
      </c>
    </row>
    <row r="21" spans="1:16">
      <c r="A21" t="s">
        <v>376</v>
      </c>
      <c r="B21" s="58">
        <v>23.05</v>
      </c>
      <c r="C21" s="58">
        <v>19.420000000000002</v>
      </c>
      <c r="D21" s="58">
        <v>69</v>
      </c>
      <c r="E21" s="58">
        <v>19.72</v>
      </c>
      <c r="F21" s="58">
        <v>17.61</v>
      </c>
      <c r="G21" s="58">
        <v>65</v>
      </c>
      <c r="H21" s="58">
        <v>15.85</v>
      </c>
      <c r="I21" s="58">
        <v>17.600000000000001</v>
      </c>
      <c r="J21" s="58">
        <v>48</v>
      </c>
      <c r="K21" s="58">
        <v>15.21</v>
      </c>
      <c r="L21" s="58">
        <v>19.05</v>
      </c>
      <c r="M21" s="58">
        <v>41</v>
      </c>
      <c r="N21" s="58">
        <v>16.329999999999998</v>
      </c>
      <c r="O21" s="58">
        <v>20.41</v>
      </c>
      <c r="P21" s="58">
        <v>42</v>
      </c>
    </row>
    <row r="22" spans="1:16">
      <c r="A22" t="s">
        <v>351</v>
      </c>
      <c r="B22" s="58">
        <v>5.38</v>
      </c>
      <c r="C22" s="58">
        <v>6.12</v>
      </c>
      <c r="D22" s="58">
        <v>60</v>
      </c>
      <c r="E22" s="58">
        <v>4.24</v>
      </c>
      <c r="F22" s="58">
        <v>6.24</v>
      </c>
      <c r="G22" s="58">
        <v>57</v>
      </c>
      <c r="H22" s="58">
        <v>3.56</v>
      </c>
      <c r="I22" s="58">
        <v>6.76</v>
      </c>
      <c r="J22" s="58">
        <v>51</v>
      </c>
      <c r="K22" s="58">
        <v>4.53</v>
      </c>
      <c r="L22" s="58">
        <v>6.58</v>
      </c>
      <c r="M22" s="58">
        <v>54</v>
      </c>
      <c r="N22" s="58">
        <v>5.92</v>
      </c>
      <c r="O22" s="58">
        <v>6.66</v>
      </c>
      <c r="P22" s="58">
        <v>57</v>
      </c>
    </row>
    <row r="23" spans="1:16">
      <c r="A23" t="s">
        <v>377</v>
      </c>
      <c r="B23" s="58">
        <v>1.2</v>
      </c>
      <c r="C23" s="58">
        <v>0.41</v>
      </c>
      <c r="D23" s="58">
        <v>84</v>
      </c>
      <c r="E23" s="58">
        <v>0.77</v>
      </c>
      <c r="F23" s="58">
        <v>0.41</v>
      </c>
      <c r="G23" s="58">
        <v>80</v>
      </c>
      <c r="H23" s="58">
        <v>0</v>
      </c>
      <c r="I23" s="58">
        <v>0.43</v>
      </c>
      <c r="J23" s="58">
        <v>43</v>
      </c>
      <c r="K23" s="58">
        <v>0</v>
      </c>
      <c r="L23" s="58">
        <v>0.4</v>
      </c>
      <c r="M23" s="58">
        <v>47</v>
      </c>
      <c r="N23" s="58">
        <v>0</v>
      </c>
      <c r="O23" s="58">
        <v>0.46</v>
      </c>
      <c r="P23" s="58">
        <v>45</v>
      </c>
    </row>
    <row r="24" spans="1:16">
      <c r="A24" t="s">
        <v>378</v>
      </c>
      <c r="B24" s="58">
        <v>1.37</v>
      </c>
      <c r="C24" s="58">
        <v>0.99</v>
      </c>
      <c r="D24" s="58">
        <v>68</v>
      </c>
      <c r="E24" s="58">
        <v>1.4</v>
      </c>
      <c r="F24" s="58">
        <v>0.86</v>
      </c>
      <c r="G24" s="58">
        <v>73</v>
      </c>
      <c r="H24" s="58">
        <v>1.1399999999999999</v>
      </c>
      <c r="I24" s="58">
        <v>0.81</v>
      </c>
      <c r="J24" s="58">
        <v>70</v>
      </c>
      <c r="K24" s="58">
        <v>0.96</v>
      </c>
      <c r="L24" s="58">
        <v>0.64</v>
      </c>
      <c r="M24" s="58">
        <v>71</v>
      </c>
      <c r="N24" s="58">
        <v>0.5</v>
      </c>
      <c r="O24" s="58">
        <v>0.49</v>
      </c>
      <c r="P24" s="58">
        <v>62</v>
      </c>
    </row>
    <row r="25" spans="1:16">
      <c r="A25" t="s">
        <v>379</v>
      </c>
      <c r="B25" s="58">
        <v>0</v>
      </c>
      <c r="C25" s="58">
        <v>0.26</v>
      </c>
      <c r="D25" s="58">
        <v>80</v>
      </c>
      <c r="E25" s="58">
        <v>0</v>
      </c>
      <c r="F25" s="58">
        <v>0.25</v>
      </c>
      <c r="G25" s="58">
        <v>81</v>
      </c>
      <c r="H25" s="58">
        <v>5.03</v>
      </c>
      <c r="I25" s="58">
        <v>0.35</v>
      </c>
      <c r="J25" s="58">
        <v>91</v>
      </c>
      <c r="K25" s="58">
        <v>5.71</v>
      </c>
      <c r="L25" s="58">
        <v>0.3</v>
      </c>
      <c r="M25" s="58">
        <v>92</v>
      </c>
      <c r="N25" s="58">
        <v>5.6</v>
      </c>
      <c r="O25" s="58">
        <v>0.41</v>
      </c>
      <c r="P25" s="58">
        <v>91</v>
      </c>
    </row>
    <row r="26" spans="1:16">
      <c r="A26" t="s">
        <v>380</v>
      </c>
      <c r="B26" s="58">
        <v>5.9</v>
      </c>
      <c r="C26" s="58">
        <v>1.87</v>
      </c>
      <c r="D26" s="58">
        <v>88</v>
      </c>
      <c r="E26" s="58">
        <v>4.82</v>
      </c>
      <c r="F26" s="58">
        <v>1.71</v>
      </c>
      <c r="G26" s="58">
        <v>87</v>
      </c>
      <c r="H26" s="58">
        <v>4.53</v>
      </c>
      <c r="I26" s="58">
        <v>1.71</v>
      </c>
      <c r="J26" s="58">
        <v>86</v>
      </c>
      <c r="K26" s="58">
        <v>4.43</v>
      </c>
      <c r="L26" s="58">
        <v>1.63</v>
      </c>
      <c r="M26" s="58">
        <v>85</v>
      </c>
      <c r="N26" s="58">
        <v>3.24</v>
      </c>
      <c r="O26" s="58">
        <v>1.63</v>
      </c>
      <c r="P26" s="58">
        <v>79</v>
      </c>
    </row>
    <row r="27" spans="1:16">
      <c r="A27" t="s">
        <v>381</v>
      </c>
      <c r="B27" s="58">
        <v>2.1</v>
      </c>
      <c r="C27" s="58">
        <v>0.8</v>
      </c>
      <c r="D27" s="58">
        <v>80</v>
      </c>
      <c r="E27" s="58">
        <v>2.06</v>
      </c>
      <c r="F27" s="58">
        <v>0.79</v>
      </c>
      <c r="G27" s="58">
        <v>79</v>
      </c>
      <c r="H27" s="58">
        <v>2.34</v>
      </c>
      <c r="I27" s="58">
        <v>0.9</v>
      </c>
      <c r="J27" s="58">
        <v>82</v>
      </c>
      <c r="K27" s="58">
        <v>2.2200000000000002</v>
      </c>
      <c r="L27" s="58">
        <v>0.9</v>
      </c>
      <c r="M27" s="58">
        <v>79</v>
      </c>
      <c r="N27" s="58">
        <v>2.15</v>
      </c>
      <c r="O27" s="58">
        <v>1.05</v>
      </c>
      <c r="P27" s="58">
        <v>77</v>
      </c>
    </row>
    <row r="29" spans="1:16">
      <c r="A29" t="s">
        <v>382</v>
      </c>
    </row>
    <row r="30" spans="1:16">
      <c r="A30" t="s">
        <v>354</v>
      </c>
      <c r="B30" s="58">
        <v>0</v>
      </c>
      <c r="C30" s="58">
        <v>0</v>
      </c>
      <c r="D30" s="58">
        <v>89</v>
      </c>
      <c r="E30" s="58">
        <v>0</v>
      </c>
      <c r="F30" s="58">
        <v>0</v>
      </c>
      <c r="G30" s="58">
        <v>90</v>
      </c>
      <c r="H30" s="58">
        <v>0</v>
      </c>
      <c r="I30" s="58">
        <v>0</v>
      </c>
      <c r="J30" s="58">
        <v>91</v>
      </c>
      <c r="K30" s="58">
        <v>0.01</v>
      </c>
      <c r="L30" s="58">
        <v>0</v>
      </c>
      <c r="M30" s="58">
        <v>91</v>
      </c>
      <c r="N30" s="58">
        <v>0.01</v>
      </c>
      <c r="O30" s="58">
        <v>0</v>
      </c>
      <c r="P30" s="58">
        <v>93</v>
      </c>
    </row>
    <row r="31" spans="1:16">
      <c r="A31" t="s">
        <v>383</v>
      </c>
      <c r="B31" s="58">
        <v>1.18</v>
      </c>
      <c r="C31" s="58">
        <v>0.43</v>
      </c>
      <c r="D31" s="58">
        <v>84</v>
      </c>
      <c r="E31" s="58">
        <v>1.49</v>
      </c>
      <c r="F31" s="58">
        <v>0.44</v>
      </c>
      <c r="G31" s="58">
        <v>85</v>
      </c>
      <c r="H31" s="58">
        <v>1.45</v>
      </c>
      <c r="I31" s="58">
        <v>0.46</v>
      </c>
      <c r="J31" s="58">
        <v>86</v>
      </c>
      <c r="K31" s="58">
        <v>1.4</v>
      </c>
      <c r="L31" s="58">
        <v>0.56000000000000005</v>
      </c>
      <c r="M31" s="58">
        <v>81</v>
      </c>
      <c r="N31" s="58">
        <v>1.8</v>
      </c>
      <c r="O31" s="58">
        <v>0.57999999999999996</v>
      </c>
      <c r="P31" s="58">
        <v>85</v>
      </c>
    </row>
    <row r="33" spans="1:16">
      <c r="A33" t="s">
        <v>384</v>
      </c>
    </row>
    <row r="34" spans="1:16">
      <c r="A34" t="s">
        <v>385</v>
      </c>
      <c r="B34" s="58">
        <v>52.61</v>
      </c>
      <c r="C34" s="58">
        <v>32.26</v>
      </c>
      <c r="D34" s="58">
        <v>84</v>
      </c>
      <c r="E34" s="58">
        <v>48.43</v>
      </c>
      <c r="F34" s="58">
        <v>29.97</v>
      </c>
      <c r="G34" s="58">
        <v>82</v>
      </c>
      <c r="H34" s="58">
        <v>36.85</v>
      </c>
      <c r="I34" s="58">
        <v>30.42</v>
      </c>
      <c r="J34" s="58">
        <v>73</v>
      </c>
      <c r="K34" s="58">
        <v>34.020000000000003</v>
      </c>
      <c r="L34" s="58">
        <v>30.08</v>
      </c>
      <c r="M34" s="58">
        <v>68</v>
      </c>
      <c r="N34" s="58">
        <v>38.01</v>
      </c>
      <c r="O34" s="58">
        <v>36.74</v>
      </c>
      <c r="P34" s="58">
        <v>65</v>
      </c>
    </row>
    <row r="35" spans="1:16">
      <c r="A35" t="s">
        <v>386</v>
      </c>
      <c r="B35" s="58">
        <v>0.42</v>
      </c>
      <c r="C35" s="58">
        <v>0.53</v>
      </c>
      <c r="D35" s="58">
        <v>59</v>
      </c>
      <c r="E35" s="58">
        <v>0.32</v>
      </c>
      <c r="F35" s="58">
        <v>0.52</v>
      </c>
      <c r="G35" s="58">
        <v>53</v>
      </c>
      <c r="H35" s="58">
        <v>0.36</v>
      </c>
      <c r="I35" s="58">
        <v>0.54</v>
      </c>
      <c r="J35" s="58">
        <v>55</v>
      </c>
      <c r="K35" s="58">
        <v>0.44</v>
      </c>
      <c r="L35" s="58">
        <v>0.56999999999999995</v>
      </c>
      <c r="M35" s="58">
        <v>56</v>
      </c>
      <c r="N35" s="58">
        <v>0.45</v>
      </c>
      <c r="O35" s="58">
        <v>0.64</v>
      </c>
      <c r="P35" s="58">
        <v>56</v>
      </c>
    </row>
    <row r="36" spans="1:16">
      <c r="A36" t="s">
        <v>387</v>
      </c>
      <c r="B36" s="58">
        <v>0.26</v>
      </c>
      <c r="C36" s="58">
        <v>0.32</v>
      </c>
      <c r="D36" s="58">
        <v>59</v>
      </c>
      <c r="E36" s="58">
        <v>0.2</v>
      </c>
      <c r="F36" s="58">
        <v>0.32</v>
      </c>
      <c r="G36" s="58">
        <v>56</v>
      </c>
      <c r="H36" s="58">
        <v>0.23</v>
      </c>
      <c r="I36" s="58">
        <v>0.35</v>
      </c>
      <c r="J36" s="58">
        <v>57</v>
      </c>
      <c r="K36" s="58">
        <v>0.28999999999999998</v>
      </c>
      <c r="L36" s="58">
        <v>0.37</v>
      </c>
      <c r="M36" s="58">
        <v>56</v>
      </c>
      <c r="N36" s="58">
        <v>0.31</v>
      </c>
      <c r="O36" s="58">
        <v>0.44</v>
      </c>
      <c r="P36" s="58">
        <v>59</v>
      </c>
    </row>
    <row r="38" spans="1:16">
      <c r="A38" t="s">
        <v>388</v>
      </c>
    </row>
    <row r="39" spans="1:16">
      <c r="A39" t="s">
        <v>337</v>
      </c>
      <c r="B39" s="58">
        <v>0.04</v>
      </c>
      <c r="C39" s="58">
        <v>0.16</v>
      </c>
      <c r="D39" s="58">
        <v>42</v>
      </c>
      <c r="E39" s="58">
        <v>0.08</v>
      </c>
      <c r="F39" s="58">
        <v>0.21</v>
      </c>
      <c r="G39" s="58">
        <v>43</v>
      </c>
      <c r="H39" s="58">
        <v>0.14000000000000001</v>
      </c>
      <c r="I39" s="58">
        <v>0.19</v>
      </c>
      <c r="J39" s="58">
        <v>58</v>
      </c>
      <c r="K39" s="58">
        <v>0.12</v>
      </c>
      <c r="L39" s="58">
        <v>0.12</v>
      </c>
      <c r="M39" s="58">
        <v>62</v>
      </c>
      <c r="N39" s="58">
        <v>0.04</v>
      </c>
      <c r="O39" s="58">
        <v>0.05</v>
      </c>
      <c r="P39" s="58">
        <v>62</v>
      </c>
    </row>
    <row r="40" spans="1:16">
      <c r="A40" t="s">
        <v>369</v>
      </c>
      <c r="B40" s="58">
        <v>0</v>
      </c>
      <c r="C40" s="58">
        <v>0</v>
      </c>
      <c r="D40" s="58">
        <v>66</v>
      </c>
      <c r="E40" s="58">
        <v>0</v>
      </c>
      <c r="F40" s="58">
        <v>0</v>
      </c>
      <c r="G40" s="58">
        <v>61</v>
      </c>
      <c r="H40" s="58">
        <v>0</v>
      </c>
      <c r="I40" s="58">
        <v>0</v>
      </c>
      <c r="J40" s="58">
        <v>68</v>
      </c>
      <c r="K40" s="58">
        <v>0</v>
      </c>
      <c r="L40" s="58">
        <v>0</v>
      </c>
      <c r="M40" s="58">
        <v>79</v>
      </c>
      <c r="N40" s="58">
        <v>0</v>
      </c>
      <c r="O40" s="58">
        <v>0</v>
      </c>
      <c r="P40" s="58">
        <v>86</v>
      </c>
    </row>
    <row r="41" spans="1:16">
      <c r="A41" t="s">
        <v>389</v>
      </c>
      <c r="B41" s="58">
        <v>0.08</v>
      </c>
      <c r="C41" s="58">
        <v>7.0000000000000007E-2</v>
      </c>
      <c r="D41" s="58">
        <v>69</v>
      </c>
      <c r="E41" s="58">
        <v>0.14000000000000001</v>
      </c>
      <c r="F41" s="58">
        <v>0.09</v>
      </c>
      <c r="G41" s="58">
        <v>72</v>
      </c>
      <c r="H41" s="58">
        <v>0.14000000000000001</v>
      </c>
      <c r="I41" s="58">
        <v>0.09</v>
      </c>
      <c r="J41" s="58">
        <v>72</v>
      </c>
      <c r="K41" s="58">
        <v>0.11</v>
      </c>
      <c r="L41" s="58">
        <v>0.06</v>
      </c>
      <c r="M41" s="58">
        <v>74</v>
      </c>
      <c r="N41" s="58">
        <v>0.06</v>
      </c>
      <c r="O41" s="58">
        <v>0.04</v>
      </c>
      <c r="P41" s="58">
        <v>73</v>
      </c>
    </row>
    <row r="42" spans="1:16">
      <c r="A42" t="s">
        <v>370</v>
      </c>
      <c r="B42" s="58">
        <v>0</v>
      </c>
      <c r="C42" s="58">
        <v>0.01</v>
      </c>
      <c r="D42" s="58">
        <v>39</v>
      </c>
      <c r="E42" s="58">
        <v>0</v>
      </c>
      <c r="F42" s="58">
        <v>0.01</v>
      </c>
      <c r="G42" s="58">
        <v>37</v>
      </c>
      <c r="H42" s="58">
        <v>0</v>
      </c>
      <c r="I42" s="58">
        <v>0.01</v>
      </c>
      <c r="J42" s="58">
        <v>43</v>
      </c>
      <c r="K42" s="58">
        <v>0</v>
      </c>
      <c r="L42" s="58">
        <v>0.01</v>
      </c>
      <c r="M42" s="58">
        <v>46</v>
      </c>
      <c r="N42" s="58">
        <v>0</v>
      </c>
      <c r="O42" s="58">
        <v>0</v>
      </c>
      <c r="P42" s="58">
        <v>66</v>
      </c>
    </row>
    <row r="43" spans="1:16">
      <c r="A43" t="s">
        <v>371</v>
      </c>
      <c r="B43" s="58">
        <v>0.05</v>
      </c>
      <c r="C43" s="58">
        <v>0.09</v>
      </c>
      <c r="D43" s="58">
        <v>45</v>
      </c>
      <c r="E43" s="58">
        <v>0.1</v>
      </c>
      <c r="F43" s="58">
        <v>0.11</v>
      </c>
      <c r="G43" s="58">
        <v>56</v>
      </c>
      <c r="H43" s="58">
        <v>0.12</v>
      </c>
      <c r="I43" s="58">
        <v>0.08</v>
      </c>
      <c r="J43" s="58">
        <v>68</v>
      </c>
      <c r="K43" s="58">
        <v>7.0000000000000007E-2</v>
      </c>
      <c r="L43" s="58">
        <v>0.04</v>
      </c>
      <c r="M43" s="58">
        <v>72</v>
      </c>
      <c r="N43" s="58">
        <v>0.03</v>
      </c>
      <c r="O43" s="58">
        <v>0.01</v>
      </c>
      <c r="P43" s="58">
        <v>77</v>
      </c>
    </row>
    <row r="44" spans="1:16">
      <c r="A44" t="s">
        <v>390</v>
      </c>
      <c r="B44" s="58">
        <v>0</v>
      </c>
      <c r="C44" s="58">
        <v>0</v>
      </c>
      <c r="D44" s="58">
        <v>89</v>
      </c>
      <c r="E44" s="58">
        <v>0</v>
      </c>
      <c r="F44" s="58">
        <v>0</v>
      </c>
      <c r="G44" s="58">
        <v>90</v>
      </c>
      <c r="H44" s="58">
        <v>0</v>
      </c>
      <c r="I44" s="58">
        <v>0</v>
      </c>
      <c r="J44" s="58">
        <v>89</v>
      </c>
      <c r="K44" s="58">
        <v>0</v>
      </c>
      <c r="L44" s="58">
        <v>0</v>
      </c>
      <c r="M44" s="58">
        <v>90</v>
      </c>
      <c r="N44" s="58">
        <v>0</v>
      </c>
      <c r="O44" s="58">
        <v>0</v>
      </c>
      <c r="P44" s="58">
        <v>89</v>
      </c>
    </row>
    <row r="45" spans="1:16">
      <c r="A45" t="s">
        <v>391</v>
      </c>
      <c r="B45" s="58">
        <v>0</v>
      </c>
      <c r="C45" s="58">
        <v>0</v>
      </c>
      <c r="D45" s="58">
        <v>88</v>
      </c>
      <c r="E45" s="58">
        <v>0</v>
      </c>
      <c r="F45" s="58">
        <v>0</v>
      </c>
      <c r="G45" s="58">
        <v>92</v>
      </c>
      <c r="H45" s="58">
        <v>0</v>
      </c>
      <c r="I45" s="58">
        <v>0</v>
      </c>
      <c r="J45" s="58">
        <v>91</v>
      </c>
      <c r="K45" s="58">
        <v>0</v>
      </c>
      <c r="L45" s="58">
        <v>0</v>
      </c>
      <c r="M45" s="58">
        <v>93</v>
      </c>
      <c r="N45" s="58">
        <v>0</v>
      </c>
      <c r="O45" s="58">
        <v>0</v>
      </c>
      <c r="P45" s="58">
        <v>91</v>
      </c>
    </row>
    <row r="47" spans="1:16">
      <c r="A47" t="s">
        <v>392</v>
      </c>
      <c r="B47" s="58">
        <v>0.18</v>
      </c>
      <c r="C47" s="58">
        <v>0.38</v>
      </c>
      <c r="D47" s="58">
        <v>43</v>
      </c>
      <c r="E47" s="58">
        <v>0.31</v>
      </c>
      <c r="F47" s="58">
        <v>0.47</v>
      </c>
      <c r="G47" s="58">
        <v>46</v>
      </c>
      <c r="H47" s="58">
        <v>0.4</v>
      </c>
      <c r="I47" s="58">
        <v>0.41</v>
      </c>
      <c r="J47" s="58">
        <v>54</v>
      </c>
      <c r="K47" s="58">
        <v>0.3</v>
      </c>
      <c r="L47" s="58">
        <v>0.26</v>
      </c>
      <c r="M47" s="58">
        <v>59</v>
      </c>
      <c r="N47" s="58">
        <v>0.13</v>
      </c>
      <c r="O47" s="58">
        <v>0.12</v>
      </c>
      <c r="P47" s="58">
        <v>59</v>
      </c>
    </row>
    <row r="48" spans="1:16">
      <c r="A48" t="s">
        <v>393</v>
      </c>
      <c r="B48" s="58">
        <v>0</v>
      </c>
      <c r="C48" s="58">
        <v>0.02</v>
      </c>
      <c r="D48" s="58">
        <v>75</v>
      </c>
      <c r="E48" s="58">
        <v>0</v>
      </c>
      <c r="F48" s="58">
        <v>0.02</v>
      </c>
      <c r="G48" s="58">
        <v>77</v>
      </c>
      <c r="H48" s="58">
        <v>0</v>
      </c>
      <c r="I48" s="58">
        <v>0.01</v>
      </c>
      <c r="J48" s="58">
        <v>79</v>
      </c>
      <c r="K48" s="58">
        <v>0</v>
      </c>
      <c r="L48" s="58">
        <v>0.01</v>
      </c>
      <c r="M48" s="58">
        <v>76</v>
      </c>
      <c r="N48" s="58">
        <v>0</v>
      </c>
      <c r="O48" s="58">
        <v>0.01</v>
      </c>
      <c r="P48" s="58">
        <v>77</v>
      </c>
    </row>
    <row r="49" spans="1:16">
      <c r="A49" t="s">
        <v>394</v>
      </c>
      <c r="B49" s="58">
        <v>0.18</v>
      </c>
      <c r="C49" s="58">
        <v>0.43</v>
      </c>
      <c r="D49" s="58">
        <v>37</v>
      </c>
      <c r="E49" s="58">
        <v>0.31</v>
      </c>
      <c r="F49" s="58">
        <v>0.51</v>
      </c>
      <c r="G49" s="58">
        <v>40</v>
      </c>
      <c r="H49" s="58">
        <v>0.4</v>
      </c>
      <c r="I49" s="58">
        <v>0.45</v>
      </c>
      <c r="J49" s="58">
        <v>48</v>
      </c>
      <c r="K49" s="58">
        <v>0.3</v>
      </c>
      <c r="L49" s="58">
        <v>0.28999999999999998</v>
      </c>
      <c r="M49" s="58">
        <v>55</v>
      </c>
      <c r="N49" s="58">
        <v>0.13</v>
      </c>
      <c r="O49" s="58">
        <v>0.15</v>
      </c>
      <c r="P49" s="58">
        <v>52</v>
      </c>
    </row>
    <row r="51" spans="1:16">
      <c r="A51" t="s">
        <v>395</v>
      </c>
    </row>
    <row r="52" spans="1:16">
      <c r="A52" t="s">
        <v>396</v>
      </c>
      <c r="B52" s="58">
        <v>0.04</v>
      </c>
      <c r="C52" s="58">
        <v>0.06</v>
      </c>
      <c r="D52" s="58">
        <v>80</v>
      </c>
      <c r="E52" s="58">
        <v>0.05</v>
      </c>
      <c r="F52" s="58">
        <v>0.03</v>
      </c>
      <c r="G52" s="58">
        <v>82</v>
      </c>
      <c r="H52" s="58">
        <v>0.11</v>
      </c>
      <c r="I52" s="58">
        <v>0.04</v>
      </c>
      <c r="J52" s="58">
        <v>87</v>
      </c>
      <c r="K52" s="58">
        <v>0.12</v>
      </c>
      <c r="L52" s="58">
        <v>0.05</v>
      </c>
      <c r="M52" s="58">
        <v>85</v>
      </c>
      <c r="N52" s="58">
        <v>0.15</v>
      </c>
      <c r="O52" s="58">
        <v>0.06</v>
      </c>
      <c r="P52" s="58">
        <v>86</v>
      </c>
    </row>
    <row r="53" spans="1:16">
      <c r="A53" t="s">
        <v>397</v>
      </c>
      <c r="B53" s="58">
        <v>21.79</v>
      </c>
      <c r="C53" s="58">
        <v>8.1199999999999992</v>
      </c>
      <c r="D53" s="58">
        <v>80</v>
      </c>
      <c r="E53" s="58">
        <v>21.67</v>
      </c>
      <c r="F53" s="58">
        <v>7.77</v>
      </c>
      <c r="G53" s="58">
        <v>80</v>
      </c>
      <c r="H53" s="58">
        <v>20.13</v>
      </c>
      <c r="I53" s="58">
        <v>8.58</v>
      </c>
      <c r="J53" s="58">
        <v>79</v>
      </c>
      <c r="K53" s="58">
        <v>16.399999999999999</v>
      </c>
      <c r="L53" s="58">
        <v>7.71</v>
      </c>
      <c r="M53" s="58">
        <v>77</v>
      </c>
      <c r="N53" s="58">
        <v>14.68</v>
      </c>
      <c r="O53" s="58">
        <v>6.88</v>
      </c>
      <c r="P53" s="58">
        <v>78</v>
      </c>
    </row>
    <row r="54" spans="1:16">
      <c r="A54" t="s">
        <v>398</v>
      </c>
      <c r="B54" s="58">
        <v>0</v>
      </c>
      <c r="C54" s="58">
        <v>1.03</v>
      </c>
      <c r="D54" s="58">
        <v>49</v>
      </c>
      <c r="E54" s="58">
        <v>0</v>
      </c>
      <c r="F54" s="58">
        <v>1.07</v>
      </c>
      <c r="G54" s="58">
        <v>51</v>
      </c>
      <c r="H54" s="58">
        <v>0</v>
      </c>
      <c r="I54" s="58">
        <v>1.18</v>
      </c>
      <c r="J54" s="58">
        <v>54</v>
      </c>
      <c r="K54" s="58">
        <v>0</v>
      </c>
      <c r="L54" s="58">
        <v>1.39</v>
      </c>
      <c r="M54" s="58">
        <v>59</v>
      </c>
      <c r="N54" s="58">
        <v>0</v>
      </c>
      <c r="O54" s="58">
        <v>1.95</v>
      </c>
      <c r="P54" s="58">
        <v>58</v>
      </c>
    </row>
    <row r="55" spans="1:16">
      <c r="A55" t="s">
        <v>394</v>
      </c>
      <c r="B55" s="58">
        <v>21.82</v>
      </c>
      <c r="C55" s="58">
        <v>10.57</v>
      </c>
      <c r="D55" s="58">
        <v>77</v>
      </c>
      <c r="E55" s="58">
        <v>21.72</v>
      </c>
      <c r="F55" s="58">
        <v>10.49</v>
      </c>
      <c r="G55" s="58">
        <v>78</v>
      </c>
      <c r="H55" s="58">
        <v>20.239999999999998</v>
      </c>
      <c r="I55" s="58">
        <v>11.87</v>
      </c>
      <c r="J55" s="58">
        <v>77</v>
      </c>
      <c r="K55" s="58">
        <v>16.52</v>
      </c>
      <c r="L55" s="58">
        <v>11.52</v>
      </c>
      <c r="M55" s="58">
        <v>74</v>
      </c>
      <c r="N55" s="58">
        <v>14.83</v>
      </c>
      <c r="O55" s="58">
        <v>12.02</v>
      </c>
      <c r="P55" s="58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zoomScale="85" zoomScaleNormal="85" workbookViewId="0">
      <pane ySplit="5" topLeftCell="A6" activePane="bottomLeft" state="frozen"/>
      <selection sqref="A1:A2"/>
      <selection pane="bottomLeft" activeCell="E24" sqref="E24"/>
    </sheetView>
  </sheetViews>
  <sheetFormatPr defaultRowHeight="15"/>
  <cols>
    <col min="1" max="1" width="44.7109375" customWidth="1"/>
    <col min="2" max="2" width="13.5703125" style="9" customWidth="1"/>
    <col min="3" max="4" width="10.7109375" style="9" customWidth="1"/>
    <col min="5" max="5" width="13.5703125" style="9" customWidth="1"/>
    <col min="6" max="7" width="10.7109375" style="9" customWidth="1"/>
    <col min="8" max="8" width="13.5703125" style="9" customWidth="1"/>
    <col min="9" max="10" width="10.7109375" style="9" customWidth="1"/>
    <col min="11" max="11" width="13.5703125" style="9" customWidth="1"/>
    <col min="12" max="13" width="10.7109375" style="9" customWidth="1"/>
    <col min="14" max="14" width="13.5703125" style="9" customWidth="1"/>
    <col min="15" max="16" width="10.7109375" style="9" customWidth="1"/>
  </cols>
  <sheetData>
    <row r="1" spans="1:16">
      <c r="A1" s="9" t="s">
        <v>406</v>
      </c>
    </row>
    <row r="2" spans="1:16">
      <c r="A2" t="s">
        <v>0</v>
      </c>
      <c r="E2" s="37"/>
    </row>
    <row r="4" spans="1:16">
      <c r="B4" s="38">
        <v>41274</v>
      </c>
      <c r="E4" s="38">
        <v>40908</v>
      </c>
      <c r="H4" s="38">
        <v>40543</v>
      </c>
      <c r="K4" s="38">
        <v>40178</v>
      </c>
      <c r="N4" s="38">
        <v>39813</v>
      </c>
    </row>
    <row r="5" spans="1:16">
      <c r="A5" t="s">
        <v>407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</row>
    <row r="6" spans="1:16">
      <c r="A6" t="s">
        <v>408</v>
      </c>
      <c r="B6" s="34">
        <v>1.07</v>
      </c>
      <c r="C6" s="9">
        <v>0.66</v>
      </c>
      <c r="D6" s="9">
        <v>78</v>
      </c>
      <c r="E6" s="9">
        <v>0.98</v>
      </c>
      <c r="F6" s="9">
        <v>0.8</v>
      </c>
      <c r="G6" s="9">
        <v>74</v>
      </c>
      <c r="H6" s="9">
        <v>1.07</v>
      </c>
      <c r="I6" s="9">
        <v>0.66</v>
      </c>
      <c r="J6" s="9">
        <v>77</v>
      </c>
      <c r="K6" s="9">
        <v>1.03</v>
      </c>
      <c r="L6" s="9">
        <v>0.45</v>
      </c>
      <c r="M6" s="9">
        <v>83</v>
      </c>
      <c r="N6" s="9">
        <v>0.76</v>
      </c>
      <c r="O6" s="9">
        <v>0.23</v>
      </c>
      <c r="P6" s="9">
        <v>88</v>
      </c>
    </row>
    <row r="7" spans="1:16">
      <c r="A7" t="s">
        <v>35</v>
      </c>
      <c r="B7" s="9">
        <v>3.15</v>
      </c>
      <c r="C7" s="9">
        <v>2.1800000000000002</v>
      </c>
      <c r="D7" s="9">
        <v>76</v>
      </c>
      <c r="E7" s="9">
        <v>4.4800000000000004</v>
      </c>
      <c r="F7" s="9">
        <v>3.04</v>
      </c>
      <c r="G7" s="9">
        <v>76</v>
      </c>
      <c r="H7" s="9">
        <v>5.09</v>
      </c>
      <c r="I7" s="9">
        <v>3.99</v>
      </c>
      <c r="J7" s="9">
        <v>71</v>
      </c>
      <c r="K7" s="9">
        <v>5.01</v>
      </c>
      <c r="L7" s="9">
        <v>4.79</v>
      </c>
      <c r="M7" s="9">
        <v>60</v>
      </c>
      <c r="N7" s="9">
        <v>1.83</v>
      </c>
      <c r="O7" s="9">
        <v>2.62</v>
      </c>
      <c r="P7" s="9">
        <v>42</v>
      </c>
    </row>
    <row r="8" spans="1:16">
      <c r="A8" t="s">
        <v>36</v>
      </c>
      <c r="B8" s="9">
        <v>4.22</v>
      </c>
      <c r="C8" s="9">
        <v>3.13</v>
      </c>
      <c r="D8" s="9">
        <v>75</v>
      </c>
      <c r="E8" s="9">
        <v>5.45</v>
      </c>
      <c r="F8" s="9">
        <v>4.28</v>
      </c>
      <c r="G8" s="9">
        <v>70</v>
      </c>
      <c r="H8" s="9">
        <v>6.16</v>
      </c>
      <c r="I8" s="9">
        <v>5.0999999999999996</v>
      </c>
      <c r="J8" s="9">
        <v>68</v>
      </c>
      <c r="K8" s="9">
        <v>6.04</v>
      </c>
      <c r="L8" s="9">
        <v>5.61</v>
      </c>
      <c r="M8" s="9">
        <v>60</v>
      </c>
      <c r="N8" s="9">
        <v>2.59</v>
      </c>
      <c r="O8" s="9">
        <v>3.04</v>
      </c>
      <c r="P8" s="9">
        <v>51</v>
      </c>
    </row>
    <row r="9" spans="1:16">
      <c r="A9" t="s">
        <v>409</v>
      </c>
      <c r="B9" s="9">
        <v>1.23</v>
      </c>
      <c r="C9" s="9">
        <v>0.88</v>
      </c>
      <c r="D9" s="9">
        <v>73</v>
      </c>
      <c r="E9" s="9">
        <v>1.31</v>
      </c>
      <c r="F9" s="9">
        <v>1</v>
      </c>
      <c r="G9" s="9">
        <v>70</v>
      </c>
      <c r="H9" s="9">
        <v>1.49</v>
      </c>
      <c r="I9" s="9">
        <v>1.1599999999999999</v>
      </c>
      <c r="J9" s="9">
        <v>67</v>
      </c>
      <c r="K9" s="9">
        <v>1.83</v>
      </c>
      <c r="L9" s="9">
        <v>1.32</v>
      </c>
      <c r="M9" s="9">
        <v>68</v>
      </c>
      <c r="N9" s="9">
        <v>2.31</v>
      </c>
      <c r="O9" s="9">
        <v>1.57</v>
      </c>
      <c r="P9" s="9">
        <v>76</v>
      </c>
    </row>
    <row r="11" spans="1:16">
      <c r="A11" t="s">
        <v>410</v>
      </c>
      <c r="B11" s="9">
        <v>0</v>
      </c>
      <c r="C11" s="9">
        <v>0</v>
      </c>
      <c r="D11" s="9">
        <v>88</v>
      </c>
      <c r="E11" s="9">
        <v>0</v>
      </c>
      <c r="F11" s="9">
        <v>0</v>
      </c>
      <c r="G11" s="9">
        <v>86</v>
      </c>
      <c r="H11" s="9">
        <v>0</v>
      </c>
      <c r="I11" s="9">
        <v>0.01</v>
      </c>
      <c r="J11" s="9">
        <v>88</v>
      </c>
      <c r="K11" s="9">
        <v>0</v>
      </c>
      <c r="L11" s="9">
        <v>7.0000000000000007E-2</v>
      </c>
      <c r="M11" s="9">
        <v>81</v>
      </c>
      <c r="N11" s="9">
        <v>0</v>
      </c>
      <c r="O11" s="9">
        <v>0</v>
      </c>
      <c r="P11" s="9">
        <v>86</v>
      </c>
    </row>
    <row r="12" spans="1:16">
      <c r="A12" t="s">
        <v>35</v>
      </c>
      <c r="B12" s="9">
        <v>0.97</v>
      </c>
      <c r="C12" s="9">
        <v>0.23</v>
      </c>
      <c r="D12" s="9">
        <v>85</v>
      </c>
      <c r="E12" s="9">
        <v>7.0000000000000007E-2</v>
      </c>
      <c r="F12" s="9">
        <v>0.49</v>
      </c>
      <c r="G12" s="9">
        <v>61</v>
      </c>
      <c r="H12" s="9">
        <v>1.1200000000000001</v>
      </c>
      <c r="I12" s="9">
        <v>0.98</v>
      </c>
      <c r="J12" s="9">
        <v>70</v>
      </c>
      <c r="K12" s="9">
        <v>0.19</v>
      </c>
      <c r="L12" s="9">
        <v>1.52</v>
      </c>
      <c r="M12" s="9">
        <v>55</v>
      </c>
      <c r="N12" s="9">
        <v>0.04</v>
      </c>
      <c r="O12" s="9">
        <v>0.4</v>
      </c>
      <c r="P12" s="9">
        <v>68</v>
      </c>
    </row>
    <row r="13" spans="1:16">
      <c r="A13" t="s">
        <v>36</v>
      </c>
      <c r="B13" s="9">
        <v>0.97</v>
      </c>
      <c r="C13" s="9">
        <v>0.28000000000000003</v>
      </c>
      <c r="D13" s="9">
        <v>85</v>
      </c>
      <c r="E13" s="9">
        <v>7.0000000000000007E-2</v>
      </c>
      <c r="F13" s="9">
        <v>0.6</v>
      </c>
      <c r="G13" s="9">
        <v>60</v>
      </c>
      <c r="H13" s="9">
        <v>1.1200000000000001</v>
      </c>
      <c r="I13" s="9">
        <v>1.02</v>
      </c>
      <c r="J13" s="9">
        <v>68</v>
      </c>
      <c r="K13" s="9">
        <v>0.19</v>
      </c>
      <c r="L13" s="9">
        <v>1.71</v>
      </c>
      <c r="M13" s="9">
        <v>54</v>
      </c>
      <c r="N13" s="9">
        <v>0.04</v>
      </c>
      <c r="O13" s="9">
        <v>0.54</v>
      </c>
      <c r="P13" s="9">
        <v>64</v>
      </c>
    </row>
    <row r="14" spans="1:16">
      <c r="A14" t="s">
        <v>409</v>
      </c>
      <c r="B14" s="9">
        <v>0</v>
      </c>
      <c r="C14" s="9">
        <v>0.08</v>
      </c>
      <c r="D14" s="9">
        <v>70</v>
      </c>
      <c r="E14" s="9">
        <v>0.01</v>
      </c>
      <c r="F14" s="9">
        <v>0.1</v>
      </c>
      <c r="G14" s="9">
        <v>72</v>
      </c>
      <c r="H14" s="9">
        <v>0.61</v>
      </c>
      <c r="I14" s="9">
        <v>0.21</v>
      </c>
      <c r="J14" s="9">
        <v>85</v>
      </c>
      <c r="K14" s="9">
        <v>0.02</v>
      </c>
      <c r="L14" s="9">
        <v>0.45</v>
      </c>
      <c r="M14" s="9">
        <v>64</v>
      </c>
      <c r="N14" s="9">
        <v>0.19</v>
      </c>
      <c r="O14" s="9">
        <v>0.57999999999999996</v>
      </c>
      <c r="P14" s="9">
        <v>64</v>
      </c>
    </row>
    <row r="16" spans="1:16">
      <c r="A16" t="s">
        <v>411</v>
      </c>
      <c r="B16" s="9">
        <v>0.28999999999999998</v>
      </c>
      <c r="C16" s="9">
        <v>1.04</v>
      </c>
      <c r="D16" s="9">
        <v>69</v>
      </c>
      <c r="E16" s="9">
        <v>0.39</v>
      </c>
      <c r="F16" s="9">
        <v>1.47</v>
      </c>
      <c r="G16" s="9">
        <v>69</v>
      </c>
      <c r="H16" s="9">
        <v>0.39</v>
      </c>
      <c r="I16" s="9">
        <v>1.1100000000000001</v>
      </c>
      <c r="J16" s="9">
        <v>66</v>
      </c>
      <c r="K16" s="9">
        <v>0.59</v>
      </c>
      <c r="L16" s="9">
        <v>0.43</v>
      </c>
      <c r="M16" s="9">
        <v>73</v>
      </c>
      <c r="N16" s="9">
        <v>0.32</v>
      </c>
      <c r="O16" s="9">
        <v>0.27</v>
      </c>
      <c r="P16" s="9">
        <v>68</v>
      </c>
    </row>
    <row r="17" spans="1:16">
      <c r="A17" t="s">
        <v>35</v>
      </c>
      <c r="B17" s="9">
        <v>8.18</v>
      </c>
      <c r="C17" s="9">
        <v>5.36</v>
      </c>
      <c r="D17" s="9">
        <v>74</v>
      </c>
      <c r="E17" s="9">
        <v>19.079999999999998</v>
      </c>
      <c r="F17" s="9">
        <v>8.32</v>
      </c>
      <c r="G17" s="9">
        <v>85</v>
      </c>
      <c r="H17" s="9">
        <v>21.3</v>
      </c>
      <c r="I17" s="9">
        <v>11.95</v>
      </c>
      <c r="J17" s="9">
        <v>79</v>
      </c>
      <c r="K17" s="9">
        <v>15.75</v>
      </c>
      <c r="L17" s="9">
        <v>15.12</v>
      </c>
      <c r="M17" s="9">
        <v>64</v>
      </c>
      <c r="N17" s="9">
        <v>5.2</v>
      </c>
      <c r="O17" s="9">
        <v>6.89</v>
      </c>
      <c r="P17" s="9">
        <v>48</v>
      </c>
    </row>
    <row r="18" spans="1:16">
      <c r="A18" t="s">
        <v>36</v>
      </c>
      <c r="B18" s="9">
        <v>8.4600000000000009</v>
      </c>
      <c r="C18" s="9">
        <v>7.6</v>
      </c>
      <c r="D18" s="9">
        <v>65</v>
      </c>
      <c r="E18" s="9">
        <v>19.47</v>
      </c>
      <c r="F18" s="9">
        <v>11.31</v>
      </c>
      <c r="G18" s="9">
        <v>77</v>
      </c>
      <c r="H18" s="9">
        <v>21.7</v>
      </c>
      <c r="I18" s="9">
        <v>14.61</v>
      </c>
      <c r="J18" s="9">
        <v>73</v>
      </c>
      <c r="K18" s="9">
        <v>16.34</v>
      </c>
      <c r="L18" s="9">
        <v>16.07</v>
      </c>
      <c r="M18" s="9">
        <v>60</v>
      </c>
      <c r="N18" s="9">
        <v>5.52</v>
      </c>
      <c r="O18" s="9">
        <v>7.49</v>
      </c>
      <c r="P18" s="9">
        <v>48</v>
      </c>
    </row>
    <row r="19" spans="1:16">
      <c r="A19" t="s">
        <v>409</v>
      </c>
      <c r="B19" s="9">
        <v>0.61</v>
      </c>
      <c r="C19" s="9">
        <v>0.92</v>
      </c>
      <c r="D19" s="9">
        <v>54</v>
      </c>
      <c r="E19" s="9">
        <v>1.53</v>
      </c>
      <c r="F19" s="9">
        <v>0.97</v>
      </c>
      <c r="G19" s="9">
        <v>69</v>
      </c>
      <c r="H19" s="9">
        <v>2.15</v>
      </c>
      <c r="I19" s="9">
        <v>1.47</v>
      </c>
      <c r="J19" s="9">
        <v>67</v>
      </c>
      <c r="K19" s="9">
        <v>1.95</v>
      </c>
      <c r="L19" s="9">
        <v>1.69</v>
      </c>
      <c r="M19" s="9">
        <v>58</v>
      </c>
      <c r="N19" s="9">
        <v>3.81</v>
      </c>
      <c r="O19" s="9">
        <v>2.44</v>
      </c>
      <c r="P19" s="9">
        <v>72</v>
      </c>
    </row>
    <row r="21" spans="1:16">
      <c r="A21" t="s">
        <v>412</v>
      </c>
      <c r="B21" s="9">
        <v>0.05</v>
      </c>
      <c r="C21" s="9">
        <v>0.91</v>
      </c>
      <c r="D21" s="9">
        <v>68</v>
      </c>
      <c r="E21" s="9">
        <v>0.03</v>
      </c>
      <c r="F21" s="9">
        <v>1.84</v>
      </c>
      <c r="G21" s="9">
        <v>63</v>
      </c>
      <c r="H21" s="9">
        <v>0.11</v>
      </c>
      <c r="I21" s="9">
        <v>1.39</v>
      </c>
      <c r="J21" s="9">
        <v>61</v>
      </c>
      <c r="K21" s="9">
        <v>0.78</v>
      </c>
      <c r="L21" s="9">
        <v>0.54</v>
      </c>
      <c r="M21" s="9">
        <v>80</v>
      </c>
      <c r="N21" s="9">
        <v>0.56999999999999995</v>
      </c>
      <c r="O21" s="9">
        <v>0.33</v>
      </c>
      <c r="P21" s="9">
        <v>72</v>
      </c>
    </row>
    <row r="22" spans="1:16">
      <c r="A22" t="s">
        <v>35</v>
      </c>
      <c r="B22" s="9">
        <v>8.1300000000000008</v>
      </c>
      <c r="C22" s="9">
        <v>4.53</v>
      </c>
      <c r="D22" s="9">
        <v>75</v>
      </c>
      <c r="E22" s="9">
        <v>23.11</v>
      </c>
      <c r="F22" s="9">
        <v>8.14</v>
      </c>
      <c r="G22" s="9">
        <v>88</v>
      </c>
      <c r="H22" s="9">
        <v>30.28</v>
      </c>
      <c r="I22" s="9">
        <v>13.12</v>
      </c>
      <c r="J22" s="9">
        <v>83</v>
      </c>
      <c r="K22" s="9">
        <v>22.73</v>
      </c>
      <c r="L22" s="9">
        <v>18.690000000000001</v>
      </c>
      <c r="M22" s="9">
        <v>62</v>
      </c>
      <c r="N22" s="9">
        <v>10.72</v>
      </c>
      <c r="O22" s="9">
        <v>9.65</v>
      </c>
      <c r="P22" s="9">
        <v>60</v>
      </c>
    </row>
    <row r="23" spans="1:16">
      <c r="A23" t="s">
        <v>36</v>
      </c>
      <c r="B23" s="9">
        <v>8.18</v>
      </c>
      <c r="C23" s="9">
        <v>6.86</v>
      </c>
      <c r="D23" s="9">
        <v>66</v>
      </c>
      <c r="E23" s="9">
        <v>23.14</v>
      </c>
      <c r="F23" s="9">
        <v>12.06</v>
      </c>
      <c r="G23" s="9">
        <v>78</v>
      </c>
      <c r="H23" s="9">
        <v>30.39</v>
      </c>
      <c r="I23" s="9">
        <v>16.670000000000002</v>
      </c>
      <c r="J23" s="9">
        <v>76</v>
      </c>
      <c r="K23" s="9">
        <v>23.5</v>
      </c>
      <c r="L23" s="9">
        <v>20.079999999999998</v>
      </c>
      <c r="M23" s="9">
        <v>59</v>
      </c>
      <c r="N23" s="9">
        <v>11.29</v>
      </c>
      <c r="O23" s="9">
        <v>10.36</v>
      </c>
      <c r="P23" s="9">
        <v>58</v>
      </c>
    </row>
    <row r="24" spans="1:16">
      <c r="A24" t="s">
        <v>409</v>
      </c>
      <c r="B24" s="9">
        <v>0.52</v>
      </c>
      <c r="C24" s="9">
        <v>0.72</v>
      </c>
      <c r="D24" s="9">
        <v>64</v>
      </c>
      <c r="E24" s="9">
        <v>0.74</v>
      </c>
      <c r="F24" s="9">
        <v>1.02</v>
      </c>
      <c r="G24" s="9">
        <v>62</v>
      </c>
      <c r="H24" s="9">
        <v>2.65</v>
      </c>
      <c r="I24" s="9">
        <v>1.36</v>
      </c>
      <c r="J24" s="9">
        <v>76</v>
      </c>
      <c r="K24" s="9">
        <v>3.31</v>
      </c>
      <c r="L24" s="9">
        <v>2.0699999999999998</v>
      </c>
      <c r="M24" s="9">
        <v>72</v>
      </c>
      <c r="N24" s="9">
        <v>7.86</v>
      </c>
      <c r="O24" s="9">
        <v>2.93</v>
      </c>
      <c r="P24" s="9">
        <v>87</v>
      </c>
    </row>
    <row r="26" spans="1:16">
      <c r="A26" t="s">
        <v>413</v>
      </c>
      <c r="B26" s="9">
        <v>0.44</v>
      </c>
      <c r="C26" s="9">
        <v>1.06</v>
      </c>
      <c r="D26" s="9">
        <v>72</v>
      </c>
      <c r="E26" s="9">
        <v>0.67</v>
      </c>
      <c r="F26" s="9">
        <v>1.43</v>
      </c>
      <c r="G26" s="9">
        <v>74</v>
      </c>
      <c r="H26" s="9">
        <v>0.6</v>
      </c>
      <c r="I26" s="9">
        <v>1.1499999999999999</v>
      </c>
      <c r="J26" s="9">
        <v>74</v>
      </c>
      <c r="K26" s="9">
        <v>0.46</v>
      </c>
      <c r="L26" s="9">
        <v>0.39</v>
      </c>
      <c r="M26" s="9">
        <v>73</v>
      </c>
      <c r="N26" s="9">
        <v>0.23</v>
      </c>
      <c r="O26" s="9">
        <v>0.21</v>
      </c>
      <c r="P26" s="9">
        <v>73</v>
      </c>
    </row>
    <row r="27" spans="1:16">
      <c r="A27" t="s">
        <v>35</v>
      </c>
      <c r="B27" s="9">
        <v>8.1999999999999993</v>
      </c>
      <c r="C27" s="9">
        <v>5.37</v>
      </c>
      <c r="D27" s="9">
        <v>72</v>
      </c>
      <c r="E27" s="9">
        <v>16.010000000000002</v>
      </c>
      <c r="F27" s="9">
        <v>8.14</v>
      </c>
      <c r="G27" s="9">
        <v>82</v>
      </c>
      <c r="H27" s="9">
        <v>14.87</v>
      </c>
      <c r="I27" s="9">
        <v>11.71</v>
      </c>
      <c r="J27" s="9">
        <v>69</v>
      </c>
      <c r="K27" s="9">
        <v>11.28</v>
      </c>
      <c r="L27" s="9">
        <v>12.95</v>
      </c>
      <c r="M27" s="9">
        <v>54</v>
      </c>
      <c r="N27" s="9">
        <v>3.16</v>
      </c>
      <c r="O27" s="9">
        <v>5.6</v>
      </c>
      <c r="P27" s="9">
        <v>43</v>
      </c>
    </row>
    <row r="28" spans="1:16">
      <c r="A28" t="s">
        <v>36</v>
      </c>
      <c r="B28" s="9" t="s">
        <v>804</v>
      </c>
      <c r="C28" s="9">
        <v>7.74</v>
      </c>
      <c r="D28" s="9">
        <v>63</v>
      </c>
      <c r="E28" s="9">
        <v>16.68</v>
      </c>
      <c r="F28" s="9">
        <v>11.18</v>
      </c>
      <c r="G28" s="9">
        <v>74</v>
      </c>
      <c r="H28" s="9">
        <v>15.46</v>
      </c>
      <c r="I28" s="9">
        <v>14.35</v>
      </c>
      <c r="J28" s="9">
        <v>61</v>
      </c>
      <c r="K28" s="9">
        <v>11.75</v>
      </c>
      <c r="L28" s="9">
        <v>13.82</v>
      </c>
      <c r="M28" s="9">
        <v>54</v>
      </c>
      <c r="N28" s="9">
        <v>3.38</v>
      </c>
      <c r="O28" s="9">
        <v>6.05</v>
      </c>
      <c r="P28" s="9">
        <v>41</v>
      </c>
    </row>
    <row r="29" spans="1:16">
      <c r="A29" t="s">
        <v>409</v>
      </c>
      <c r="B29" s="9">
        <v>0.66</v>
      </c>
      <c r="C29" s="9">
        <v>0.88</v>
      </c>
      <c r="D29" s="9">
        <v>62</v>
      </c>
      <c r="E29" s="9">
        <v>2.14</v>
      </c>
      <c r="F29" s="9">
        <v>0.95</v>
      </c>
      <c r="G29" s="9">
        <v>79</v>
      </c>
      <c r="H29" s="9">
        <v>1.79</v>
      </c>
      <c r="I29" s="9">
        <v>1.45</v>
      </c>
      <c r="J29" s="9">
        <v>65</v>
      </c>
      <c r="K29" s="9">
        <v>1.08</v>
      </c>
      <c r="L29" s="9">
        <v>1.57</v>
      </c>
      <c r="M29" s="9">
        <v>48</v>
      </c>
      <c r="N29" s="9">
        <v>2.2999999999999998</v>
      </c>
      <c r="O29" s="9">
        <v>2.2000000000000002</v>
      </c>
      <c r="P29" s="9">
        <v>58</v>
      </c>
    </row>
    <row r="31" spans="1:16">
      <c r="A31" t="s">
        <v>414</v>
      </c>
      <c r="B31" s="34">
        <v>1.67</v>
      </c>
      <c r="C31" s="9">
        <v>0.67</v>
      </c>
      <c r="D31" s="9">
        <v>82</v>
      </c>
      <c r="E31" s="9">
        <v>1.54</v>
      </c>
      <c r="F31" s="9">
        <v>0.76</v>
      </c>
      <c r="G31" s="9">
        <v>79</v>
      </c>
      <c r="H31" s="9">
        <v>1.75</v>
      </c>
      <c r="I31" s="9">
        <v>0.69</v>
      </c>
      <c r="J31" s="9">
        <v>82</v>
      </c>
      <c r="K31" s="9">
        <v>1.57</v>
      </c>
      <c r="L31" s="9">
        <v>0.53</v>
      </c>
      <c r="M31" s="9">
        <v>84</v>
      </c>
      <c r="N31" s="9">
        <v>1.1299999999999999</v>
      </c>
      <c r="O31" s="9">
        <v>0.26</v>
      </c>
      <c r="P31" s="9">
        <v>90</v>
      </c>
    </row>
    <row r="32" spans="1:16">
      <c r="A32" t="s">
        <v>35</v>
      </c>
      <c r="B32" s="9">
        <v>1.8</v>
      </c>
      <c r="C32" s="9">
        <v>1.83</v>
      </c>
      <c r="D32" s="9">
        <v>60</v>
      </c>
      <c r="E32" s="9">
        <v>2</v>
      </c>
      <c r="F32" s="9">
        <v>2.15</v>
      </c>
      <c r="G32" s="9">
        <v>58</v>
      </c>
      <c r="H32" s="9">
        <v>2.12</v>
      </c>
      <c r="I32" s="9">
        <v>2.59</v>
      </c>
      <c r="J32" s="9">
        <v>50</v>
      </c>
      <c r="K32" s="9">
        <v>1.54</v>
      </c>
      <c r="L32" s="9">
        <v>2.8</v>
      </c>
      <c r="M32" s="9">
        <v>35</v>
      </c>
      <c r="N32" s="9">
        <v>0.49</v>
      </c>
      <c r="O32" s="9">
        <v>1.58</v>
      </c>
      <c r="P32" s="9">
        <v>32</v>
      </c>
    </row>
    <row r="33" spans="1:16">
      <c r="A33" t="s">
        <v>36</v>
      </c>
      <c r="B33" s="9">
        <v>3.47</v>
      </c>
      <c r="C33" s="9">
        <v>2.74</v>
      </c>
      <c r="D33" s="9">
        <v>70</v>
      </c>
      <c r="E33" s="9">
        <v>3.55</v>
      </c>
      <c r="F33" s="9">
        <v>3.35</v>
      </c>
      <c r="G33" s="9">
        <v>61</v>
      </c>
      <c r="H33" s="9">
        <v>3.87</v>
      </c>
      <c r="I33" s="9">
        <v>3.57</v>
      </c>
      <c r="J33" s="9">
        <v>63</v>
      </c>
      <c r="K33" s="9">
        <v>3.1</v>
      </c>
      <c r="L33" s="9">
        <v>3.6</v>
      </c>
      <c r="M33" s="9">
        <v>53</v>
      </c>
      <c r="N33" s="9">
        <v>1.63</v>
      </c>
      <c r="O33" s="9">
        <v>2.0299999999999998</v>
      </c>
      <c r="P33" s="9">
        <v>53</v>
      </c>
    </row>
    <row r="34" spans="1:16">
      <c r="A34" t="s">
        <v>409</v>
      </c>
      <c r="B34" s="9">
        <v>1.49</v>
      </c>
      <c r="C34" s="9">
        <v>0.99</v>
      </c>
      <c r="D34" s="9">
        <v>74</v>
      </c>
      <c r="E34" s="9">
        <v>1.66</v>
      </c>
      <c r="F34" s="9">
        <v>1.18</v>
      </c>
      <c r="G34" s="9">
        <v>70</v>
      </c>
      <c r="H34" s="9">
        <v>1.72</v>
      </c>
      <c r="I34" s="9">
        <v>1.32</v>
      </c>
      <c r="J34" s="9">
        <v>69</v>
      </c>
      <c r="K34" s="9">
        <v>1.8</v>
      </c>
      <c r="L34" s="9">
        <v>1.49</v>
      </c>
      <c r="M34" s="9">
        <v>63</v>
      </c>
      <c r="N34" s="9">
        <v>2.04</v>
      </c>
      <c r="O34" s="9">
        <v>1.47</v>
      </c>
      <c r="P34" s="9">
        <v>71</v>
      </c>
    </row>
    <row r="36" spans="1:16">
      <c r="A36" t="s">
        <v>415</v>
      </c>
      <c r="B36" s="9">
        <v>0.08</v>
      </c>
      <c r="C36" s="9">
        <v>0.26</v>
      </c>
      <c r="D36" s="9">
        <v>63</v>
      </c>
      <c r="E36" s="9">
        <v>7.0000000000000007E-2</v>
      </c>
      <c r="F36" s="9">
        <v>0.37</v>
      </c>
      <c r="G36" s="9">
        <v>63</v>
      </c>
      <c r="H36" s="9">
        <v>0.04</v>
      </c>
      <c r="I36" s="9">
        <v>0.22</v>
      </c>
      <c r="J36" s="9">
        <v>60</v>
      </c>
      <c r="K36" s="9">
        <v>0.08</v>
      </c>
      <c r="L36" s="9">
        <v>0.11</v>
      </c>
      <c r="M36" s="9">
        <v>68</v>
      </c>
      <c r="N36" s="9">
        <v>0.1</v>
      </c>
      <c r="O36" s="9">
        <v>0.06</v>
      </c>
      <c r="P36" s="9">
        <v>74</v>
      </c>
    </row>
    <row r="37" spans="1:16">
      <c r="A37" t="s">
        <v>35</v>
      </c>
      <c r="B37" s="9">
        <v>4.97</v>
      </c>
      <c r="C37" s="9">
        <v>1.66</v>
      </c>
      <c r="D37" s="9">
        <v>92</v>
      </c>
      <c r="E37" s="9">
        <v>6.47</v>
      </c>
      <c r="F37" s="9">
        <v>2.31</v>
      </c>
      <c r="G37" s="9">
        <v>90</v>
      </c>
      <c r="H37" s="9">
        <v>6.24</v>
      </c>
      <c r="I37" s="9">
        <v>2.71</v>
      </c>
      <c r="J37" s="9">
        <v>85</v>
      </c>
      <c r="K37" s="9">
        <v>5.85</v>
      </c>
      <c r="L37" s="9">
        <v>3.05</v>
      </c>
      <c r="M37" s="9">
        <v>81</v>
      </c>
      <c r="N37" s="9">
        <v>1.95</v>
      </c>
      <c r="O37" s="9">
        <v>1.07</v>
      </c>
      <c r="P37" s="9">
        <v>79</v>
      </c>
    </row>
    <row r="38" spans="1:16">
      <c r="A38" t="s">
        <v>36</v>
      </c>
      <c r="B38" s="9">
        <v>5.05</v>
      </c>
      <c r="C38" s="9">
        <v>2.29</v>
      </c>
      <c r="D38" s="9">
        <v>87</v>
      </c>
      <c r="E38" s="9">
        <v>6.54</v>
      </c>
      <c r="F38" s="9">
        <v>3.03</v>
      </c>
      <c r="G38" s="9">
        <v>85</v>
      </c>
      <c r="H38" s="9">
        <v>6.28</v>
      </c>
      <c r="I38" s="9">
        <v>3.2</v>
      </c>
      <c r="J38" s="9">
        <v>83</v>
      </c>
      <c r="K38" s="9">
        <v>5.94</v>
      </c>
      <c r="L38" s="9">
        <v>3.28</v>
      </c>
      <c r="M38" s="9">
        <v>79</v>
      </c>
      <c r="N38" s="9">
        <v>2.0499999999999998</v>
      </c>
      <c r="O38" s="9">
        <v>1.19</v>
      </c>
      <c r="P38" s="9">
        <v>79</v>
      </c>
    </row>
    <row r="39" spans="1:16">
      <c r="A39" t="s">
        <v>409</v>
      </c>
      <c r="B39" s="9">
        <v>0.85</v>
      </c>
      <c r="C39" s="9">
        <v>0.48</v>
      </c>
      <c r="D39" s="9">
        <v>79</v>
      </c>
      <c r="E39" s="9">
        <v>0.67</v>
      </c>
      <c r="F39" s="9">
        <v>0.64</v>
      </c>
      <c r="G39" s="9">
        <v>60</v>
      </c>
      <c r="H39" s="9">
        <v>0.95</v>
      </c>
      <c r="I39" s="9">
        <v>0.76</v>
      </c>
      <c r="J39" s="9">
        <v>64</v>
      </c>
      <c r="K39" s="9">
        <v>1.74</v>
      </c>
      <c r="L39" s="9">
        <v>0.83</v>
      </c>
      <c r="M39" s="9">
        <v>81</v>
      </c>
      <c r="N39" s="9">
        <v>1.74</v>
      </c>
      <c r="O39" s="9">
        <v>0.8</v>
      </c>
      <c r="P39" s="9">
        <v>83</v>
      </c>
    </row>
    <row r="41" spans="1:16">
      <c r="A41" t="s">
        <v>416</v>
      </c>
      <c r="B41" s="9">
        <v>0.05</v>
      </c>
      <c r="C41" s="9">
        <v>0.31</v>
      </c>
      <c r="D41" s="9">
        <v>62</v>
      </c>
      <c r="E41" s="9">
        <v>0.08</v>
      </c>
      <c r="F41" s="9">
        <v>0.31</v>
      </c>
      <c r="G41" s="9">
        <v>66</v>
      </c>
      <c r="H41" s="9">
        <v>0.05</v>
      </c>
      <c r="I41" s="9">
        <v>0.18</v>
      </c>
      <c r="J41" s="9">
        <v>62</v>
      </c>
      <c r="K41" s="9">
        <v>0.09</v>
      </c>
      <c r="L41" s="9">
        <v>7.0000000000000007E-2</v>
      </c>
      <c r="M41" s="9">
        <v>72</v>
      </c>
      <c r="N41" s="9">
        <v>0.09</v>
      </c>
      <c r="O41" s="9">
        <v>0.05</v>
      </c>
      <c r="P41" s="9">
        <v>74</v>
      </c>
    </row>
    <row r="42" spans="1:16">
      <c r="A42" t="s">
        <v>35</v>
      </c>
      <c r="B42" s="9">
        <v>5.1100000000000003</v>
      </c>
      <c r="C42" s="9">
        <v>1.81</v>
      </c>
      <c r="D42" s="9">
        <v>91</v>
      </c>
      <c r="E42" s="9">
        <v>5.95</v>
      </c>
      <c r="F42" s="9">
        <v>2.23</v>
      </c>
      <c r="G42" s="9">
        <v>88</v>
      </c>
      <c r="H42" s="9">
        <v>5.16</v>
      </c>
      <c r="I42" s="9">
        <v>2.48</v>
      </c>
      <c r="J42" s="9">
        <v>83</v>
      </c>
      <c r="K42" s="9">
        <v>3.95</v>
      </c>
      <c r="L42" s="9">
        <v>2.34</v>
      </c>
      <c r="M42" s="9">
        <v>77</v>
      </c>
      <c r="N42" s="9">
        <v>1.53</v>
      </c>
      <c r="O42" s="9">
        <v>1</v>
      </c>
      <c r="P42" s="9">
        <v>72</v>
      </c>
    </row>
    <row r="43" spans="1:16">
      <c r="A43" t="s">
        <v>36</v>
      </c>
      <c r="B43" s="9">
        <v>5.16</v>
      </c>
      <c r="C43" s="9">
        <v>2.48</v>
      </c>
      <c r="D43" s="9">
        <v>86</v>
      </c>
      <c r="E43" s="9">
        <v>6.03</v>
      </c>
      <c r="F43" s="9">
        <v>2.82</v>
      </c>
      <c r="G43" s="9">
        <v>83</v>
      </c>
      <c r="H43" s="9">
        <v>5.21</v>
      </c>
      <c r="I43" s="9">
        <v>2.82</v>
      </c>
      <c r="J43" s="9">
        <v>82</v>
      </c>
      <c r="K43" s="9">
        <v>4.05</v>
      </c>
      <c r="L43" s="9">
        <v>2.4500000000000002</v>
      </c>
      <c r="M43" s="9">
        <v>76</v>
      </c>
      <c r="N43" s="9">
        <v>1.62</v>
      </c>
      <c r="O43" s="9">
        <v>1.0900000000000001</v>
      </c>
      <c r="P43" s="9">
        <v>72</v>
      </c>
    </row>
    <row r="44" spans="1:16">
      <c r="A44" t="s">
        <v>409</v>
      </c>
      <c r="B44" s="9">
        <v>0.76</v>
      </c>
      <c r="C44" s="9">
        <v>0.54</v>
      </c>
      <c r="D44" s="9">
        <v>72</v>
      </c>
      <c r="E44" s="9">
        <v>0.66</v>
      </c>
      <c r="F44" s="9">
        <v>0.6</v>
      </c>
      <c r="G44" s="9">
        <v>57</v>
      </c>
      <c r="H44" s="9">
        <v>0.84</v>
      </c>
      <c r="I44" s="9">
        <v>0.7</v>
      </c>
      <c r="J44" s="9">
        <v>61</v>
      </c>
      <c r="K44" s="9">
        <v>1.26</v>
      </c>
      <c r="L44" s="9">
        <v>0.74</v>
      </c>
      <c r="M44" s="9">
        <v>75</v>
      </c>
      <c r="N44" s="9">
        <v>1.52</v>
      </c>
      <c r="O44" s="9">
        <v>0.8</v>
      </c>
      <c r="P44" s="9">
        <v>81</v>
      </c>
    </row>
    <row r="46" spans="1:16">
      <c r="A46" t="s">
        <v>417</v>
      </c>
      <c r="B46" s="9">
        <v>0.14000000000000001</v>
      </c>
      <c r="C46" s="9">
        <v>0.31</v>
      </c>
      <c r="D46" s="9">
        <v>69</v>
      </c>
      <c r="E46" s="9">
        <v>0.06</v>
      </c>
      <c r="F46" s="9">
        <v>0.42</v>
      </c>
      <c r="G46" s="9">
        <v>61</v>
      </c>
      <c r="H46" s="9">
        <v>0.02</v>
      </c>
      <c r="I46" s="9">
        <v>0.24</v>
      </c>
      <c r="J46" s="9">
        <v>60</v>
      </c>
      <c r="K46" s="9">
        <v>7.0000000000000007E-2</v>
      </c>
      <c r="L46" s="9">
        <v>0.13</v>
      </c>
      <c r="M46" s="9">
        <v>71</v>
      </c>
      <c r="N46" s="9">
        <v>0.12</v>
      </c>
      <c r="O46" s="9">
        <v>0.05</v>
      </c>
      <c r="P46" s="9">
        <v>81</v>
      </c>
    </row>
    <row r="47" spans="1:16">
      <c r="A47" t="s">
        <v>35</v>
      </c>
      <c r="B47" s="9">
        <v>4.68</v>
      </c>
      <c r="C47" s="9">
        <v>1.63</v>
      </c>
      <c r="D47" s="9">
        <v>89</v>
      </c>
      <c r="E47" s="9">
        <v>7.37</v>
      </c>
      <c r="F47" s="9">
        <v>2.35</v>
      </c>
      <c r="G47" s="9">
        <v>91</v>
      </c>
      <c r="H47" s="9">
        <v>7.79</v>
      </c>
      <c r="I47" s="9">
        <v>2.86</v>
      </c>
      <c r="J47" s="9">
        <v>90</v>
      </c>
      <c r="K47" s="9">
        <v>8.1999999999999993</v>
      </c>
      <c r="L47" s="9">
        <v>3.39</v>
      </c>
      <c r="M47" s="9">
        <v>86</v>
      </c>
      <c r="N47" s="9">
        <v>2.4300000000000002</v>
      </c>
      <c r="O47" s="9">
        <v>1.08</v>
      </c>
      <c r="P47" s="9">
        <v>84</v>
      </c>
    </row>
    <row r="48" spans="1:16">
      <c r="A48" t="s">
        <v>36</v>
      </c>
      <c r="B48" s="9">
        <v>4.82</v>
      </c>
      <c r="C48" s="9">
        <v>2.21</v>
      </c>
      <c r="D48" s="9">
        <v>84</v>
      </c>
      <c r="E48" s="9">
        <v>7.42</v>
      </c>
      <c r="F48" s="9">
        <v>3.31</v>
      </c>
      <c r="G48" s="9">
        <v>84</v>
      </c>
      <c r="H48" s="9">
        <v>7.81</v>
      </c>
      <c r="I48" s="9">
        <v>3.51</v>
      </c>
      <c r="J48" s="9">
        <v>85</v>
      </c>
      <c r="K48" s="9">
        <v>8.2799999999999994</v>
      </c>
      <c r="L48" s="9">
        <v>3.7</v>
      </c>
      <c r="M48" s="9">
        <v>85</v>
      </c>
      <c r="N48" s="9">
        <v>2.56</v>
      </c>
      <c r="O48" s="9">
        <v>1.21</v>
      </c>
      <c r="P48" s="9">
        <v>83</v>
      </c>
    </row>
    <row r="49" spans="1:16">
      <c r="A49" t="s">
        <v>409</v>
      </c>
      <c r="B49" s="9">
        <v>1.04</v>
      </c>
      <c r="C49" s="9">
        <v>0.47</v>
      </c>
      <c r="D49" s="9">
        <v>83</v>
      </c>
      <c r="E49" s="9">
        <v>0.69</v>
      </c>
      <c r="F49" s="9">
        <v>0.65</v>
      </c>
      <c r="G49" s="9">
        <v>62</v>
      </c>
      <c r="H49" s="9">
        <v>1.1100000000000001</v>
      </c>
      <c r="I49" s="9">
        <v>0.79</v>
      </c>
      <c r="J49" s="9">
        <v>70</v>
      </c>
      <c r="K49" s="9">
        <v>2.33</v>
      </c>
      <c r="L49" s="9">
        <v>0.87</v>
      </c>
      <c r="M49" s="9">
        <v>86</v>
      </c>
      <c r="N49" s="9">
        <v>1.99</v>
      </c>
      <c r="O49" s="9">
        <v>0.8</v>
      </c>
      <c r="P49" s="9">
        <v>84</v>
      </c>
    </row>
    <row r="50" spans="1:16">
      <c r="A50" t="s">
        <v>418</v>
      </c>
    </row>
    <row r="51" spans="1:16">
      <c r="A51" t="s">
        <v>419</v>
      </c>
      <c r="B51" s="39">
        <v>516844</v>
      </c>
      <c r="C51" s="7"/>
      <c r="D51" s="39"/>
      <c r="E51" s="39">
        <v>544129</v>
      </c>
      <c r="F51" s="7"/>
      <c r="G51" s="39"/>
      <c r="H51" s="39">
        <v>649189</v>
      </c>
      <c r="I51" s="7"/>
      <c r="J51" s="39"/>
      <c r="K51" s="39">
        <v>726617</v>
      </c>
      <c r="L51" s="7"/>
      <c r="M51" s="39"/>
      <c r="N51" s="39">
        <v>559858</v>
      </c>
      <c r="O51"/>
    </row>
    <row r="52" spans="1:16">
      <c r="A52" t="s">
        <v>420</v>
      </c>
      <c r="B52" s="39">
        <v>1769814</v>
      </c>
      <c r="C52" s="7"/>
      <c r="D52" s="39"/>
      <c r="E52" s="39">
        <v>2699846</v>
      </c>
      <c r="F52" s="7"/>
      <c r="G52" s="39"/>
      <c r="H52" s="39">
        <v>3464308</v>
      </c>
      <c r="I52" s="7"/>
      <c r="J52" s="39"/>
      <c r="K52" s="39">
        <v>3804767</v>
      </c>
      <c r="L52" s="7"/>
      <c r="M52" s="39"/>
      <c r="N52" s="39">
        <v>1475026</v>
      </c>
      <c r="O52"/>
    </row>
    <row r="53" spans="1:16">
      <c r="A53" t="s">
        <v>421</v>
      </c>
      <c r="B53" s="39">
        <v>2286658</v>
      </c>
      <c r="C53" s="7"/>
      <c r="D53" s="39"/>
      <c r="E53" s="39">
        <v>3243975</v>
      </c>
      <c r="F53" s="7"/>
      <c r="G53" s="39"/>
      <c r="H53" s="39">
        <v>4113497</v>
      </c>
      <c r="I53" s="7"/>
      <c r="J53" s="39"/>
      <c r="K53" s="39">
        <v>4531384</v>
      </c>
      <c r="L53" s="7"/>
      <c r="M53" s="39"/>
      <c r="N53" s="39">
        <v>2034884</v>
      </c>
      <c r="O53"/>
    </row>
    <row r="54" spans="1:16">
      <c r="A54" t="s">
        <v>422</v>
      </c>
      <c r="B54" s="39">
        <v>675254</v>
      </c>
      <c r="C54" s="7"/>
      <c r="D54" s="39"/>
      <c r="E54" s="39">
        <v>796472</v>
      </c>
      <c r="F54" s="7"/>
      <c r="G54" s="39"/>
      <c r="H54" s="39">
        <v>1052516</v>
      </c>
      <c r="I54" s="7"/>
      <c r="J54" s="39"/>
      <c r="K54" s="39">
        <v>1487158</v>
      </c>
      <c r="L54" s="7"/>
      <c r="M54" s="39"/>
      <c r="N54" s="39">
        <v>1908922</v>
      </c>
      <c r="O54"/>
    </row>
    <row r="55" spans="1:16">
      <c r="B55" s="39" t="s">
        <v>645</v>
      </c>
      <c r="C55" s="7"/>
      <c r="D55" s="39"/>
      <c r="E55" s="39" t="s">
        <v>645</v>
      </c>
      <c r="F55" s="7"/>
      <c r="G55" s="39"/>
      <c r="H55" s="39" t="s">
        <v>645</v>
      </c>
      <c r="I55" s="7"/>
      <c r="J55" s="39"/>
      <c r="K55" s="39" t="s">
        <v>645</v>
      </c>
      <c r="L55" s="7"/>
      <c r="M55" s="39"/>
      <c r="N55" s="39" t="s">
        <v>645</v>
      </c>
      <c r="O55"/>
    </row>
    <row r="56" spans="1:16">
      <c r="A56" t="s">
        <v>423</v>
      </c>
      <c r="B56" s="39">
        <v>21904</v>
      </c>
      <c r="C56" s="7"/>
      <c r="D56" s="39"/>
      <c r="E56" s="39">
        <v>14835</v>
      </c>
      <c r="F56" s="7"/>
      <c r="G56" s="39"/>
      <c r="H56" s="39">
        <v>10065</v>
      </c>
      <c r="I56" s="7"/>
      <c r="J56" s="39"/>
      <c r="K56" s="39">
        <v>13140</v>
      </c>
      <c r="L56" s="7"/>
      <c r="M56" s="39"/>
      <c r="N56" s="39">
        <v>9411</v>
      </c>
      <c r="O56"/>
    </row>
    <row r="57" spans="1:16">
      <c r="A57" t="s">
        <v>424</v>
      </c>
      <c r="B57" s="39">
        <v>6403</v>
      </c>
      <c r="C57" s="7"/>
      <c r="D57" s="39"/>
      <c r="E57" s="39">
        <v>12901</v>
      </c>
      <c r="F57" s="7"/>
      <c r="G57" s="39"/>
      <c r="H57" s="39">
        <v>12595</v>
      </c>
      <c r="I57" s="7"/>
      <c r="J57" s="39"/>
      <c r="K57" s="39">
        <v>14184</v>
      </c>
      <c r="L57" s="7"/>
      <c r="M57" s="39"/>
      <c r="N57" s="39">
        <v>10220</v>
      </c>
      <c r="O57"/>
    </row>
    <row r="58" spans="1:16">
      <c r="A58" t="s">
        <v>425</v>
      </c>
      <c r="B58" s="39">
        <v>17509</v>
      </c>
      <c r="C58" s="7"/>
      <c r="D58" s="39"/>
      <c r="E58" s="39">
        <v>18519</v>
      </c>
      <c r="F58" s="7"/>
      <c r="G58" s="39"/>
      <c r="H58" s="39">
        <v>10571</v>
      </c>
      <c r="I58" s="7"/>
      <c r="J58" s="39"/>
      <c r="K58" s="39">
        <v>12197</v>
      </c>
      <c r="L58" s="7"/>
      <c r="M58" s="39"/>
      <c r="N58" s="39">
        <v>12618</v>
      </c>
      <c r="O58"/>
    </row>
    <row r="59" spans="1:16">
      <c r="B59" s="39" t="s">
        <v>645</v>
      </c>
      <c r="C59" s="7"/>
      <c r="D59" s="39"/>
      <c r="E59" s="39" t="s">
        <v>645</v>
      </c>
      <c r="F59" s="7"/>
      <c r="G59" s="39"/>
      <c r="H59" s="39" t="s">
        <v>645</v>
      </c>
      <c r="I59" s="7"/>
      <c r="J59" s="39"/>
      <c r="K59" s="39" t="s">
        <v>645</v>
      </c>
      <c r="L59" s="7"/>
      <c r="M59" s="39"/>
      <c r="N59" s="39" t="s">
        <v>645</v>
      </c>
      <c r="O59"/>
    </row>
    <row r="60" spans="1:16">
      <c r="A60" t="s">
        <v>426</v>
      </c>
      <c r="B60" s="39">
        <v>126682</v>
      </c>
      <c r="C60" s="7"/>
      <c r="D60" s="39"/>
      <c r="E60" s="39">
        <v>131997</v>
      </c>
      <c r="F60" s="7"/>
      <c r="G60" s="39"/>
      <c r="H60" s="39">
        <v>174176</v>
      </c>
      <c r="I60" s="7"/>
      <c r="J60" s="39"/>
      <c r="K60" s="39">
        <v>148527</v>
      </c>
      <c r="L60" s="7"/>
      <c r="M60" s="39"/>
      <c r="N60" s="39">
        <v>53643</v>
      </c>
      <c r="O60"/>
    </row>
    <row r="61" spans="1:16">
      <c r="A61" t="s">
        <v>427</v>
      </c>
      <c r="B61" s="39">
        <v>653259</v>
      </c>
      <c r="C61" s="7"/>
      <c r="D61" s="39"/>
      <c r="E61" s="39">
        <v>937150</v>
      </c>
      <c r="F61" s="7"/>
      <c r="G61" s="39"/>
      <c r="H61" s="39">
        <v>398523</v>
      </c>
      <c r="I61" s="7"/>
      <c r="J61" s="39"/>
      <c r="K61" s="39">
        <v>138451</v>
      </c>
      <c r="L61" s="7"/>
      <c r="M61" s="39"/>
      <c r="N61" s="39">
        <v>24294</v>
      </c>
      <c r="O61"/>
    </row>
    <row r="62" spans="1:16">
      <c r="A62" t="s">
        <v>428</v>
      </c>
      <c r="B62" s="39">
        <v>223019</v>
      </c>
      <c r="C62" s="7"/>
      <c r="D62" s="39"/>
      <c r="E62" s="39">
        <v>237008</v>
      </c>
      <c r="F62" s="7"/>
      <c r="G62" s="39"/>
      <c r="H62" s="39">
        <v>200171</v>
      </c>
      <c r="I62" s="7"/>
      <c r="J62" s="39"/>
      <c r="K62" s="39">
        <v>170074</v>
      </c>
      <c r="L62" s="7"/>
      <c r="M62" s="39"/>
      <c r="N62" s="39">
        <v>80941</v>
      </c>
      <c r="O62"/>
    </row>
    <row r="63" spans="1:16">
      <c r="B63" s="39" t="s">
        <v>645</v>
      </c>
      <c r="C63" s="7"/>
      <c r="D63" s="39"/>
      <c r="E63" s="39" t="s">
        <v>645</v>
      </c>
      <c r="F63" s="7"/>
      <c r="G63" s="39"/>
      <c r="H63" s="39" t="s">
        <v>645</v>
      </c>
      <c r="I63" s="7"/>
      <c r="J63" s="39"/>
      <c r="K63" s="39" t="s">
        <v>645</v>
      </c>
      <c r="L63" s="7"/>
      <c r="M63" s="39"/>
      <c r="N63" s="39" t="s">
        <v>645</v>
      </c>
      <c r="O63"/>
    </row>
    <row r="64" spans="1:16">
      <c r="A64" t="s">
        <v>429</v>
      </c>
      <c r="B64" s="39">
        <v>1189401</v>
      </c>
      <c r="C64" s="7"/>
      <c r="D64" s="39"/>
      <c r="E64" s="39">
        <v>1102943</v>
      </c>
      <c r="F64" s="7"/>
      <c r="G64" s="39"/>
      <c r="H64" s="39">
        <v>953906</v>
      </c>
      <c r="I64" s="7"/>
      <c r="J64" s="39"/>
      <c r="K64" s="39">
        <v>1307315</v>
      </c>
      <c r="L64" s="7"/>
      <c r="M64" s="39"/>
      <c r="N64" s="39">
        <v>323367</v>
      </c>
      <c r="O64"/>
    </row>
    <row r="65" spans="1:15">
      <c r="A65" t="s">
        <v>430</v>
      </c>
      <c r="B65" s="39">
        <v>1376548</v>
      </c>
      <c r="C65" s="7"/>
      <c r="D65" s="39"/>
      <c r="E65" s="39">
        <v>1509602</v>
      </c>
      <c r="F65" s="7"/>
      <c r="G65" s="39"/>
      <c r="H65" s="39">
        <v>328756</v>
      </c>
      <c r="I65" s="7"/>
      <c r="J65" s="39"/>
      <c r="K65" s="39">
        <v>130200</v>
      </c>
      <c r="L65" s="7"/>
      <c r="M65" s="39"/>
      <c r="N65" s="39">
        <v>50525</v>
      </c>
      <c r="O65"/>
    </row>
    <row r="66" spans="1:15">
      <c r="A66" t="s">
        <v>431</v>
      </c>
      <c r="B66" s="39">
        <v>515785</v>
      </c>
      <c r="C66" s="7"/>
      <c r="D66" s="39"/>
      <c r="E66" s="39">
        <v>601553</v>
      </c>
      <c r="F66" s="7"/>
      <c r="G66" s="39"/>
      <c r="H66" s="39">
        <v>723695</v>
      </c>
      <c r="I66" s="7"/>
      <c r="J66" s="39"/>
      <c r="K66" s="39">
        <v>489103</v>
      </c>
      <c r="L66" s="7"/>
      <c r="M66" s="39"/>
      <c r="N66" s="39">
        <v>240832</v>
      </c>
      <c r="O66"/>
    </row>
    <row r="67" spans="1:15">
      <c r="A67" t="s">
        <v>196</v>
      </c>
      <c r="B67" s="39">
        <v>146218</v>
      </c>
      <c r="C67" s="7"/>
      <c r="D67" s="39"/>
      <c r="E67" s="39">
        <v>291385</v>
      </c>
      <c r="F67" s="7"/>
      <c r="G67" s="39"/>
      <c r="H67" s="39">
        <v>448385</v>
      </c>
      <c r="I67" s="7"/>
      <c r="J67" s="39"/>
      <c r="K67" s="39">
        <v>599475</v>
      </c>
      <c r="L67" s="7"/>
      <c r="M67" s="39"/>
      <c r="N67" s="39">
        <v>233515</v>
      </c>
      <c r="O6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70" zoomScaleNormal="70" workbookViewId="0">
      <pane ySplit="5" topLeftCell="A6" activePane="bottomLeft" state="frozen"/>
      <selection sqref="A1:A2"/>
      <selection pane="bottomLeft" activeCell="B48" sqref="B48"/>
    </sheetView>
  </sheetViews>
  <sheetFormatPr defaultRowHeight="15"/>
  <cols>
    <col min="1" max="1" width="38.5703125" customWidth="1"/>
    <col min="2" max="16" width="11.5703125" style="9" customWidth="1"/>
  </cols>
  <sheetData>
    <row r="1" spans="1:16">
      <c r="A1" s="9" t="s">
        <v>432</v>
      </c>
    </row>
    <row r="2" spans="1:16">
      <c r="A2" t="s">
        <v>0</v>
      </c>
      <c r="E2" s="37"/>
    </row>
    <row r="4" spans="1:16">
      <c r="B4" s="38">
        <v>41274</v>
      </c>
      <c r="E4" s="38">
        <v>40908</v>
      </c>
      <c r="H4" s="38">
        <v>40543</v>
      </c>
      <c r="K4" s="38">
        <v>40178</v>
      </c>
      <c r="N4" s="38">
        <v>39813</v>
      </c>
    </row>
    <row r="5" spans="1:16">
      <c r="A5" t="s">
        <v>407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</row>
    <row r="6" spans="1:16">
      <c r="A6" t="s">
        <v>433</v>
      </c>
      <c r="B6" s="9">
        <v>0.04</v>
      </c>
      <c r="C6" s="9">
        <v>0.09</v>
      </c>
      <c r="D6" s="9">
        <v>61</v>
      </c>
      <c r="E6" s="9">
        <v>0.16</v>
      </c>
      <c r="F6" s="9">
        <v>0.16</v>
      </c>
      <c r="G6" s="9">
        <v>76</v>
      </c>
      <c r="H6" s="9">
        <v>0.04</v>
      </c>
      <c r="I6" s="9">
        <v>0.16</v>
      </c>
      <c r="J6" s="9">
        <v>53</v>
      </c>
      <c r="K6" s="9">
        <v>0.09</v>
      </c>
      <c r="L6" s="9">
        <v>0.12</v>
      </c>
      <c r="M6" s="9">
        <v>62</v>
      </c>
      <c r="N6" s="9">
        <v>0.08</v>
      </c>
      <c r="O6" s="9">
        <v>7.0000000000000007E-2</v>
      </c>
      <c r="P6" s="9">
        <v>67</v>
      </c>
    </row>
    <row r="7" spans="1:16">
      <c r="A7" t="s">
        <v>35</v>
      </c>
      <c r="B7" s="9">
        <v>1.76</v>
      </c>
      <c r="C7" s="9">
        <v>0.89</v>
      </c>
      <c r="D7" s="9">
        <v>83</v>
      </c>
      <c r="E7" s="9">
        <v>2.11</v>
      </c>
      <c r="F7" s="9">
        <v>1.29</v>
      </c>
      <c r="G7" s="9">
        <v>76</v>
      </c>
      <c r="H7" s="9">
        <v>2.3199999999999998</v>
      </c>
      <c r="I7" s="9">
        <v>1.57</v>
      </c>
      <c r="J7" s="9">
        <v>75</v>
      </c>
      <c r="K7" s="9">
        <v>2.5099999999999998</v>
      </c>
      <c r="L7" s="9">
        <v>2.4900000000000002</v>
      </c>
      <c r="M7" s="9">
        <v>59</v>
      </c>
      <c r="N7" s="9">
        <v>0.91</v>
      </c>
      <c r="O7" s="9">
        <v>1.1299999999999999</v>
      </c>
      <c r="P7" s="9">
        <v>48</v>
      </c>
    </row>
    <row r="8" spans="1:16">
      <c r="A8" t="s">
        <v>36</v>
      </c>
      <c r="B8" s="9">
        <v>1.8</v>
      </c>
      <c r="C8" s="9">
        <v>1.1299999999999999</v>
      </c>
      <c r="D8" s="9">
        <v>77</v>
      </c>
      <c r="E8" s="9">
        <v>2.27</v>
      </c>
      <c r="F8" s="9">
        <v>1.67</v>
      </c>
      <c r="G8" s="9">
        <v>72</v>
      </c>
      <c r="H8" s="9">
        <v>2.36</v>
      </c>
      <c r="I8" s="9">
        <v>1.91</v>
      </c>
      <c r="J8" s="9">
        <v>68</v>
      </c>
      <c r="K8" s="9">
        <v>2.6</v>
      </c>
      <c r="L8" s="9">
        <v>2.68</v>
      </c>
      <c r="M8" s="9">
        <v>55</v>
      </c>
      <c r="N8" s="9">
        <v>0.99</v>
      </c>
      <c r="O8" s="9">
        <v>1.33</v>
      </c>
      <c r="P8" s="9">
        <v>47</v>
      </c>
    </row>
    <row r="9" spans="1:16">
      <c r="A9" t="s">
        <v>409</v>
      </c>
      <c r="B9" s="9">
        <v>0.23</v>
      </c>
      <c r="C9" s="9">
        <v>0.37</v>
      </c>
      <c r="D9" s="9">
        <v>45</v>
      </c>
      <c r="E9" s="9">
        <v>0.28000000000000003</v>
      </c>
      <c r="F9" s="9">
        <v>0.51</v>
      </c>
      <c r="G9" s="9">
        <v>41</v>
      </c>
      <c r="H9" s="9">
        <v>0.52</v>
      </c>
      <c r="I9" s="9">
        <v>0.62</v>
      </c>
      <c r="J9" s="9">
        <v>49</v>
      </c>
      <c r="K9" s="9">
        <v>1.08</v>
      </c>
      <c r="L9" s="9">
        <v>0.82</v>
      </c>
      <c r="M9" s="9">
        <v>68</v>
      </c>
      <c r="N9" s="9">
        <v>0.83</v>
      </c>
      <c r="O9" s="9">
        <v>0.87</v>
      </c>
      <c r="P9" s="9">
        <v>58</v>
      </c>
    </row>
    <row r="11" spans="1:16">
      <c r="A11" t="s">
        <v>434</v>
      </c>
      <c r="B11" s="9">
        <v>0.17</v>
      </c>
      <c r="C11" s="9">
        <v>0.16</v>
      </c>
      <c r="D11" s="9">
        <v>71</v>
      </c>
      <c r="E11" s="9">
        <v>0.21</v>
      </c>
      <c r="F11" s="9">
        <v>0.26</v>
      </c>
      <c r="G11" s="9">
        <v>72</v>
      </c>
      <c r="H11" s="9">
        <v>0.23</v>
      </c>
      <c r="I11" s="9">
        <v>0.26</v>
      </c>
      <c r="J11" s="9">
        <v>68</v>
      </c>
      <c r="K11" s="9">
        <v>0.34</v>
      </c>
      <c r="L11" s="9">
        <v>0.21</v>
      </c>
      <c r="M11" s="9">
        <v>79</v>
      </c>
      <c r="N11" s="9">
        <v>0.27</v>
      </c>
      <c r="O11" s="9">
        <v>0.16</v>
      </c>
      <c r="P11" s="9">
        <v>74</v>
      </c>
    </row>
    <row r="12" spans="1:16">
      <c r="A12" t="s">
        <v>35</v>
      </c>
      <c r="B12" s="9">
        <v>0</v>
      </c>
      <c r="C12" s="9">
        <v>0.28999999999999998</v>
      </c>
      <c r="D12" s="9">
        <v>21</v>
      </c>
      <c r="E12" s="9">
        <v>0.03</v>
      </c>
      <c r="F12" s="9">
        <v>0.32</v>
      </c>
      <c r="G12" s="9">
        <v>27</v>
      </c>
      <c r="H12" s="9">
        <v>0</v>
      </c>
      <c r="I12" s="9">
        <v>0.41</v>
      </c>
      <c r="J12" s="9">
        <v>18</v>
      </c>
      <c r="K12" s="9">
        <v>0.02</v>
      </c>
      <c r="L12" s="9">
        <v>0.49</v>
      </c>
      <c r="M12" s="9">
        <v>19</v>
      </c>
      <c r="N12" s="9">
        <v>0</v>
      </c>
      <c r="O12" s="9">
        <v>0.26</v>
      </c>
      <c r="P12" s="9">
        <v>24</v>
      </c>
    </row>
    <row r="13" spans="1:16">
      <c r="A13" t="s">
        <v>36</v>
      </c>
      <c r="B13" s="9">
        <v>0.18</v>
      </c>
      <c r="C13" s="9">
        <v>0.56000000000000005</v>
      </c>
      <c r="D13" s="9">
        <v>35</v>
      </c>
      <c r="E13" s="9">
        <v>0.24</v>
      </c>
      <c r="F13" s="9">
        <v>0.72</v>
      </c>
      <c r="G13" s="9">
        <v>35</v>
      </c>
      <c r="H13" s="9">
        <v>0.23</v>
      </c>
      <c r="I13" s="9">
        <v>0.81</v>
      </c>
      <c r="J13" s="9">
        <v>30</v>
      </c>
      <c r="K13" s="9">
        <v>0.36</v>
      </c>
      <c r="L13" s="9">
        <v>0.84</v>
      </c>
      <c r="M13" s="9">
        <v>39</v>
      </c>
      <c r="N13" s="9">
        <v>0.28000000000000003</v>
      </c>
      <c r="O13" s="9">
        <v>0.5</v>
      </c>
      <c r="P13" s="9">
        <v>39</v>
      </c>
    </row>
    <row r="14" spans="1:16">
      <c r="A14" t="s">
        <v>409</v>
      </c>
      <c r="B14" s="9">
        <v>1.65</v>
      </c>
      <c r="C14" s="9">
        <v>1.0900000000000001</v>
      </c>
      <c r="D14" s="9">
        <v>73</v>
      </c>
      <c r="E14" s="9">
        <v>1.68</v>
      </c>
      <c r="F14" s="9">
        <v>1.35</v>
      </c>
      <c r="G14" s="9">
        <v>67</v>
      </c>
      <c r="H14" s="9">
        <v>2.0699999999999998</v>
      </c>
      <c r="I14" s="9">
        <v>1.61</v>
      </c>
      <c r="J14" s="9">
        <v>64</v>
      </c>
      <c r="K14" s="9">
        <v>2.06</v>
      </c>
      <c r="L14" s="9">
        <v>1.63</v>
      </c>
      <c r="M14" s="9">
        <v>65</v>
      </c>
      <c r="N14" s="9">
        <v>2.0099999999999998</v>
      </c>
      <c r="O14" s="9">
        <v>1.49</v>
      </c>
      <c r="P14" s="9">
        <v>68</v>
      </c>
    </row>
    <row r="16" spans="1:16">
      <c r="A16" t="s">
        <v>435</v>
      </c>
      <c r="B16" s="34">
        <v>1.57</v>
      </c>
      <c r="C16" s="9">
        <v>0.5</v>
      </c>
      <c r="D16" s="9">
        <v>89</v>
      </c>
      <c r="E16" s="9">
        <v>1.38</v>
      </c>
      <c r="F16" s="9">
        <v>0.52</v>
      </c>
      <c r="G16" s="9">
        <v>83</v>
      </c>
      <c r="H16" s="9" t="s">
        <v>19</v>
      </c>
      <c r="I16" s="9">
        <v>0.66</v>
      </c>
      <c r="J16" s="9" t="s">
        <v>19</v>
      </c>
      <c r="K16" s="9" t="s">
        <v>19</v>
      </c>
      <c r="L16" s="9">
        <v>0.91</v>
      </c>
      <c r="M16" s="9" t="s">
        <v>19</v>
      </c>
      <c r="N16" s="9" t="s">
        <v>19</v>
      </c>
      <c r="O16" s="9">
        <v>0.79</v>
      </c>
      <c r="P16" s="9" t="s">
        <v>19</v>
      </c>
    </row>
    <row r="17" spans="1:16">
      <c r="A17" t="s">
        <v>35</v>
      </c>
      <c r="B17" s="9">
        <v>0</v>
      </c>
      <c r="C17" s="9">
        <v>0.17</v>
      </c>
      <c r="D17" s="9">
        <v>72</v>
      </c>
      <c r="E17" s="9">
        <v>0</v>
      </c>
      <c r="F17" s="9">
        <v>0.3</v>
      </c>
      <c r="G17" s="9">
        <v>66</v>
      </c>
      <c r="H17" s="9" t="s">
        <v>19</v>
      </c>
      <c r="I17" s="9">
        <v>0.37</v>
      </c>
      <c r="J17" s="9" t="s">
        <v>19</v>
      </c>
      <c r="K17" s="9" t="s">
        <v>19</v>
      </c>
      <c r="L17" s="9">
        <v>0.4</v>
      </c>
      <c r="M17" s="9" t="s">
        <v>19</v>
      </c>
      <c r="N17" s="9" t="s">
        <v>19</v>
      </c>
      <c r="O17" s="9">
        <v>0.42</v>
      </c>
      <c r="P17" s="9" t="s">
        <v>19</v>
      </c>
    </row>
    <row r="18" spans="1:16">
      <c r="A18" t="s">
        <v>36</v>
      </c>
      <c r="B18" s="9">
        <v>1.57</v>
      </c>
      <c r="C18" s="9">
        <v>0.79</v>
      </c>
      <c r="D18" s="9">
        <v>81</v>
      </c>
      <c r="E18" s="9">
        <v>1.38</v>
      </c>
      <c r="F18" s="9">
        <v>0.93</v>
      </c>
      <c r="G18" s="9">
        <v>68</v>
      </c>
      <c r="H18" s="9" t="s">
        <v>19</v>
      </c>
      <c r="I18" s="9">
        <v>1.25</v>
      </c>
      <c r="J18" s="9" t="s">
        <v>19</v>
      </c>
      <c r="K18" s="9" t="s">
        <v>19</v>
      </c>
      <c r="L18" s="9">
        <v>1.55</v>
      </c>
      <c r="M18" s="9" t="s">
        <v>19</v>
      </c>
      <c r="N18" s="9" t="s">
        <v>19</v>
      </c>
      <c r="O18" s="9">
        <v>1.36</v>
      </c>
      <c r="P18" s="9" t="s">
        <v>19</v>
      </c>
    </row>
    <row r="19" spans="1:16">
      <c r="A19" t="s">
        <v>409</v>
      </c>
      <c r="B19" s="9">
        <v>1.57</v>
      </c>
      <c r="C19" s="9">
        <v>1.0900000000000001</v>
      </c>
      <c r="D19" s="9">
        <v>73</v>
      </c>
      <c r="E19" s="9">
        <v>1.39</v>
      </c>
      <c r="F19" s="9">
        <v>1.2</v>
      </c>
      <c r="G19" s="9">
        <v>61</v>
      </c>
      <c r="H19" s="9" t="s">
        <v>19</v>
      </c>
      <c r="I19" s="9">
        <v>1.39</v>
      </c>
      <c r="J19" s="9" t="s">
        <v>19</v>
      </c>
      <c r="K19" s="9" t="s">
        <v>19</v>
      </c>
      <c r="L19" s="9">
        <v>1.87</v>
      </c>
      <c r="M19" s="9" t="s">
        <v>19</v>
      </c>
      <c r="N19" s="9" t="s">
        <v>19</v>
      </c>
      <c r="O19" s="9">
        <v>2.1800000000000002</v>
      </c>
      <c r="P19" s="9" t="s">
        <v>19</v>
      </c>
    </row>
    <row r="21" spans="1:16">
      <c r="A21" t="s">
        <v>436</v>
      </c>
      <c r="B21" s="9">
        <v>0</v>
      </c>
      <c r="C21" s="9">
        <v>0.01</v>
      </c>
      <c r="D21" s="9">
        <v>77</v>
      </c>
      <c r="E21" s="9">
        <v>0</v>
      </c>
      <c r="F21" s="9">
        <v>0.02</v>
      </c>
      <c r="G21" s="9">
        <v>74</v>
      </c>
      <c r="H21" s="9">
        <v>0.06</v>
      </c>
      <c r="I21" s="9">
        <v>0.04</v>
      </c>
      <c r="J21" s="9">
        <v>79</v>
      </c>
      <c r="K21" s="9">
        <v>0.38</v>
      </c>
      <c r="L21" s="9">
        <v>0.04</v>
      </c>
      <c r="M21" s="9">
        <v>94</v>
      </c>
      <c r="N21" s="9">
        <v>0</v>
      </c>
      <c r="O21" s="9">
        <v>0.02</v>
      </c>
      <c r="P21" s="9">
        <v>68</v>
      </c>
    </row>
    <row r="22" spans="1:16">
      <c r="A22" t="s">
        <v>35</v>
      </c>
      <c r="B22" s="9">
        <v>0.3</v>
      </c>
      <c r="C22" s="9">
        <v>0.5</v>
      </c>
      <c r="D22" s="9">
        <v>69</v>
      </c>
      <c r="E22" s="9">
        <v>0.71</v>
      </c>
      <c r="F22" s="9">
        <v>0.66</v>
      </c>
      <c r="G22" s="9">
        <v>74</v>
      </c>
      <c r="H22" s="9">
        <v>1.0900000000000001</v>
      </c>
      <c r="I22" s="9">
        <v>1.21</v>
      </c>
      <c r="J22" s="9">
        <v>75</v>
      </c>
      <c r="K22" s="9">
        <v>1.47</v>
      </c>
      <c r="L22" s="9">
        <v>1.56</v>
      </c>
      <c r="M22" s="9">
        <v>65</v>
      </c>
      <c r="N22" s="9">
        <v>1.19</v>
      </c>
      <c r="O22" s="9">
        <v>0.52</v>
      </c>
      <c r="P22" s="9">
        <v>77</v>
      </c>
    </row>
    <row r="23" spans="1:16">
      <c r="A23" t="s">
        <v>36</v>
      </c>
      <c r="B23" s="9">
        <v>0.3</v>
      </c>
      <c r="C23" s="9">
        <v>0.52</v>
      </c>
      <c r="D23" s="9">
        <v>67</v>
      </c>
      <c r="E23" s="9">
        <v>0.71</v>
      </c>
      <c r="F23" s="9">
        <v>0.72</v>
      </c>
      <c r="G23" s="9">
        <v>71</v>
      </c>
      <c r="H23" s="9">
        <v>1.1499999999999999</v>
      </c>
      <c r="I23" s="9">
        <v>1.42</v>
      </c>
      <c r="J23" s="9">
        <v>71</v>
      </c>
      <c r="K23" s="9">
        <v>1.86</v>
      </c>
      <c r="L23" s="9">
        <v>1.64</v>
      </c>
      <c r="M23" s="9">
        <v>70</v>
      </c>
      <c r="N23" s="9">
        <v>1.19</v>
      </c>
      <c r="O23" s="9">
        <v>0.56999999999999995</v>
      </c>
      <c r="P23" s="9">
        <v>75</v>
      </c>
    </row>
    <row r="24" spans="1:16">
      <c r="A24" t="s">
        <v>409</v>
      </c>
      <c r="B24" s="9">
        <v>0.02</v>
      </c>
      <c r="C24" s="9">
        <v>0.28999999999999998</v>
      </c>
      <c r="D24" s="9">
        <v>52</v>
      </c>
      <c r="E24" s="9">
        <v>7.0000000000000007E-2</v>
      </c>
      <c r="F24" s="9">
        <v>0.52</v>
      </c>
      <c r="G24" s="9">
        <v>44</v>
      </c>
      <c r="H24" s="9">
        <v>0.09</v>
      </c>
      <c r="I24" s="9">
        <v>0.72</v>
      </c>
      <c r="J24" s="9">
        <v>42</v>
      </c>
      <c r="K24" s="9">
        <v>0.28000000000000003</v>
      </c>
      <c r="L24" s="9">
        <v>0.95</v>
      </c>
      <c r="M24" s="9">
        <v>44</v>
      </c>
      <c r="N24" s="9">
        <v>0.72</v>
      </c>
      <c r="O24" s="9">
        <v>0.96</v>
      </c>
      <c r="P24" s="9">
        <v>56</v>
      </c>
    </row>
    <row r="26" spans="1:16">
      <c r="A26" t="s">
        <v>437</v>
      </c>
      <c r="B26" s="34">
        <v>0.05</v>
      </c>
      <c r="C26" s="9">
        <v>0.01</v>
      </c>
      <c r="D26" s="9">
        <v>88</v>
      </c>
      <c r="E26" s="9">
        <v>0.11</v>
      </c>
      <c r="F26" s="9">
        <v>0.03</v>
      </c>
      <c r="G26" s="9">
        <v>88</v>
      </c>
      <c r="H26" s="9">
        <v>0.05</v>
      </c>
      <c r="I26" s="9">
        <v>0.02</v>
      </c>
      <c r="J26" s="9">
        <v>88</v>
      </c>
      <c r="K26" s="9">
        <v>0.27</v>
      </c>
      <c r="L26" s="9">
        <v>0.01</v>
      </c>
      <c r="M26" s="9">
        <v>93</v>
      </c>
      <c r="N26" s="9">
        <v>0.02</v>
      </c>
      <c r="O26" s="9">
        <v>0.01</v>
      </c>
      <c r="P26" s="9">
        <v>88</v>
      </c>
    </row>
    <row r="27" spans="1:16">
      <c r="A27" t="s">
        <v>35</v>
      </c>
      <c r="B27" s="9">
        <v>2.21</v>
      </c>
      <c r="C27" s="9">
        <v>0.36</v>
      </c>
      <c r="D27" s="9">
        <v>91</v>
      </c>
      <c r="E27" s="9">
        <v>3.37</v>
      </c>
      <c r="F27" s="9">
        <v>0.57999999999999996</v>
      </c>
      <c r="G27" s="9">
        <v>91</v>
      </c>
      <c r="H27" s="9">
        <v>4.1399999999999997</v>
      </c>
      <c r="I27" s="9">
        <v>1.05</v>
      </c>
      <c r="J27" s="9">
        <v>85</v>
      </c>
      <c r="K27" s="9">
        <v>3.57</v>
      </c>
      <c r="L27" s="9">
        <v>0.9</v>
      </c>
      <c r="M27" s="9">
        <v>86</v>
      </c>
      <c r="N27" s="9">
        <v>0.72</v>
      </c>
      <c r="O27" s="9">
        <v>0.41</v>
      </c>
      <c r="P27" s="9">
        <v>80</v>
      </c>
    </row>
    <row r="28" spans="1:16">
      <c r="A28" t="s">
        <v>36</v>
      </c>
      <c r="B28" s="9">
        <v>2.2599999999999998</v>
      </c>
      <c r="C28" s="9">
        <v>0.48</v>
      </c>
      <c r="D28" s="9">
        <v>89</v>
      </c>
      <c r="E28" s="9">
        <v>3.48</v>
      </c>
      <c r="F28" s="9">
        <v>0.83</v>
      </c>
      <c r="G28" s="9">
        <v>88</v>
      </c>
      <c r="H28" s="9">
        <v>4.1900000000000004</v>
      </c>
      <c r="I28" s="9">
        <v>1.25</v>
      </c>
      <c r="J28" s="9">
        <v>84</v>
      </c>
      <c r="K28" s="9">
        <v>3.85</v>
      </c>
      <c r="L28" s="9">
        <v>0.93</v>
      </c>
      <c r="M28" s="9">
        <v>87</v>
      </c>
      <c r="N28" s="9">
        <v>0.75</v>
      </c>
      <c r="O28" s="9">
        <v>0.46</v>
      </c>
      <c r="P28" s="9">
        <v>78</v>
      </c>
    </row>
    <row r="29" spans="1:16">
      <c r="A29" t="s">
        <v>409</v>
      </c>
      <c r="B29" s="9">
        <v>0.33</v>
      </c>
      <c r="C29" s="9">
        <v>0.23</v>
      </c>
      <c r="D29" s="9">
        <v>73</v>
      </c>
      <c r="E29" s="9">
        <v>0.09</v>
      </c>
      <c r="F29" s="9">
        <v>0.22</v>
      </c>
      <c r="G29" s="9">
        <v>56</v>
      </c>
      <c r="H29" s="9">
        <v>0.57999999999999996</v>
      </c>
      <c r="I29" s="9">
        <v>0.28000000000000003</v>
      </c>
      <c r="J29" s="9">
        <v>79</v>
      </c>
      <c r="K29" s="9">
        <v>0.96</v>
      </c>
      <c r="L29" s="9">
        <v>0.49</v>
      </c>
      <c r="M29" s="9">
        <v>77</v>
      </c>
      <c r="N29" s="9">
        <v>0.4</v>
      </c>
      <c r="O29" s="9">
        <v>0.31</v>
      </c>
      <c r="P29" s="9">
        <v>74</v>
      </c>
    </row>
    <row r="31" spans="1:16">
      <c r="A31" t="s">
        <v>438</v>
      </c>
      <c r="B31" s="9">
        <v>0.19</v>
      </c>
      <c r="C31" s="9">
        <v>0.01</v>
      </c>
      <c r="D31" s="9">
        <v>92</v>
      </c>
      <c r="E31" s="9">
        <v>0.02</v>
      </c>
      <c r="F31" s="9">
        <v>0.05</v>
      </c>
      <c r="G31" s="9">
        <v>79</v>
      </c>
      <c r="H31" s="9">
        <v>0.04</v>
      </c>
      <c r="I31" s="9">
        <v>0.04</v>
      </c>
      <c r="J31" s="9">
        <v>80</v>
      </c>
      <c r="K31" s="9">
        <v>0.05</v>
      </c>
      <c r="L31" s="9">
        <v>0.02</v>
      </c>
      <c r="M31" s="9">
        <v>82</v>
      </c>
      <c r="N31" s="9">
        <v>0.03</v>
      </c>
      <c r="O31" s="9">
        <v>0.02</v>
      </c>
      <c r="P31" s="9">
        <v>80</v>
      </c>
    </row>
    <row r="32" spans="1:16">
      <c r="A32" t="s">
        <v>35</v>
      </c>
      <c r="B32" s="9">
        <v>0.42</v>
      </c>
      <c r="C32" s="9">
        <v>0.17</v>
      </c>
      <c r="D32" s="9">
        <v>80</v>
      </c>
      <c r="E32" s="9">
        <v>0.87</v>
      </c>
      <c r="F32" s="9">
        <v>0.38</v>
      </c>
      <c r="G32" s="9">
        <v>80</v>
      </c>
      <c r="H32" s="9">
        <v>1.05</v>
      </c>
      <c r="I32" s="9">
        <v>0.52</v>
      </c>
      <c r="J32" s="9">
        <v>78</v>
      </c>
      <c r="K32" s="9">
        <v>1.1299999999999999</v>
      </c>
      <c r="L32" s="9">
        <v>0.57999999999999996</v>
      </c>
      <c r="M32" s="9">
        <v>76</v>
      </c>
      <c r="N32" s="9">
        <v>0.31</v>
      </c>
      <c r="O32" s="9">
        <v>0.22</v>
      </c>
      <c r="P32" s="9">
        <v>73</v>
      </c>
    </row>
    <row r="33" spans="1:16">
      <c r="A33" t="s">
        <v>36</v>
      </c>
      <c r="B33" s="9">
        <v>0.6</v>
      </c>
      <c r="C33" s="9">
        <v>0.25</v>
      </c>
      <c r="D33" s="9">
        <v>84</v>
      </c>
      <c r="E33" s="9">
        <v>0.89</v>
      </c>
      <c r="F33" s="9">
        <v>0.54</v>
      </c>
      <c r="G33" s="9">
        <v>75</v>
      </c>
      <c r="H33" s="9">
        <v>1.0900000000000001</v>
      </c>
      <c r="I33" s="9">
        <v>0.74</v>
      </c>
      <c r="J33" s="9">
        <v>73</v>
      </c>
      <c r="K33" s="9">
        <v>1.18</v>
      </c>
      <c r="L33" s="9">
        <v>0.67</v>
      </c>
      <c r="M33" s="9">
        <v>75</v>
      </c>
      <c r="N33" s="9">
        <v>0.34</v>
      </c>
      <c r="O33" s="9">
        <v>0.31</v>
      </c>
      <c r="P33" s="9">
        <v>67</v>
      </c>
    </row>
    <row r="34" spans="1:16">
      <c r="A34" t="s">
        <v>409</v>
      </c>
      <c r="B34" s="9">
        <v>0.19</v>
      </c>
      <c r="C34" s="9">
        <v>0.18</v>
      </c>
      <c r="D34" s="9">
        <v>70</v>
      </c>
      <c r="E34" s="9">
        <v>0.36</v>
      </c>
      <c r="F34" s="9">
        <v>0.25</v>
      </c>
      <c r="G34" s="9">
        <v>74</v>
      </c>
      <c r="H34" s="9">
        <v>0.54</v>
      </c>
      <c r="I34" s="9">
        <v>0.34</v>
      </c>
      <c r="J34" s="9">
        <v>79</v>
      </c>
      <c r="K34" s="9">
        <v>0.5</v>
      </c>
      <c r="L34" s="9">
        <v>0.54</v>
      </c>
      <c r="M34" s="9">
        <v>67</v>
      </c>
      <c r="N34" s="9">
        <v>0.73</v>
      </c>
      <c r="O34" s="9">
        <v>0.32</v>
      </c>
      <c r="P34" s="9">
        <v>81</v>
      </c>
    </row>
    <row r="36" spans="1:16">
      <c r="A36" t="s">
        <v>34</v>
      </c>
      <c r="B36" s="9">
        <v>0.69</v>
      </c>
      <c r="C36" s="9">
        <v>0.47</v>
      </c>
      <c r="D36" s="9">
        <v>76</v>
      </c>
      <c r="E36" s="9">
        <v>0.69</v>
      </c>
      <c r="F36" s="9">
        <v>0.6</v>
      </c>
      <c r="G36" s="9">
        <v>73</v>
      </c>
      <c r="H36" s="9">
        <v>0.77</v>
      </c>
      <c r="I36" s="9">
        <v>0.54</v>
      </c>
      <c r="J36" s="9">
        <v>77</v>
      </c>
      <c r="K36" s="9">
        <v>0.79</v>
      </c>
      <c r="L36" s="9">
        <v>0.35</v>
      </c>
      <c r="M36" s="9">
        <v>81</v>
      </c>
      <c r="N36" s="9">
        <v>0.56999999999999995</v>
      </c>
      <c r="O36" s="9">
        <v>0.2</v>
      </c>
      <c r="P36" s="9">
        <v>87</v>
      </c>
    </row>
    <row r="37" spans="1:16">
      <c r="A37" t="s">
        <v>35</v>
      </c>
      <c r="B37" s="9">
        <v>2.35</v>
      </c>
      <c r="C37" s="9">
        <v>1.56</v>
      </c>
      <c r="D37" s="9">
        <v>78</v>
      </c>
      <c r="E37" s="9">
        <v>3.42</v>
      </c>
      <c r="F37" s="9">
        <v>2.2400000000000002</v>
      </c>
      <c r="G37" s="9">
        <v>78</v>
      </c>
      <c r="H37" s="9">
        <v>4.0999999999999996</v>
      </c>
      <c r="I37" s="9">
        <v>2.99</v>
      </c>
      <c r="J37" s="9">
        <v>76</v>
      </c>
      <c r="K37" s="9">
        <v>4.13</v>
      </c>
      <c r="L37" s="9">
        <v>3.77</v>
      </c>
      <c r="M37" s="9">
        <v>62</v>
      </c>
      <c r="N37" s="9">
        <v>1.49</v>
      </c>
      <c r="O37" s="9">
        <v>2.02</v>
      </c>
      <c r="P37" s="9">
        <v>46</v>
      </c>
    </row>
    <row r="38" spans="1:16">
      <c r="A38" t="s">
        <v>36</v>
      </c>
      <c r="B38" s="9">
        <v>3.03</v>
      </c>
      <c r="C38" s="9">
        <v>2.2400000000000002</v>
      </c>
      <c r="D38" s="9">
        <v>75</v>
      </c>
      <c r="E38" s="9">
        <v>4.1100000000000003</v>
      </c>
      <c r="F38" s="9">
        <v>3.17</v>
      </c>
      <c r="G38" s="9">
        <v>70</v>
      </c>
      <c r="H38" s="9">
        <v>4.87</v>
      </c>
      <c r="I38" s="9">
        <v>3.85</v>
      </c>
      <c r="J38" s="9">
        <v>71</v>
      </c>
      <c r="K38" s="9">
        <v>4.91</v>
      </c>
      <c r="L38" s="9">
        <v>4.33</v>
      </c>
      <c r="M38" s="9">
        <v>62</v>
      </c>
      <c r="N38" s="9">
        <v>2.06</v>
      </c>
      <c r="O38" s="9">
        <v>2.36</v>
      </c>
      <c r="P38" s="9">
        <v>51</v>
      </c>
    </row>
    <row r="39" spans="1:16">
      <c r="A39" t="s">
        <v>409</v>
      </c>
      <c r="B39" s="9">
        <v>0.9</v>
      </c>
      <c r="C39" s="9">
        <v>0.77</v>
      </c>
      <c r="D39" s="9">
        <v>65</v>
      </c>
      <c r="E39" s="9">
        <v>1.01</v>
      </c>
      <c r="F39" s="9">
        <v>0.96</v>
      </c>
      <c r="G39" s="9">
        <v>62</v>
      </c>
      <c r="H39" s="9">
        <v>1.25</v>
      </c>
      <c r="I39" s="9">
        <v>1.08</v>
      </c>
      <c r="J39" s="9">
        <v>62</v>
      </c>
      <c r="K39" s="9">
        <v>1.61</v>
      </c>
      <c r="L39" s="9">
        <v>1.32</v>
      </c>
      <c r="M39" s="9">
        <v>66</v>
      </c>
      <c r="N39" s="9">
        <v>1.93</v>
      </c>
      <c r="O39" s="9">
        <v>1.45</v>
      </c>
      <c r="P39" s="9">
        <v>71</v>
      </c>
    </row>
    <row r="41" spans="1:16">
      <c r="A41" t="s">
        <v>439</v>
      </c>
    </row>
    <row r="42" spans="1:16">
      <c r="A42" t="s">
        <v>440</v>
      </c>
      <c r="B42" s="9">
        <v>119.17</v>
      </c>
      <c r="C42" s="9">
        <v>133.97999999999999</v>
      </c>
      <c r="D42" s="9">
        <v>56</v>
      </c>
      <c r="E42" s="9">
        <v>118.16</v>
      </c>
      <c r="F42" s="9">
        <v>169.33</v>
      </c>
      <c r="G42" s="9">
        <v>48</v>
      </c>
      <c r="H42" s="9">
        <v>129.13999999999999</v>
      </c>
      <c r="I42" s="9">
        <v>166.72</v>
      </c>
      <c r="J42" s="9">
        <v>48</v>
      </c>
      <c r="K42" s="9">
        <v>145.51</v>
      </c>
      <c r="L42" s="9">
        <v>167.33</v>
      </c>
      <c r="M42" s="9">
        <v>48</v>
      </c>
      <c r="N42" s="9">
        <v>111.43</v>
      </c>
      <c r="O42" s="9">
        <v>125</v>
      </c>
      <c r="P42" s="9">
        <v>45</v>
      </c>
    </row>
    <row r="43" spans="1:16">
      <c r="A43" t="s">
        <v>441</v>
      </c>
      <c r="B43" s="9">
        <v>13.85</v>
      </c>
      <c r="C43" s="9">
        <v>11.73</v>
      </c>
      <c r="D43" s="9">
        <v>65</v>
      </c>
      <c r="E43" s="9">
        <v>20.28</v>
      </c>
      <c r="F43" s="9">
        <v>17.11</v>
      </c>
      <c r="G43" s="9">
        <v>66</v>
      </c>
      <c r="H43" s="9">
        <v>26.82</v>
      </c>
      <c r="I43" s="9">
        <v>22.57</v>
      </c>
      <c r="J43" s="9">
        <v>66</v>
      </c>
      <c r="K43" s="9">
        <v>28.52</v>
      </c>
      <c r="L43" s="9">
        <v>28.1</v>
      </c>
      <c r="M43" s="9">
        <v>60</v>
      </c>
      <c r="N43" s="9">
        <v>14.34</v>
      </c>
      <c r="O43" s="9">
        <v>17.510000000000002</v>
      </c>
      <c r="P43" s="9">
        <v>56</v>
      </c>
    </row>
    <row r="44" spans="1:16">
      <c r="A44" t="s">
        <v>442</v>
      </c>
      <c r="B44" s="9">
        <v>3.93</v>
      </c>
      <c r="C44" s="9">
        <v>3.01</v>
      </c>
      <c r="D44" s="9">
        <v>74</v>
      </c>
      <c r="E44" s="9">
        <v>5.12</v>
      </c>
      <c r="F44" s="9">
        <v>4.17</v>
      </c>
      <c r="G44" s="9">
        <v>68</v>
      </c>
      <c r="H44" s="9">
        <v>6.12</v>
      </c>
      <c r="I44" s="9">
        <v>5.03</v>
      </c>
      <c r="J44" s="9">
        <v>70</v>
      </c>
      <c r="K44" s="9">
        <v>6.53</v>
      </c>
      <c r="L44" s="9">
        <v>5.72</v>
      </c>
      <c r="M44" s="9">
        <v>64</v>
      </c>
      <c r="N44" s="9">
        <v>3.99</v>
      </c>
      <c r="O44" s="9">
        <v>3.86</v>
      </c>
      <c r="P44" s="9">
        <v>59</v>
      </c>
    </row>
    <row r="45" spans="1:16">
      <c r="A45" t="s">
        <v>443</v>
      </c>
      <c r="B45" s="9">
        <v>3.22</v>
      </c>
      <c r="C45" s="9">
        <v>2.8</v>
      </c>
      <c r="D45" s="9">
        <v>67</v>
      </c>
      <c r="E45" s="9">
        <v>4.47</v>
      </c>
      <c r="F45" s="9">
        <v>3.95</v>
      </c>
      <c r="G45" s="9">
        <v>65</v>
      </c>
      <c r="H45" s="9">
        <v>5.38</v>
      </c>
      <c r="I45" s="9">
        <v>4.67</v>
      </c>
      <c r="J45" s="9">
        <v>64</v>
      </c>
      <c r="K45" s="9">
        <v>5.53</v>
      </c>
      <c r="L45" s="9">
        <v>4.9000000000000004</v>
      </c>
      <c r="M45" s="9">
        <v>61</v>
      </c>
      <c r="N45" s="9">
        <v>2.29</v>
      </c>
      <c r="O45" s="9">
        <v>2.64</v>
      </c>
      <c r="P45" s="9">
        <v>50</v>
      </c>
    </row>
    <row r="46" spans="1:16">
      <c r="A46" t="s">
        <v>444</v>
      </c>
      <c r="B46" s="9">
        <v>1.03</v>
      </c>
      <c r="C46" s="9">
        <v>0.51</v>
      </c>
      <c r="D46" s="9">
        <v>82</v>
      </c>
      <c r="E46" s="9">
        <v>1.36</v>
      </c>
      <c r="F46" s="9">
        <v>0.52</v>
      </c>
      <c r="G46" s="9">
        <v>87</v>
      </c>
      <c r="H46" s="9">
        <v>0.68</v>
      </c>
      <c r="I46" s="9">
        <v>0.44</v>
      </c>
      <c r="J46" s="9">
        <v>73</v>
      </c>
      <c r="K46" s="9">
        <v>0.31</v>
      </c>
      <c r="L46" s="9">
        <v>0.28000000000000003</v>
      </c>
      <c r="M46" s="9">
        <v>64</v>
      </c>
      <c r="N46" s="9">
        <v>0.08</v>
      </c>
      <c r="O46" s="9">
        <v>0.06</v>
      </c>
      <c r="P46" s="9">
        <v>76</v>
      </c>
    </row>
    <row r="47" spans="1:16">
      <c r="A47" t="s">
        <v>445</v>
      </c>
      <c r="B47" s="9">
        <v>4.4400000000000004</v>
      </c>
      <c r="C47" s="9">
        <v>1.32</v>
      </c>
      <c r="D47" s="9">
        <v>91</v>
      </c>
      <c r="E47" s="9">
        <v>4.67</v>
      </c>
      <c r="F47" s="9">
        <v>1.37</v>
      </c>
      <c r="G47" s="9">
        <v>93</v>
      </c>
      <c r="H47" s="9">
        <v>2.2000000000000002</v>
      </c>
      <c r="I47" s="9">
        <v>1.1299999999999999</v>
      </c>
      <c r="J47" s="9">
        <v>79</v>
      </c>
      <c r="K47" s="9">
        <v>1.87</v>
      </c>
      <c r="L47" s="9">
        <v>0.71</v>
      </c>
      <c r="M47" s="9">
        <v>83</v>
      </c>
      <c r="N47" s="9">
        <v>0.46</v>
      </c>
      <c r="O47" s="9">
        <v>0.15</v>
      </c>
      <c r="P47" s="9">
        <v>83</v>
      </c>
    </row>
    <row r="48" spans="1:16">
      <c r="A48" t="s">
        <v>446</v>
      </c>
      <c r="B48" s="34">
        <v>3.4</v>
      </c>
      <c r="C48" s="34">
        <v>0.78</v>
      </c>
      <c r="D48" s="34">
        <v>94</v>
      </c>
      <c r="E48" s="34">
        <v>3.31</v>
      </c>
      <c r="F48" s="34">
        <v>0.8</v>
      </c>
      <c r="G48" s="34">
        <v>93</v>
      </c>
      <c r="H48" s="34">
        <v>1.52</v>
      </c>
      <c r="I48" s="34">
        <v>0.63</v>
      </c>
      <c r="J48" s="34">
        <v>82</v>
      </c>
      <c r="K48" s="34">
        <v>1.56</v>
      </c>
      <c r="L48" s="34">
        <v>0.39</v>
      </c>
      <c r="M48" s="34">
        <v>88</v>
      </c>
      <c r="N48" s="34">
        <v>0.38</v>
      </c>
      <c r="O48" s="34">
        <v>7.0000000000000007E-2</v>
      </c>
      <c r="P48" s="34">
        <v>89</v>
      </c>
    </row>
    <row r="49" spans="1:16">
      <c r="A49" t="s">
        <v>447</v>
      </c>
      <c r="B49" s="9">
        <v>1.97</v>
      </c>
      <c r="C49" s="9">
        <v>1.07</v>
      </c>
      <c r="D49" s="9">
        <v>80</v>
      </c>
      <c r="E49" s="9">
        <v>2.16</v>
      </c>
      <c r="F49" s="9">
        <v>1.17</v>
      </c>
      <c r="G49" s="9">
        <v>81</v>
      </c>
      <c r="H49" s="9">
        <v>2.37</v>
      </c>
      <c r="I49" s="9">
        <v>1.17</v>
      </c>
      <c r="J49" s="9">
        <v>80</v>
      </c>
      <c r="K49" s="9">
        <v>1.76</v>
      </c>
      <c r="L49" s="9">
        <v>1.21</v>
      </c>
      <c r="M49" s="9">
        <v>73</v>
      </c>
      <c r="N49" s="9">
        <v>0.82</v>
      </c>
      <c r="O49" s="9">
        <v>0.62</v>
      </c>
      <c r="P49" s="9">
        <v>68</v>
      </c>
    </row>
    <row r="50" spans="1:16">
      <c r="A50" t="s">
        <v>448</v>
      </c>
      <c r="B50" s="9">
        <v>4.24</v>
      </c>
      <c r="C50" s="9">
        <v>14.58</v>
      </c>
      <c r="D50" s="9">
        <v>62</v>
      </c>
      <c r="E50" s="9">
        <v>2.73</v>
      </c>
      <c r="F50" s="9">
        <v>17.98</v>
      </c>
      <c r="G50" s="9">
        <v>50</v>
      </c>
      <c r="H50" s="9">
        <v>1.55</v>
      </c>
      <c r="I50" s="9">
        <v>15.66</v>
      </c>
      <c r="J50" s="9">
        <v>57</v>
      </c>
      <c r="K50" s="9">
        <v>1.81</v>
      </c>
      <c r="L50" s="9">
        <v>5.96</v>
      </c>
      <c r="M50" s="9">
        <v>72</v>
      </c>
      <c r="N50" s="9">
        <v>1.68</v>
      </c>
      <c r="O50" s="9">
        <v>1.32</v>
      </c>
      <c r="P50" s="9">
        <v>75</v>
      </c>
    </row>
    <row r="51" spans="1:16">
      <c r="A51" t="s">
        <v>449</v>
      </c>
      <c r="B51" s="9">
        <v>0.36</v>
      </c>
      <c r="C51" s="9">
        <v>3.31</v>
      </c>
      <c r="D51" s="9">
        <v>47</v>
      </c>
      <c r="E51" s="9">
        <v>0.48</v>
      </c>
      <c r="F51" s="9">
        <v>4.34</v>
      </c>
      <c r="G51" s="9">
        <v>49</v>
      </c>
      <c r="H51" s="9">
        <v>0.36</v>
      </c>
      <c r="I51" s="9">
        <v>2.9</v>
      </c>
      <c r="J51" s="9">
        <v>48</v>
      </c>
      <c r="K51" s="9">
        <v>0.37</v>
      </c>
      <c r="L51" s="9">
        <v>1.73</v>
      </c>
      <c r="M51" s="9">
        <v>56</v>
      </c>
      <c r="N51" s="9">
        <v>0.69</v>
      </c>
      <c r="O51" s="9">
        <v>0.72</v>
      </c>
      <c r="P51" s="9">
        <v>67</v>
      </c>
    </row>
    <row r="52" spans="1:16">
      <c r="A52" t="s">
        <v>450</v>
      </c>
      <c r="B52" s="9">
        <v>2.59</v>
      </c>
      <c r="C52" s="9">
        <v>6.87</v>
      </c>
      <c r="D52" s="9">
        <v>58</v>
      </c>
      <c r="E52" s="9">
        <v>2.33</v>
      </c>
      <c r="F52" s="9">
        <v>8.6999999999999993</v>
      </c>
      <c r="G52" s="9">
        <v>57</v>
      </c>
      <c r="H52" s="9">
        <v>1</v>
      </c>
      <c r="I52" s="9">
        <v>7.51</v>
      </c>
      <c r="J52" s="9">
        <v>53</v>
      </c>
      <c r="K52" s="9">
        <v>0.82</v>
      </c>
      <c r="L52" s="9">
        <v>3.27</v>
      </c>
      <c r="M52" s="9">
        <v>57</v>
      </c>
      <c r="N52" s="9">
        <v>0.66</v>
      </c>
      <c r="O52" s="9">
        <v>0.75</v>
      </c>
      <c r="P52" s="9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2"/>
  <sheetViews>
    <sheetView workbookViewId="0">
      <pane ySplit="1" topLeftCell="A2" activePane="bottomLeft" state="frozen"/>
      <selection pane="bottomLeft" activeCell="I4" sqref="I4"/>
    </sheetView>
  </sheetViews>
  <sheetFormatPr defaultRowHeight="15"/>
  <cols>
    <col min="1" max="1" width="34.85546875" style="10" customWidth="1"/>
    <col min="2" max="6" width="15" style="10" customWidth="1"/>
    <col min="7" max="7" width="1.85546875" style="12" customWidth="1"/>
    <col min="8" max="8" width="28.7109375" style="10" customWidth="1"/>
    <col min="9" max="11" width="10.28515625" style="12" customWidth="1"/>
    <col min="12" max="13" width="10.28515625" style="13" customWidth="1"/>
  </cols>
  <sheetData>
    <row r="1" spans="1:14">
      <c r="A1" s="25" t="s">
        <v>652</v>
      </c>
      <c r="B1" s="14">
        <v>41274</v>
      </c>
      <c r="C1" s="14">
        <v>40908</v>
      </c>
      <c r="D1" s="14">
        <v>40543</v>
      </c>
      <c r="E1" s="14">
        <v>40178</v>
      </c>
      <c r="F1" s="14">
        <v>39813</v>
      </c>
      <c r="H1" s="25" t="s">
        <v>651</v>
      </c>
      <c r="I1" s="11">
        <v>41274</v>
      </c>
      <c r="J1" s="11">
        <v>40908</v>
      </c>
      <c r="K1" s="11">
        <v>40543</v>
      </c>
      <c r="L1" s="11">
        <v>40178</v>
      </c>
      <c r="M1" s="11">
        <v>39813</v>
      </c>
    </row>
    <row r="3" spans="1:14">
      <c r="A3" s="15" t="s">
        <v>61</v>
      </c>
      <c r="B3" s="16">
        <v>1337083</v>
      </c>
      <c r="C3" s="16">
        <v>316967</v>
      </c>
      <c r="D3" s="16">
        <v>-251689</v>
      </c>
      <c r="E3" s="16">
        <v>-975029</v>
      </c>
      <c r="F3" s="16">
        <v>-5519852</v>
      </c>
      <c r="G3" s="16"/>
      <c r="H3" s="15" t="s">
        <v>641</v>
      </c>
      <c r="I3" s="61">
        <f>B3/B4</f>
        <v>8.0988507250959144E-2</v>
      </c>
      <c r="J3" s="61">
        <f>C3/C4</f>
        <v>1.9819172800411781E-2</v>
      </c>
      <c r="K3" s="61">
        <f>D3/D4</f>
        <v>-1.6412886185125753E-2</v>
      </c>
      <c r="L3" s="61">
        <f>E3/E4</f>
        <v>-6.1365685115538075E-2</v>
      </c>
      <c r="M3" s="61">
        <f>F3/F4</f>
        <v>-0.38894312160308614</v>
      </c>
    </row>
    <row r="4" spans="1:14">
      <c r="A4" s="15" t="s">
        <v>56</v>
      </c>
      <c r="B4" s="16">
        <v>16509540</v>
      </c>
      <c r="C4" s="16">
        <v>15992948</v>
      </c>
      <c r="D4" s="16">
        <v>15334841</v>
      </c>
      <c r="E4" s="16">
        <v>15888831</v>
      </c>
      <c r="F4" s="16">
        <v>14191926</v>
      </c>
      <c r="G4" s="16"/>
      <c r="H4" s="15" t="s">
        <v>642</v>
      </c>
      <c r="I4" s="61">
        <f>B3/B5</f>
        <v>1.1087535184050656E-2</v>
      </c>
      <c r="J4" s="61">
        <f t="shared" ref="J4:M4" si="0">C3/C5</f>
        <v>2.5226107954884145E-3</v>
      </c>
      <c r="K4" s="61">
        <f t="shared" si="0"/>
        <v>-1.9152682390663615E-3</v>
      </c>
      <c r="L4" s="61">
        <f t="shared" si="0"/>
        <v>-7.0463267315744376E-3</v>
      </c>
      <c r="M4" s="61">
        <f t="shared" si="0"/>
        <v>-3.9544720317338265E-2</v>
      </c>
      <c r="N4" s="5"/>
    </row>
    <row r="5" spans="1:14">
      <c r="A5" s="15" t="s">
        <v>51</v>
      </c>
      <c r="B5" s="16">
        <v>120593349</v>
      </c>
      <c r="C5" s="16">
        <v>125650378</v>
      </c>
      <c r="D5" s="16">
        <v>131411880</v>
      </c>
      <c r="E5" s="16">
        <v>138374083</v>
      </c>
      <c r="F5" s="16">
        <v>139585056</v>
      </c>
      <c r="G5" s="16"/>
      <c r="H5" s="15" t="s">
        <v>643</v>
      </c>
      <c r="I5" s="61">
        <f>B5/B4</f>
        <v>7.3044645096108072</v>
      </c>
      <c r="J5" s="61">
        <f t="shared" ref="J5:M5" si="1">C5/C4</f>
        <v>7.8566114264862241</v>
      </c>
      <c r="K5" s="61">
        <f t="shared" si="1"/>
        <v>8.5694973948539808</v>
      </c>
      <c r="L5" s="61">
        <f t="shared" si="1"/>
        <v>8.7088901002219732</v>
      </c>
      <c r="M5" s="61">
        <f t="shared" si="1"/>
        <v>9.8355259180466419</v>
      </c>
    </row>
    <row r="6" spans="1:14">
      <c r="A6" s="15" t="s">
        <v>193</v>
      </c>
      <c r="B6" s="4">
        <v>104302938</v>
      </c>
      <c r="C6" s="4">
        <v>105452665</v>
      </c>
      <c r="D6" s="4">
        <v>109354920</v>
      </c>
      <c r="E6" s="4">
        <v>120136303</v>
      </c>
      <c r="F6" s="4">
        <v>123532207</v>
      </c>
      <c r="H6" s="15" t="s">
        <v>644</v>
      </c>
      <c r="I6" s="61">
        <f>B4/B5</f>
        <v>0.13690257495046432</v>
      </c>
      <c r="J6" s="61">
        <f t="shared" ref="J6:M6" si="2">C4/C5</f>
        <v>0.12728133615324261</v>
      </c>
      <c r="K6" s="61">
        <f t="shared" si="2"/>
        <v>0.1166929580491505</v>
      </c>
      <c r="L6" s="61">
        <f t="shared" si="2"/>
        <v>0.11482519454166862</v>
      </c>
      <c r="M6" s="61">
        <f t="shared" si="2"/>
        <v>0.10167224491424068</v>
      </c>
    </row>
    <row r="7" spans="1:14">
      <c r="A7" s="10" t="s">
        <v>663</v>
      </c>
      <c r="B7" s="4">
        <f>SUM('Balance Sheet'!B27:B32)</f>
        <v>16117849</v>
      </c>
      <c r="C7" s="4">
        <f>SUM('Balance Sheet'!C27:C32)</f>
        <v>17915538</v>
      </c>
      <c r="D7" s="4">
        <f>SUM('Balance Sheet'!D27:D32)</f>
        <v>19017809</v>
      </c>
      <c r="E7" s="4">
        <f>SUM('Balance Sheet'!E27:E32)</f>
        <v>17870460</v>
      </c>
      <c r="F7" s="4">
        <f>SUM('Balance Sheet'!F27:F32)</f>
        <v>18551798</v>
      </c>
      <c r="H7" s="15" t="s">
        <v>655</v>
      </c>
      <c r="I7" s="61">
        <f>B17/B5</f>
        <v>4.9576365940380347E-2</v>
      </c>
      <c r="J7" s="61">
        <f>C17/C5</f>
        <v>4.8954361283338119E-2</v>
      </c>
      <c r="K7" s="61">
        <f>D17/D5</f>
        <v>5.1988427530296345E-2</v>
      </c>
      <c r="L7" s="61">
        <f>E17/E5</f>
        <v>5.5155704265805322E-2</v>
      </c>
      <c r="M7" s="61">
        <f>F17/F5</f>
        <v>5.8991150170115629E-2</v>
      </c>
    </row>
    <row r="8" spans="1:14">
      <c r="A8" s="15" t="s">
        <v>192</v>
      </c>
      <c r="B8" s="4">
        <v>30833347</v>
      </c>
      <c r="C8" s="4">
        <v>29312229</v>
      </c>
      <c r="D8" s="4">
        <v>28119846</v>
      </c>
      <c r="E8" s="4">
        <v>31025883</v>
      </c>
      <c r="F8" s="4">
        <v>26628420</v>
      </c>
      <c r="H8" s="10" t="s">
        <v>648</v>
      </c>
      <c r="I8" s="61">
        <f>B14/B5</f>
        <v>3.2688087964121468E-2</v>
      </c>
      <c r="J8" s="61">
        <f>C14/C5</f>
        <v>3.402743444194016E-2</v>
      </c>
      <c r="K8" s="61">
        <f>D14/D5</f>
        <v>3.5261979358335027E-2</v>
      </c>
      <c r="L8" s="61">
        <f>E14/E5</f>
        <v>3.8084899178699526E-2</v>
      </c>
      <c r="M8" s="61">
        <f>F14/F5</f>
        <v>4.6261334737724362E-2</v>
      </c>
    </row>
    <row r="9" spans="1:14">
      <c r="G9"/>
      <c r="H9" s="15" t="s">
        <v>649</v>
      </c>
      <c r="I9" s="62">
        <f>B15/B5</f>
        <v>1.6506034673603766E-2</v>
      </c>
      <c r="J9" s="62">
        <f>C15/C5</f>
        <v>1.4048974846697237E-2</v>
      </c>
      <c r="K9" s="62">
        <f>D15/D5</f>
        <v>1.373544766272273E-2</v>
      </c>
      <c r="L9" s="62">
        <f>E15/E5</f>
        <v>1.7018801129110282E-2</v>
      </c>
      <c r="M9" s="62">
        <f>F15/F5</f>
        <v>1.2074064719363654E-2</v>
      </c>
    </row>
    <row r="10" spans="1:14">
      <c r="H10" s="15" t="s">
        <v>650</v>
      </c>
      <c r="I10" s="61">
        <f>B16/B5</f>
        <v>3.8224330265510746E-4</v>
      </c>
      <c r="J10" s="61">
        <f>C16/C5</f>
        <v>8.7795199470072421E-4</v>
      </c>
      <c r="K10" s="61">
        <f>D16/D5</f>
        <v>2.9910005092385864E-3</v>
      </c>
      <c r="L10" s="61">
        <f>E16/E5</f>
        <v>5.2003957995515676E-5</v>
      </c>
      <c r="M10" s="61">
        <f>F16/F5</f>
        <v>6.5575071302761804E-4</v>
      </c>
    </row>
    <row r="11" spans="1:14">
      <c r="G11"/>
      <c r="H11" s="10" t="s">
        <v>653</v>
      </c>
      <c r="I11" s="61">
        <f>B14/B6</f>
        <v>3.7793432050782692E-2</v>
      </c>
      <c r="J11" s="61">
        <f>C14/C6</f>
        <v>4.054482643942664E-2</v>
      </c>
      <c r="K11" s="61">
        <f>D14/D6</f>
        <v>4.2374344016711821E-2</v>
      </c>
      <c r="L11" s="61">
        <f>E14/E6</f>
        <v>4.3866532167216768E-2</v>
      </c>
      <c r="M11" s="61">
        <f>F14/F6</f>
        <v>5.2272934782100995E-2</v>
      </c>
    </row>
    <row r="12" spans="1:14">
      <c r="G12"/>
      <c r="H12" s="15" t="s">
        <v>654</v>
      </c>
      <c r="I12" s="62">
        <f>B6/B5</f>
        <v>0.86491451531045882</v>
      </c>
      <c r="J12" s="62">
        <f>C6/C5</f>
        <v>0.83925465787297515</v>
      </c>
      <c r="K12" s="62">
        <f>D6/D5</f>
        <v>0.83215398790428996</v>
      </c>
      <c r="L12" s="62">
        <f>E6/E5</f>
        <v>0.86819945177161539</v>
      </c>
      <c r="M12" s="62">
        <f>F6/F5</f>
        <v>0.88499593394868858</v>
      </c>
    </row>
    <row r="13" spans="1:14">
      <c r="H13" s="15" t="s">
        <v>646</v>
      </c>
      <c r="I13" s="61">
        <f>B3/B17</f>
        <v>0.22364558139223695</v>
      </c>
      <c r="J13" s="61">
        <f>C3/C17</f>
        <v>5.1529847992256385E-2</v>
      </c>
      <c r="K13" s="61">
        <f>D3/D17</f>
        <v>-3.6840280232562056E-2</v>
      </c>
      <c r="L13" s="61">
        <f>E3/E17</f>
        <v>-0.12775336341671778</v>
      </c>
      <c r="M13" s="61">
        <f>F3/F17</f>
        <v>-0.67035004747832927</v>
      </c>
    </row>
    <row r="14" spans="1:14">
      <c r="A14" s="15" t="s">
        <v>89</v>
      </c>
      <c r="B14" s="19">
        <v>3941966</v>
      </c>
      <c r="C14" s="19">
        <v>4275560</v>
      </c>
      <c r="D14" s="19">
        <v>4633843</v>
      </c>
      <c r="E14" s="19">
        <v>5269963</v>
      </c>
      <c r="F14" s="19">
        <v>6457391</v>
      </c>
      <c r="H14" s="15"/>
      <c r="I14" s="26"/>
      <c r="J14" s="26"/>
      <c r="K14" s="26"/>
      <c r="L14" s="26"/>
      <c r="M14" s="26"/>
    </row>
    <row r="15" spans="1:14">
      <c r="A15" s="15" t="s">
        <v>98</v>
      </c>
      <c r="B15" s="23">
        <v>1990518</v>
      </c>
      <c r="C15" s="23">
        <v>1765259</v>
      </c>
      <c r="D15" s="23">
        <v>1805001</v>
      </c>
      <c r="E15" s="23">
        <v>2354961</v>
      </c>
      <c r="F15" s="23">
        <v>1685359</v>
      </c>
    </row>
    <row r="16" spans="1:14">
      <c r="A16" s="15" t="s">
        <v>104</v>
      </c>
      <c r="B16" s="23">
        <v>46096</v>
      </c>
      <c r="C16" s="23">
        <v>110315</v>
      </c>
      <c r="D16" s="23">
        <v>393053</v>
      </c>
      <c r="E16" s="23">
        <v>7196</v>
      </c>
      <c r="F16" s="23">
        <v>91533</v>
      </c>
      <c r="H16" s="15"/>
    </row>
    <row r="17" spans="1:13">
      <c r="A17" s="15" t="s">
        <v>647</v>
      </c>
      <c r="B17" s="23">
        <v>5978580</v>
      </c>
      <c r="C17" s="23">
        <v>6151134</v>
      </c>
      <c r="D17" s="23">
        <v>6831897</v>
      </c>
      <c r="E17" s="23">
        <v>7632120</v>
      </c>
      <c r="F17" s="23">
        <v>8234283</v>
      </c>
      <c r="H17" s="15"/>
    </row>
    <row r="18" spans="1:13">
      <c r="A18" s="15"/>
      <c r="H18" s="15"/>
    </row>
    <row r="19" spans="1:13">
      <c r="G19" s="6"/>
      <c r="H19" s="6"/>
      <c r="I19"/>
      <c r="J19"/>
      <c r="K19"/>
      <c r="L19"/>
      <c r="M19"/>
    </row>
    <row r="20" spans="1:13">
      <c r="A20" s="15"/>
      <c r="H20" s="15"/>
    </row>
    <row r="21" spans="1:13">
      <c r="A21" s="15"/>
      <c r="H21" s="15"/>
    </row>
    <row r="22" spans="1:13">
      <c r="A22" s="15"/>
      <c r="H22" s="15"/>
    </row>
    <row r="23" spans="1:13">
      <c r="A23" s="15"/>
      <c r="H23" s="15"/>
    </row>
    <row r="24" spans="1:13">
      <c r="A24" s="15"/>
      <c r="H24" s="15"/>
    </row>
    <row r="25" spans="1:13">
      <c r="A25" s="15"/>
      <c r="H25" s="15"/>
    </row>
    <row r="26" spans="1:13">
      <c r="A26" s="15"/>
      <c r="H26" s="15"/>
    </row>
    <row r="27" spans="1:13">
      <c r="H27" s="15"/>
    </row>
    <row r="28" spans="1:13">
      <c r="H28" s="15"/>
    </row>
    <row r="29" spans="1:13">
      <c r="H29" s="15"/>
    </row>
    <row r="30" spans="1:13">
      <c r="H30" s="15"/>
    </row>
    <row r="31" spans="1:13">
      <c r="H31" s="15"/>
    </row>
    <row r="32" spans="1:13">
      <c r="H32" s="1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70" zoomScaleNormal="70" workbookViewId="0">
      <pane ySplit="5" topLeftCell="A6" activePane="bottomLeft" state="frozen"/>
      <selection sqref="A1:A2"/>
      <selection pane="bottomLeft" activeCell="B1" sqref="A1:P46"/>
    </sheetView>
  </sheetViews>
  <sheetFormatPr defaultRowHeight="15"/>
  <cols>
    <col min="1" max="1" width="39.7109375" customWidth="1"/>
    <col min="2" max="16" width="11.7109375" style="9" customWidth="1"/>
  </cols>
  <sheetData>
    <row r="1" spans="1:16">
      <c r="A1" s="9" t="s">
        <v>451</v>
      </c>
    </row>
    <row r="2" spans="1:16">
      <c r="A2" t="s">
        <v>0</v>
      </c>
      <c r="E2" s="37"/>
    </row>
    <row r="4" spans="1:16">
      <c r="B4" s="38">
        <v>41274</v>
      </c>
      <c r="E4" s="38">
        <v>40908</v>
      </c>
      <c r="H4" s="38">
        <v>40543</v>
      </c>
      <c r="K4" s="38">
        <v>40178</v>
      </c>
      <c r="N4" s="38">
        <v>39813</v>
      </c>
    </row>
    <row r="5" spans="1:16">
      <c r="A5" t="s">
        <v>452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</row>
    <row r="6" spans="1:16">
      <c r="A6" t="s">
        <v>453</v>
      </c>
      <c r="B6" s="9">
        <v>27.62</v>
      </c>
      <c r="C6" s="9">
        <v>17.73</v>
      </c>
      <c r="D6" s="9">
        <v>81</v>
      </c>
      <c r="E6" s="9">
        <v>27.8</v>
      </c>
      <c r="F6" s="9">
        <v>17.190000000000001</v>
      </c>
      <c r="G6" s="9">
        <v>85</v>
      </c>
      <c r="H6" s="9">
        <v>28.09</v>
      </c>
      <c r="I6" s="9">
        <v>16.600000000000001</v>
      </c>
      <c r="J6" s="9">
        <v>85</v>
      </c>
      <c r="K6" s="9">
        <v>23.31</v>
      </c>
      <c r="L6" s="9">
        <v>15.72</v>
      </c>
      <c r="M6" s="9">
        <v>76</v>
      </c>
      <c r="N6" s="9">
        <v>16.88</v>
      </c>
      <c r="O6" s="9">
        <v>14.81</v>
      </c>
      <c r="P6" s="9">
        <v>63</v>
      </c>
    </row>
    <row r="7" spans="1:16">
      <c r="A7" t="s">
        <v>454</v>
      </c>
      <c r="B7" s="9">
        <v>10.17</v>
      </c>
      <c r="C7" s="9">
        <v>4.93</v>
      </c>
      <c r="D7" s="9">
        <v>81</v>
      </c>
      <c r="E7" s="9">
        <v>8.93</v>
      </c>
      <c r="F7" s="9">
        <v>4.3499999999999996</v>
      </c>
      <c r="G7" s="9">
        <v>83</v>
      </c>
      <c r="H7" s="9">
        <v>10.31</v>
      </c>
      <c r="I7" s="9">
        <v>4.47</v>
      </c>
      <c r="J7" s="9">
        <v>85</v>
      </c>
      <c r="K7" s="9">
        <v>10.93</v>
      </c>
      <c r="L7" s="9">
        <v>4.24</v>
      </c>
      <c r="M7" s="9">
        <v>87</v>
      </c>
      <c r="N7" s="9">
        <v>3.59</v>
      </c>
      <c r="O7" s="9">
        <v>3.77</v>
      </c>
      <c r="P7" s="9">
        <v>60</v>
      </c>
    </row>
    <row r="8" spans="1:16">
      <c r="A8" t="s">
        <v>455</v>
      </c>
      <c r="B8" s="9">
        <v>10.69</v>
      </c>
      <c r="C8" s="9">
        <v>5.32</v>
      </c>
      <c r="D8" s="9">
        <v>85</v>
      </c>
      <c r="E8" s="9">
        <v>11.07</v>
      </c>
      <c r="F8" s="9">
        <v>5.32</v>
      </c>
      <c r="G8" s="9">
        <v>85</v>
      </c>
      <c r="H8" s="9">
        <v>9.6300000000000008</v>
      </c>
      <c r="I8" s="9">
        <v>4.57</v>
      </c>
      <c r="J8" s="9">
        <v>86</v>
      </c>
      <c r="K8" s="9">
        <v>5.79</v>
      </c>
      <c r="L8" s="9">
        <v>3.86</v>
      </c>
      <c r="M8" s="9">
        <v>73</v>
      </c>
      <c r="N8" s="9">
        <v>4.92</v>
      </c>
      <c r="O8" s="9">
        <v>3.68</v>
      </c>
      <c r="P8" s="9">
        <v>70</v>
      </c>
    </row>
    <row r="10" spans="1:16">
      <c r="A10" t="s">
        <v>456</v>
      </c>
      <c r="B10" s="9">
        <v>51.6</v>
      </c>
      <c r="C10" s="9">
        <v>57.37</v>
      </c>
      <c r="D10" s="9">
        <v>31</v>
      </c>
      <c r="E10" s="9">
        <v>49.97</v>
      </c>
      <c r="F10" s="9">
        <v>56.4</v>
      </c>
      <c r="G10" s="9">
        <v>26</v>
      </c>
      <c r="H10" s="9">
        <v>50.18</v>
      </c>
      <c r="I10" s="9">
        <v>56.94</v>
      </c>
      <c r="J10" s="9">
        <v>29</v>
      </c>
      <c r="K10" s="9">
        <v>54.64</v>
      </c>
      <c r="L10" s="9">
        <v>58.5</v>
      </c>
      <c r="M10" s="9">
        <v>34</v>
      </c>
      <c r="N10" s="9">
        <v>60.39</v>
      </c>
      <c r="O10" s="9">
        <v>61.13</v>
      </c>
      <c r="P10" s="9">
        <v>45</v>
      </c>
    </row>
    <row r="11" spans="1:16">
      <c r="A11" t="s">
        <v>454</v>
      </c>
      <c r="B11" s="9">
        <v>1.1100000000000001</v>
      </c>
      <c r="C11" s="9">
        <v>1.92</v>
      </c>
      <c r="D11" s="9">
        <v>44</v>
      </c>
      <c r="E11" s="9">
        <v>0.98</v>
      </c>
      <c r="F11" s="9">
        <v>1.82</v>
      </c>
      <c r="G11" s="9">
        <v>41</v>
      </c>
      <c r="H11" s="9">
        <v>0.55000000000000004</v>
      </c>
      <c r="I11" s="9">
        <v>1.83</v>
      </c>
      <c r="J11" s="9">
        <v>35</v>
      </c>
      <c r="K11" s="9">
        <v>2.39</v>
      </c>
      <c r="L11" s="9">
        <v>1.67</v>
      </c>
      <c r="M11" s="9">
        <v>68</v>
      </c>
      <c r="N11" s="9">
        <v>1.1399999999999999</v>
      </c>
      <c r="O11" s="9">
        <v>1.85</v>
      </c>
      <c r="P11" s="9">
        <v>50</v>
      </c>
    </row>
    <row r="12" spans="1:16">
      <c r="A12" t="s">
        <v>455</v>
      </c>
      <c r="B12" s="9">
        <v>7.17</v>
      </c>
      <c r="C12" s="9">
        <v>8.74</v>
      </c>
      <c r="D12" s="9">
        <v>42</v>
      </c>
      <c r="E12" s="9">
        <v>5.09</v>
      </c>
      <c r="F12" s="9">
        <v>7.13</v>
      </c>
      <c r="G12" s="9">
        <v>36</v>
      </c>
      <c r="H12" s="9">
        <v>5.6</v>
      </c>
      <c r="I12" s="9">
        <v>6.66</v>
      </c>
      <c r="J12" s="9">
        <v>45</v>
      </c>
      <c r="K12" s="9">
        <v>4.59</v>
      </c>
      <c r="L12" s="9">
        <v>6.43</v>
      </c>
      <c r="M12" s="9">
        <v>39</v>
      </c>
      <c r="N12" s="9">
        <v>7.49</v>
      </c>
      <c r="O12" s="9">
        <v>6.98</v>
      </c>
      <c r="P12" s="9">
        <v>60</v>
      </c>
    </row>
    <row r="13" spans="1:16">
      <c r="A13" t="s">
        <v>457</v>
      </c>
      <c r="B13" s="9">
        <v>11.27</v>
      </c>
      <c r="C13" s="9">
        <v>7.3</v>
      </c>
      <c r="D13" s="9">
        <v>74</v>
      </c>
      <c r="E13" s="9">
        <v>9.91</v>
      </c>
      <c r="F13" s="9">
        <v>6.66</v>
      </c>
      <c r="G13" s="9">
        <v>75</v>
      </c>
      <c r="H13" s="9">
        <v>10.86</v>
      </c>
      <c r="I13" s="9">
        <v>6.79</v>
      </c>
      <c r="J13" s="9">
        <v>78</v>
      </c>
      <c r="K13" s="9">
        <v>13.32</v>
      </c>
      <c r="L13" s="9">
        <v>6.25</v>
      </c>
      <c r="M13" s="9">
        <v>82</v>
      </c>
      <c r="N13" s="9">
        <v>4.7300000000000004</v>
      </c>
      <c r="O13" s="9">
        <v>5.94</v>
      </c>
      <c r="P13" s="9">
        <v>54</v>
      </c>
    </row>
    <row r="15" spans="1:16">
      <c r="A15" t="s">
        <v>458</v>
      </c>
      <c r="B15" s="9">
        <v>3.93</v>
      </c>
      <c r="C15" s="9">
        <v>5.27</v>
      </c>
      <c r="D15" s="9">
        <v>48</v>
      </c>
      <c r="E15" s="9">
        <v>3.12</v>
      </c>
      <c r="F15" s="9">
        <v>5.19</v>
      </c>
      <c r="G15" s="9">
        <v>42</v>
      </c>
      <c r="H15" s="9">
        <v>2.08</v>
      </c>
      <c r="I15" s="9">
        <v>4.3899999999999997</v>
      </c>
      <c r="J15" s="9">
        <v>39</v>
      </c>
      <c r="K15" s="9">
        <v>2.72</v>
      </c>
      <c r="L15" s="9">
        <v>3.61</v>
      </c>
      <c r="M15" s="9">
        <v>46</v>
      </c>
      <c r="N15" s="9">
        <v>3.61</v>
      </c>
      <c r="O15" s="9">
        <v>3.45</v>
      </c>
      <c r="P15" s="9">
        <v>57</v>
      </c>
    </row>
    <row r="16" spans="1:16">
      <c r="A16" t="s">
        <v>459</v>
      </c>
      <c r="B16" s="9">
        <v>3.17</v>
      </c>
      <c r="C16" s="9">
        <v>2.29</v>
      </c>
      <c r="D16" s="9">
        <v>69</v>
      </c>
      <c r="E16" s="9">
        <v>2.71</v>
      </c>
      <c r="F16" s="9">
        <v>2.04</v>
      </c>
      <c r="G16" s="9">
        <v>70</v>
      </c>
      <c r="H16" s="9">
        <v>1.92</v>
      </c>
      <c r="I16" s="9">
        <v>2.37</v>
      </c>
      <c r="J16" s="9">
        <v>54</v>
      </c>
      <c r="K16" s="9">
        <v>0.08</v>
      </c>
      <c r="L16" s="9">
        <v>1.55</v>
      </c>
      <c r="M16" s="9">
        <v>30</v>
      </c>
      <c r="N16" s="9">
        <v>0.82</v>
      </c>
      <c r="O16" s="9">
        <v>1.57</v>
      </c>
      <c r="P16" s="9">
        <v>50</v>
      </c>
    </row>
    <row r="18" spans="1:16">
      <c r="A18" t="s">
        <v>460</v>
      </c>
      <c r="B18" s="9">
        <v>0</v>
      </c>
      <c r="C18" s="9">
        <v>0.11</v>
      </c>
      <c r="D18" s="9">
        <v>73</v>
      </c>
      <c r="E18" s="9">
        <v>0</v>
      </c>
      <c r="F18" s="9">
        <v>0.17</v>
      </c>
      <c r="G18" s="9">
        <v>63</v>
      </c>
      <c r="H18" s="9">
        <v>0</v>
      </c>
      <c r="I18" s="9">
        <v>0.15</v>
      </c>
      <c r="J18" s="9">
        <v>67</v>
      </c>
      <c r="K18" s="9">
        <v>0</v>
      </c>
      <c r="L18" s="9">
        <v>7.0000000000000007E-2</v>
      </c>
      <c r="M18" s="9">
        <v>70</v>
      </c>
      <c r="N18" s="9">
        <v>0</v>
      </c>
      <c r="O18" s="9">
        <v>0.04</v>
      </c>
      <c r="P18" s="9">
        <v>73</v>
      </c>
    </row>
    <row r="19" spans="1:16">
      <c r="A19" t="s">
        <v>461</v>
      </c>
      <c r="B19" s="9">
        <v>0.16</v>
      </c>
      <c r="C19" s="9">
        <v>7.0000000000000007E-2</v>
      </c>
      <c r="D19" s="9">
        <v>80</v>
      </c>
      <c r="E19" s="9">
        <v>0.15</v>
      </c>
      <c r="F19" s="9">
        <v>7.0000000000000007E-2</v>
      </c>
      <c r="G19" s="9">
        <v>76</v>
      </c>
      <c r="H19" s="9">
        <v>0.21</v>
      </c>
      <c r="I19" s="9">
        <v>0.09</v>
      </c>
      <c r="J19" s="9">
        <v>80</v>
      </c>
      <c r="K19" s="9">
        <v>0.18</v>
      </c>
      <c r="L19" s="9">
        <v>0.08</v>
      </c>
      <c r="M19" s="9">
        <v>80</v>
      </c>
      <c r="N19" s="9">
        <v>0.11</v>
      </c>
      <c r="O19" s="9">
        <v>0.06</v>
      </c>
      <c r="P19" s="9">
        <v>78</v>
      </c>
    </row>
    <row r="20" spans="1:16">
      <c r="A20" t="s">
        <v>462</v>
      </c>
      <c r="B20" s="9">
        <v>0.16</v>
      </c>
      <c r="C20" s="9">
        <v>0.22</v>
      </c>
      <c r="D20" s="9">
        <v>64</v>
      </c>
      <c r="E20" s="9">
        <v>0.15</v>
      </c>
      <c r="F20" s="9">
        <v>0.28999999999999998</v>
      </c>
      <c r="G20" s="9">
        <v>58</v>
      </c>
      <c r="H20" s="9">
        <v>0.21</v>
      </c>
      <c r="I20" s="9">
        <v>0.31</v>
      </c>
      <c r="J20" s="9">
        <v>61</v>
      </c>
      <c r="K20" s="9">
        <v>0.18</v>
      </c>
      <c r="L20" s="9">
        <v>0.21</v>
      </c>
      <c r="M20" s="9">
        <v>66</v>
      </c>
      <c r="N20" s="9">
        <v>0.11</v>
      </c>
      <c r="O20" s="9">
        <v>0.14000000000000001</v>
      </c>
      <c r="P20" s="9">
        <v>65</v>
      </c>
    </row>
    <row r="22" spans="1:16">
      <c r="A22" t="s">
        <v>463</v>
      </c>
    </row>
    <row r="23" spans="1:16">
      <c r="A23" t="s">
        <v>464</v>
      </c>
      <c r="B23" s="9">
        <v>22.11</v>
      </c>
      <c r="C23" s="9">
        <v>17.5</v>
      </c>
      <c r="D23" s="9">
        <v>71</v>
      </c>
      <c r="E23" s="9">
        <v>19.22</v>
      </c>
      <c r="F23" s="9">
        <v>17.45</v>
      </c>
      <c r="G23" s="9">
        <v>61</v>
      </c>
      <c r="H23" s="9">
        <v>17.399999999999999</v>
      </c>
      <c r="I23" s="9">
        <v>16.89</v>
      </c>
      <c r="J23" s="9">
        <v>56</v>
      </c>
      <c r="K23" s="9">
        <v>16.690000000000001</v>
      </c>
      <c r="L23" s="9">
        <v>15.61</v>
      </c>
      <c r="M23" s="9">
        <v>58</v>
      </c>
      <c r="N23" s="9">
        <v>12.51</v>
      </c>
      <c r="O23" s="9">
        <v>14.4</v>
      </c>
      <c r="P23" s="9">
        <v>44</v>
      </c>
    </row>
    <row r="24" spans="1:16">
      <c r="A24" t="s">
        <v>465</v>
      </c>
      <c r="B24" s="9">
        <v>0</v>
      </c>
      <c r="C24" s="9">
        <v>2.11</v>
      </c>
      <c r="D24" s="9">
        <v>35</v>
      </c>
      <c r="E24" s="9">
        <v>0</v>
      </c>
      <c r="F24" s="9">
        <v>1.85</v>
      </c>
      <c r="G24" s="9">
        <v>38</v>
      </c>
      <c r="H24" s="9">
        <v>0.01</v>
      </c>
      <c r="I24" s="9">
        <v>1.63</v>
      </c>
      <c r="J24" s="9">
        <v>40</v>
      </c>
      <c r="K24" s="9">
        <v>0.01</v>
      </c>
      <c r="L24" s="9">
        <v>0.97</v>
      </c>
      <c r="M24" s="9">
        <v>41</v>
      </c>
      <c r="N24" s="9">
        <v>0.02</v>
      </c>
      <c r="O24" s="9">
        <v>0.89</v>
      </c>
      <c r="P24" s="9">
        <v>42</v>
      </c>
    </row>
    <row r="25" spans="1:16">
      <c r="A25" t="s">
        <v>466</v>
      </c>
      <c r="B25" s="9">
        <v>34.89</v>
      </c>
      <c r="C25" s="9">
        <v>24.79</v>
      </c>
      <c r="D25" s="9">
        <v>78</v>
      </c>
      <c r="E25" s="9">
        <v>33.1</v>
      </c>
      <c r="F25" s="9">
        <v>24.14</v>
      </c>
      <c r="G25" s="9">
        <v>78</v>
      </c>
      <c r="H25" s="9">
        <v>27.16</v>
      </c>
      <c r="I25" s="9">
        <v>25.85</v>
      </c>
      <c r="J25" s="9">
        <v>70</v>
      </c>
      <c r="K25" s="9">
        <v>27</v>
      </c>
      <c r="L25" s="9">
        <v>26.28</v>
      </c>
      <c r="M25" s="9">
        <v>67</v>
      </c>
      <c r="N25" s="9">
        <v>32.5</v>
      </c>
      <c r="O25" s="9">
        <v>33.6</v>
      </c>
      <c r="P25" s="9">
        <v>69</v>
      </c>
    </row>
    <row r="27" spans="1:16">
      <c r="A27" t="s">
        <v>467</v>
      </c>
      <c r="B27" s="9">
        <v>0</v>
      </c>
      <c r="C27" s="9">
        <v>7.0000000000000007E-2</v>
      </c>
      <c r="D27" s="9">
        <v>50</v>
      </c>
      <c r="E27" s="9">
        <v>0</v>
      </c>
      <c r="F27" s="9">
        <v>0.06</v>
      </c>
      <c r="G27" s="9">
        <v>52</v>
      </c>
      <c r="H27" s="9">
        <v>0</v>
      </c>
      <c r="I27" s="9">
        <v>0.01</v>
      </c>
      <c r="J27" s="9">
        <v>68</v>
      </c>
      <c r="K27" s="9">
        <v>0</v>
      </c>
      <c r="L27" s="9">
        <v>0.01</v>
      </c>
      <c r="M27" s="9">
        <v>66</v>
      </c>
      <c r="N27" s="9">
        <v>0</v>
      </c>
      <c r="O27" s="9">
        <v>-0.01</v>
      </c>
      <c r="P27" s="9">
        <v>22</v>
      </c>
    </row>
    <row r="28" spans="1:16">
      <c r="A28" t="s">
        <v>468</v>
      </c>
      <c r="B28" s="9">
        <v>0</v>
      </c>
      <c r="C28" s="9">
        <v>0.8</v>
      </c>
      <c r="D28" s="9">
        <v>50</v>
      </c>
      <c r="E28" s="9">
        <v>0</v>
      </c>
      <c r="F28" s="9">
        <v>0.65</v>
      </c>
      <c r="G28" s="9">
        <v>52</v>
      </c>
      <c r="H28" s="9">
        <v>0.01</v>
      </c>
      <c r="I28" s="9">
        <v>0.15</v>
      </c>
      <c r="J28" s="9">
        <v>68</v>
      </c>
      <c r="K28" s="9">
        <v>0.01</v>
      </c>
      <c r="L28" s="9">
        <v>0.13</v>
      </c>
      <c r="M28" s="9">
        <v>66</v>
      </c>
      <c r="N28" s="9">
        <v>0</v>
      </c>
      <c r="O28" s="9">
        <v>-0.15</v>
      </c>
      <c r="P28" s="9">
        <v>22</v>
      </c>
    </row>
    <row r="30" spans="1:16">
      <c r="A30" t="s">
        <v>469</v>
      </c>
    </row>
    <row r="31" spans="1:16">
      <c r="A31" t="s">
        <v>470</v>
      </c>
      <c r="B31" s="9">
        <v>38.049999999999997</v>
      </c>
      <c r="C31" s="9">
        <v>37.61</v>
      </c>
      <c r="D31" s="9">
        <v>53</v>
      </c>
      <c r="E31" s="9">
        <v>35.39</v>
      </c>
      <c r="F31" s="9">
        <v>34.47</v>
      </c>
      <c r="G31" s="9">
        <v>53</v>
      </c>
      <c r="H31" s="9">
        <v>33.42</v>
      </c>
      <c r="I31" s="9">
        <v>32.58</v>
      </c>
      <c r="J31" s="9">
        <v>55</v>
      </c>
      <c r="K31" s="9">
        <v>28.51</v>
      </c>
      <c r="L31" s="9">
        <v>30.79</v>
      </c>
      <c r="M31" s="9">
        <v>44</v>
      </c>
      <c r="N31" s="9">
        <v>24.35</v>
      </c>
      <c r="O31" s="9">
        <v>31.03</v>
      </c>
      <c r="P31" s="9">
        <v>32</v>
      </c>
    </row>
    <row r="32" spans="1:16">
      <c r="A32" t="s">
        <v>471</v>
      </c>
      <c r="B32" s="9">
        <v>1.9</v>
      </c>
      <c r="C32" s="9">
        <v>2.21</v>
      </c>
      <c r="D32" s="9">
        <v>53</v>
      </c>
      <c r="E32" s="9">
        <v>1.76</v>
      </c>
      <c r="F32" s="9">
        <v>2.37</v>
      </c>
      <c r="G32" s="9">
        <v>55</v>
      </c>
      <c r="H32" s="9">
        <v>0.64</v>
      </c>
      <c r="I32" s="9">
        <v>2.59</v>
      </c>
      <c r="J32" s="9">
        <v>26</v>
      </c>
      <c r="K32" s="9">
        <v>1.98</v>
      </c>
      <c r="L32" s="9">
        <v>2.5299999999999998</v>
      </c>
      <c r="M32" s="9">
        <v>54</v>
      </c>
      <c r="N32" s="9">
        <v>1.26</v>
      </c>
      <c r="O32" s="9">
        <v>3.09</v>
      </c>
      <c r="P32" s="9">
        <v>38</v>
      </c>
    </row>
    <row r="33" spans="1:16">
      <c r="A33" t="s">
        <v>472</v>
      </c>
      <c r="B33" s="9">
        <v>36.15</v>
      </c>
      <c r="C33" s="9">
        <v>35.08</v>
      </c>
      <c r="D33" s="9">
        <v>53</v>
      </c>
      <c r="E33" s="9">
        <v>33.630000000000003</v>
      </c>
      <c r="F33" s="9">
        <v>31.57</v>
      </c>
      <c r="G33" s="9">
        <v>57</v>
      </c>
      <c r="H33" s="9">
        <v>32.78</v>
      </c>
      <c r="I33" s="9">
        <v>29.81</v>
      </c>
      <c r="J33" s="9">
        <v>58</v>
      </c>
      <c r="K33" s="9">
        <v>26.52</v>
      </c>
      <c r="L33" s="9">
        <v>28.17</v>
      </c>
      <c r="M33" s="9">
        <v>45</v>
      </c>
      <c r="N33" s="9">
        <v>23.1</v>
      </c>
      <c r="O33" s="9">
        <v>27.73</v>
      </c>
      <c r="P33" s="9">
        <v>39</v>
      </c>
    </row>
    <row r="35" spans="1:16">
      <c r="A35" t="s">
        <v>473</v>
      </c>
      <c r="B35" s="9">
        <v>42.55</v>
      </c>
      <c r="C35" s="9">
        <v>51.69</v>
      </c>
      <c r="D35" s="9">
        <v>26</v>
      </c>
      <c r="E35" s="9">
        <v>39.53</v>
      </c>
      <c r="F35" s="9">
        <v>50.43</v>
      </c>
      <c r="G35" s="9">
        <v>20</v>
      </c>
      <c r="H35" s="9">
        <v>37.99</v>
      </c>
      <c r="I35" s="9">
        <v>47.71</v>
      </c>
      <c r="J35" s="9">
        <v>22</v>
      </c>
      <c r="K35" s="9">
        <v>37.229999999999997</v>
      </c>
      <c r="L35" s="9">
        <v>45</v>
      </c>
      <c r="M35" s="9">
        <v>28</v>
      </c>
      <c r="N35" s="9">
        <v>37.049999999999997</v>
      </c>
      <c r="O35" s="9">
        <v>44.34</v>
      </c>
      <c r="P35" s="9">
        <v>30</v>
      </c>
    </row>
    <row r="36" spans="1:16">
      <c r="A36" t="s">
        <v>474</v>
      </c>
      <c r="B36" s="9">
        <v>4.93</v>
      </c>
      <c r="C36" s="9">
        <v>6.5</v>
      </c>
      <c r="D36" s="9">
        <v>43</v>
      </c>
      <c r="E36" s="9">
        <v>6.6</v>
      </c>
      <c r="F36" s="9">
        <v>7.29</v>
      </c>
      <c r="G36" s="9">
        <v>49</v>
      </c>
      <c r="H36" s="9">
        <v>6.68</v>
      </c>
      <c r="I36" s="9">
        <v>8.26</v>
      </c>
      <c r="J36" s="9">
        <v>46</v>
      </c>
      <c r="K36" s="9">
        <v>12.06</v>
      </c>
      <c r="L36" s="9">
        <v>8.57</v>
      </c>
      <c r="M36" s="9">
        <v>74</v>
      </c>
      <c r="N36" s="9">
        <v>14.04</v>
      </c>
      <c r="O36" s="9">
        <v>9.2799999999999994</v>
      </c>
      <c r="P36" s="9">
        <v>73</v>
      </c>
    </row>
    <row r="37" spans="1:16">
      <c r="A37" t="s">
        <v>475</v>
      </c>
      <c r="B37" s="9">
        <v>37.619999999999997</v>
      </c>
      <c r="C37" s="9">
        <v>44.78</v>
      </c>
      <c r="D37" s="9">
        <v>30</v>
      </c>
      <c r="E37" s="9">
        <v>32.93</v>
      </c>
      <c r="F37" s="9">
        <v>42.51</v>
      </c>
      <c r="G37" s="9">
        <v>21</v>
      </c>
      <c r="H37" s="9">
        <v>31.32</v>
      </c>
      <c r="I37" s="9">
        <v>39.049999999999997</v>
      </c>
      <c r="J37" s="9">
        <v>25</v>
      </c>
      <c r="K37" s="9">
        <v>25.17</v>
      </c>
      <c r="L37" s="9">
        <v>36.01</v>
      </c>
      <c r="M37" s="9">
        <v>25</v>
      </c>
      <c r="N37" s="9">
        <v>23.01</v>
      </c>
      <c r="O37" s="9">
        <v>34.68</v>
      </c>
      <c r="P37" s="9">
        <v>23</v>
      </c>
    </row>
    <row r="39" spans="1:16">
      <c r="A39" t="s">
        <v>476</v>
      </c>
      <c r="B39" s="9">
        <v>68.66</v>
      </c>
      <c r="C39" s="9">
        <v>58.97</v>
      </c>
      <c r="D39" s="9">
        <v>73</v>
      </c>
      <c r="E39" s="9">
        <v>63.51</v>
      </c>
      <c r="F39" s="9">
        <v>54.21</v>
      </c>
      <c r="G39" s="9">
        <v>73</v>
      </c>
      <c r="H39" s="9">
        <v>55.5</v>
      </c>
      <c r="I39" s="9">
        <v>49.98</v>
      </c>
      <c r="J39" s="9">
        <v>60</v>
      </c>
      <c r="K39" s="9">
        <v>48.14</v>
      </c>
      <c r="L39" s="9">
        <v>44.28</v>
      </c>
      <c r="M39" s="9">
        <v>56</v>
      </c>
      <c r="N39" s="9">
        <v>39.94</v>
      </c>
      <c r="O39" s="9">
        <v>37.75</v>
      </c>
      <c r="P39" s="9">
        <v>56</v>
      </c>
    </row>
    <row r="40" spans="1:16">
      <c r="A40" t="s">
        <v>477</v>
      </c>
      <c r="B40" s="9">
        <v>180.45</v>
      </c>
      <c r="C40" s="9">
        <v>170.56</v>
      </c>
      <c r="D40" s="9">
        <v>61</v>
      </c>
      <c r="E40" s="9">
        <v>179.44</v>
      </c>
      <c r="F40" s="9">
        <v>169.7</v>
      </c>
      <c r="G40" s="9">
        <v>60</v>
      </c>
      <c r="H40" s="9">
        <v>166.09</v>
      </c>
      <c r="I40" s="9">
        <v>174.34</v>
      </c>
      <c r="J40" s="9">
        <v>53</v>
      </c>
      <c r="K40" s="9">
        <v>168.89</v>
      </c>
      <c r="L40" s="9">
        <v>161.65</v>
      </c>
      <c r="M40" s="9">
        <v>61</v>
      </c>
      <c r="N40" s="9">
        <v>164</v>
      </c>
      <c r="O40" s="9">
        <v>142.68</v>
      </c>
      <c r="P40" s="9">
        <v>69</v>
      </c>
    </row>
    <row r="41" spans="1:16">
      <c r="A41" t="s">
        <v>472</v>
      </c>
      <c r="B41" s="9">
        <v>-30.61</v>
      </c>
      <c r="C41" s="9">
        <v>-20.93</v>
      </c>
      <c r="D41" s="9">
        <v>33</v>
      </c>
      <c r="E41" s="9">
        <v>-28.12</v>
      </c>
      <c r="F41" s="9">
        <v>-19.649999999999999</v>
      </c>
      <c r="G41" s="9">
        <v>36</v>
      </c>
      <c r="H41" s="9">
        <v>-22.08</v>
      </c>
      <c r="I41" s="9">
        <v>-17.03</v>
      </c>
      <c r="J41" s="9">
        <v>42</v>
      </c>
      <c r="K41" s="9">
        <v>-19.64</v>
      </c>
      <c r="L41" s="9">
        <v>-13.04</v>
      </c>
      <c r="M41" s="9">
        <v>36</v>
      </c>
      <c r="N41" s="9">
        <v>-15.58</v>
      </c>
      <c r="O41" s="9">
        <v>-6.46</v>
      </c>
      <c r="P41" s="9">
        <v>30</v>
      </c>
    </row>
    <row r="43" spans="1:16">
      <c r="A43" t="s">
        <v>478</v>
      </c>
    </row>
    <row r="44" spans="1:16">
      <c r="A44" t="s">
        <v>460</v>
      </c>
      <c r="B44" s="9">
        <v>0</v>
      </c>
      <c r="C44" s="9">
        <v>1.24</v>
      </c>
      <c r="D44" s="9">
        <v>73</v>
      </c>
      <c r="E44" s="9">
        <v>0</v>
      </c>
      <c r="F44" s="9">
        <v>1.85</v>
      </c>
      <c r="G44" s="9">
        <v>63</v>
      </c>
      <c r="H44" s="9">
        <v>0</v>
      </c>
      <c r="I44" s="9">
        <v>1.8</v>
      </c>
      <c r="J44" s="9">
        <v>67</v>
      </c>
      <c r="K44" s="9">
        <v>0</v>
      </c>
      <c r="L44" s="9">
        <v>0.88</v>
      </c>
      <c r="M44" s="9">
        <v>70</v>
      </c>
      <c r="N44" s="9">
        <v>0</v>
      </c>
      <c r="O44" s="9">
        <v>0.45</v>
      </c>
      <c r="P44" s="9">
        <v>73</v>
      </c>
    </row>
    <row r="45" spans="1:16">
      <c r="A45" t="s">
        <v>461</v>
      </c>
      <c r="B45" s="9">
        <v>1.56</v>
      </c>
      <c r="C45" s="9">
        <v>0.72</v>
      </c>
      <c r="D45" s="9">
        <v>78</v>
      </c>
      <c r="E45" s="9">
        <v>1.57</v>
      </c>
      <c r="F45" s="9">
        <v>0.75</v>
      </c>
      <c r="G45" s="9">
        <v>76</v>
      </c>
      <c r="H45" s="9">
        <v>2.4300000000000002</v>
      </c>
      <c r="I45" s="9">
        <v>1.0900000000000001</v>
      </c>
      <c r="J45" s="9">
        <v>81</v>
      </c>
      <c r="K45" s="9">
        <v>2.34</v>
      </c>
      <c r="L45" s="9">
        <v>1.06</v>
      </c>
      <c r="M45" s="9">
        <v>79</v>
      </c>
      <c r="N45" s="9">
        <v>1.67</v>
      </c>
      <c r="O45" s="9">
        <v>0.93</v>
      </c>
      <c r="P45" s="9">
        <v>78</v>
      </c>
    </row>
    <row r="46" spans="1:16">
      <c r="A46" t="s">
        <v>462</v>
      </c>
      <c r="B46" s="9">
        <v>1.56</v>
      </c>
      <c r="C46" s="9">
        <v>2.46</v>
      </c>
      <c r="D46" s="9">
        <v>62</v>
      </c>
      <c r="E46" s="9">
        <v>1.57</v>
      </c>
      <c r="F46" s="9">
        <v>3.32</v>
      </c>
      <c r="G46" s="9">
        <v>57</v>
      </c>
      <c r="H46" s="9">
        <v>2.4300000000000002</v>
      </c>
      <c r="I46" s="9">
        <v>3.72</v>
      </c>
      <c r="J46" s="9">
        <v>62</v>
      </c>
      <c r="K46" s="9">
        <v>2.34</v>
      </c>
      <c r="L46" s="9">
        <v>2.58</v>
      </c>
      <c r="M46" s="9">
        <v>65</v>
      </c>
      <c r="N46" s="9">
        <v>1.67</v>
      </c>
      <c r="O46" s="9">
        <v>1.95</v>
      </c>
      <c r="P46" s="9">
        <v>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zoomScale="70" zoomScaleNormal="70" workbookViewId="0">
      <pane ySplit="5" topLeftCell="A6" activePane="bottomLeft" state="frozen"/>
      <selection sqref="A1:A2"/>
      <selection pane="bottomLeft" activeCell="B1" sqref="A1:P70"/>
    </sheetView>
  </sheetViews>
  <sheetFormatPr defaultRowHeight="15"/>
  <cols>
    <col min="1" max="1" width="45.42578125" customWidth="1"/>
    <col min="2" max="2" width="15.28515625" style="9" customWidth="1"/>
    <col min="3" max="4" width="13" style="9" customWidth="1"/>
    <col min="5" max="5" width="15.28515625" style="9" customWidth="1"/>
    <col min="6" max="7" width="13" style="9" customWidth="1"/>
    <col min="8" max="8" width="15.28515625" style="9" customWidth="1"/>
    <col min="9" max="10" width="13" style="9" customWidth="1"/>
    <col min="11" max="11" width="15.28515625" style="9" customWidth="1"/>
    <col min="12" max="13" width="13" style="9" customWidth="1"/>
    <col min="14" max="14" width="15.28515625" style="9" customWidth="1"/>
    <col min="15" max="16" width="13" style="9" customWidth="1"/>
  </cols>
  <sheetData>
    <row r="1" spans="1:16">
      <c r="A1" s="9" t="s">
        <v>479</v>
      </c>
    </row>
    <row r="2" spans="1:16">
      <c r="A2" t="s">
        <v>0</v>
      </c>
      <c r="E2" s="37"/>
    </row>
    <row r="4" spans="1:16">
      <c r="B4" s="38">
        <v>41274</v>
      </c>
      <c r="E4" s="38">
        <v>40908</v>
      </c>
      <c r="H4" s="38">
        <v>40543</v>
      </c>
      <c r="K4" s="38">
        <v>40178</v>
      </c>
      <c r="N4" s="38">
        <v>39813</v>
      </c>
    </row>
    <row r="5" spans="1:16">
      <c r="A5" t="s">
        <v>480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</row>
    <row r="6" spans="1:16">
      <c r="A6" t="s">
        <v>481</v>
      </c>
      <c r="B6" s="9">
        <v>92.28</v>
      </c>
      <c r="C6" s="9">
        <v>92.17</v>
      </c>
      <c r="D6" s="9">
        <v>50</v>
      </c>
      <c r="E6" s="9">
        <v>91.51</v>
      </c>
      <c r="F6" s="9">
        <v>91.91</v>
      </c>
      <c r="G6" s="9">
        <v>47</v>
      </c>
      <c r="H6" s="9">
        <v>91.81</v>
      </c>
      <c r="I6" s="9">
        <v>92.5</v>
      </c>
      <c r="J6" s="9">
        <v>43</v>
      </c>
      <c r="K6" s="9">
        <v>93.19</v>
      </c>
      <c r="L6" s="9">
        <v>92.54</v>
      </c>
      <c r="M6" s="9">
        <v>55</v>
      </c>
      <c r="N6" s="9">
        <v>93.59</v>
      </c>
      <c r="O6" s="9">
        <v>92.77</v>
      </c>
      <c r="P6" s="9">
        <v>53</v>
      </c>
    </row>
    <row r="7" spans="1:16">
      <c r="A7" t="s">
        <v>482</v>
      </c>
      <c r="B7" s="9">
        <v>7.64</v>
      </c>
      <c r="C7" s="9">
        <v>5.72</v>
      </c>
      <c r="D7" s="9">
        <v>59</v>
      </c>
      <c r="E7" s="9">
        <v>8.4</v>
      </c>
      <c r="F7" s="9">
        <v>5.93</v>
      </c>
      <c r="G7" s="9">
        <v>65</v>
      </c>
      <c r="H7" s="9">
        <v>8.1</v>
      </c>
      <c r="I7" s="9">
        <v>5.36</v>
      </c>
      <c r="J7" s="9">
        <v>68</v>
      </c>
      <c r="K7" s="9">
        <v>6.74</v>
      </c>
      <c r="L7" s="9">
        <v>5.12</v>
      </c>
      <c r="M7" s="9">
        <v>61</v>
      </c>
      <c r="N7" s="9">
        <v>6.34</v>
      </c>
      <c r="O7" s="9">
        <v>5.01</v>
      </c>
      <c r="P7" s="9">
        <v>61</v>
      </c>
    </row>
    <row r="8" spans="1:16">
      <c r="A8" t="s">
        <v>483</v>
      </c>
      <c r="B8" s="9">
        <v>0.08</v>
      </c>
      <c r="C8" s="9">
        <v>0.56000000000000005</v>
      </c>
      <c r="D8" s="9">
        <v>42</v>
      </c>
      <c r="E8" s="9">
        <v>0.09</v>
      </c>
      <c r="F8" s="9">
        <v>0.61</v>
      </c>
      <c r="G8" s="9">
        <v>43</v>
      </c>
      <c r="H8" s="9">
        <v>0.08</v>
      </c>
      <c r="I8" s="9">
        <v>0.57999999999999996</v>
      </c>
      <c r="J8" s="9">
        <v>40</v>
      </c>
      <c r="K8" s="9">
        <v>7.0000000000000007E-2</v>
      </c>
      <c r="L8" s="9">
        <v>0.6</v>
      </c>
      <c r="M8" s="9">
        <v>40</v>
      </c>
      <c r="N8" s="9">
        <v>0.06</v>
      </c>
      <c r="O8" s="9">
        <v>0.53</v>
      </c>
      <c r="P8" s="9">
        <v>37</v>
      </c>
    </row>
    <row r="9" spans="1:16">
      <c r="A9" t="s">
        <v>484</v>
      </c>
      <c r="B9" s="9">
        <v>0</v>
      </c>
      <c r="C9" s="9">
        <v>0.05</v>
      </c>
      <c r="D9" s="9">
        <v>76</v>
      </c>
      <c r="E9" s="9">
        <v>0</v>
      </c>
      <c r="F9" s="9">
        <v>0.09</v>
      </c>
      <c r="G9" s="9">
        <v>78</v>
      </c>
      <c r="H9" s="9">
        <v>0.01</v>
      </c>
      <c r="I9" s="9">
        <v>0.13</v>
      </c>
      <c r="J9" s="9">
        <v>82</v>
      </c>
      <c r="K9" s="9">
        <v>0</v>
      </c>
      <c r="L9" s="9">
        <v>0.22</v>
      </c>
      <c r="M9" s="9">
        <v>76</v>
      </c>
      <c r="N9" s="9">
        <v>0.01</v>
      </c>
      <c r="O9" s="9">
        <v>0.14000000000000001</v>
      </c>
      <c r="P9" s="9">
        <v>82</v>
      </c>
    </row>
    <row r="10" spans="1:16">
      <c r="A10" t="s">
        <v>485</v>
      </c>
      <c r="B10" s="9">
        <v>0</v>
      </c>
      <c r="C10" s="9">
        <v>0.01</v>
      </c>
      <c r="D10" s="9">
        <v>88</v>
      </c>
      <c r="E10" s="9">
        <v>0</v>
      </c>
      <c r="F10" s="9">
        <v>0.01</v>
      </c>
      <c r="G10" s="9">
        <v>86</v>
      </c>
      <c r="H10" s="9">
        <v>0</v>
      </c>
      <c r="I10" s="9">
        <v>0.01</v>
      </c>
      <c r="J10" s="9">
        <v>86</v>
      </c>
      <c r="K10" s="9">
        <v>0</v>
      </c>
      <c r="L10" s="9">
        <v>0.01</v>
      </c>
      <c r="M10" s="9">
        <v>83</v>
      </c>
      <c r="N10" s="9">
        <v>0</v>
      </c>
      <c r="O10" s="9">
        <v>0.01</v>
      </c>
      <c r="P10" s="9">
        <v>84</v>
      </c>
    </row>
    <row r="11" spans="1:16">
      <c r="A11" t="s">
        <v>486</v>
      </c>
      <c r="B11" s="9">
        <v>100</v>
      </c>
      <c r="C11" s="9">
        <v>100</v>
      </c>
      <c r="D11" s="9">
        <v>99</v>
      </c>
      <c r="E11" s="9">
        <v>100</v>
      </c>
      <c r="F11" s="9">
        <v>100</v>
      </c>
      <c r="G11" s="9">
        <v>99</v>
      </c>
      <c r="H11" s="9">
        <v>100</v>
      </c>
      <c r="I11" s="9">
        <v>100</v>
      </c>
      <c r="J11" s="9">
        <v>99</v>
      </c>
      <c r="K11" s="9">
        <v>100</v>
      </c>
      <c r="L11" s="9">
        <v>100</v>
      </c>
      <c r="M11" s="9">
        <v>99</v>
      </c>
      <c r="N11" s="9">
        <v>100</v>
      </c>
      <c r="O11" s="9">
        <v>100</v>
      </c>
      <c r="P11" s="9">
        <v>99</v>
      </c>
    </row>
    <row r="13" spans="1:16">
      <c r="A13" t="s">
        <v>487</v>
      </c>
      <c r="B13" s="9">
        <v>6.53</v>
      </c>
      <c r="C13" s="9">
        <v>9.32</v>
      </c>
      <c r="D13" s="9">
        <v>35</v>
      </c>
      <c r="E13" s="9">
        <v>7.21</v>
      </c>
      <c r="F13" s="9">
        <v>8.6199999999999992</v>
      </c>
      <c r="G13" s="9">
        <v>43</v>
      </c>
      <c r="H13" s="9">
        <v>5.63</v>
      </c>
      <c r="I13" s="9">
        <v>7.4</v>
      </c>
      <c r="J13" s="9">
        <v>34</v>
      </c>
      <c r="K13" s="9">
        <v>5.56</v>
      </c>
      <c r="L13" s="9">
        <v>7.34</v>
      </c>
      <c r="M13" s="9">
        <v>37</v>
      </c>
      <c r="N13" s="9">
        <v>5.05</v>
      </c>
      <c r="O13" s="9">
        <v>6.92</v>
      </c>
      <c r="P13" s="9">
        <v>38</v>
      </c>
    </row>
    <row r="14" spans="1:16">
      <c r="A14" t="s">
        <v>488</v>
      </c>
      <c r="B14" s="9">
        <v>7.06</v>
      </c>
      <c r="C14" s="9">
        <v>2.69</v>
      </c>
      <c r="D14" s="9">
        <v>87</v>
      </c>
      <c r="E14" s="9">
        <v>6.49</v>
      </c>
      <c r="F14" s="9">
        <v>2.66</v>
      </c>
      <c r="G14" s="9">
        <v>85</v>
      </c>
      <c r="H14" s="9">
        <v>5.75</v>
      </c>
      <c r="I14" s="9">
        <v>2.65</v>
      </c>
      <c r="J14" s="9">
        <v>81</v>
      </c>
      <c r="K14" s="9">
        <v>2.0299999999999998</v>
      </c>
      <c r="L14" s="9">
        <v>2.74</v>
      </c>
      <c r="M14" s="9">
        <v>50</v>
      </c>
      <c r="N14" s="9">
        <v>1.97</v>
      </c>
      <c r="O14" s="9">
        <v>2.29</v>
      </c>
      <c r="P14" s="9">
        <v>53</v>
      </c>
    </row>
    <row r="15" spans="1:16">
      <c r="A15" t="s">
        <v>489</v>
      </c>
      <c r="B15" s="9">
        <v>86.09</v>
      </c>
      <c r="C15" s="9">
        <v>85.43</v>
      </c>
      <c r="D15" s="9">
        <v>41</v>
      </c>
      <c r="E15" s="9">
        <v>85.83</v>
      </c>
      <c r="F15" s="9">
        <v>85.47</v>
      </c>
      <c r="G15" s="9">
        <v>38</v>
      </c>
      <c r="H15" s="9">
        <v>83.98</v>
      </c>
      <c r="I15" s="9">
        <v>85.64</v>
      </c>
      <c r="J15" s="9">
        <v>33</v>
      </c>
      <c r="K15" s="9">
        <v>87.55</v>
      </c>
      <c r="L15" s="9">
        <v>86.1</v>
      </c>
      <c r="M15" s="9">
        <v>48</v>
      </c>
      <c r="N15" s="9">
        <v>85.99</v>
      </c>
      <c r="O15" s="9">
        <v>86.45</v>
      </c>
      <c r="P15" s="9">
        <v>38</v>
      </c>
    </row>
    <row r="16" spans="1:16">
      <c r="A16" t="s">
        <v>490</v>
      </c>
      <c r="B16" s="9">
        <v>99.68</v>
      </c>
      <c r="C16" s="9">
        <v>96.68</v>
      </c>
      <c r="D16" s="9">
        <v>22</v>
      </c>
      <c r="E16" s="9">
        <v>99.53</v>
      </c>
      <c r="F16" s="9">
        <v>94.95</v>
      </c>
      <c r="G16" s="9">
        <v>22</v>
      </c>
      <c r="H16" s="9">
        <v>95.36</v>
      </c>
      <c r="I16" s="9">
        <v>93.23</v>
      </c>
      <c r="J16" s="9">
        <v>17</v>
      </c>
      <c r="K16" s="9">
        <v>95.14</v>
      </c>
      <c r="L16" s="9">
        <v>93.33</v>
      </c>
      <c r="M16" s="9">
        <v>19</v>
      </c>
      <c r="N16" s="9">
        <v>93.01</v>
      </c>
      <c r="O16" s="9">
        <v>91.07</v>
      </c>
      <c r="P16" s="9">
        <v>19</v>
      </c>
    </row>
    <row r="17" spans="1:16">
      <c r="A17" t="s">
        <v>212</v>
      </c>
      <c r="B17" s="9">
        <v>0.32</v>
      </c>
      <c r="C17" s="9">
        <v>0.63</v>
      </c>
      <c r="D17" s="9">
        <v>77</v>
      </c>
      <c r="E17" s="9">
        <v>0.47</v>
      </c>
      <c r="F17" s="9">
        <v>0.98</v>
      </c>
      <c r="G17" s="9">
        <v>77</v>
      </c>
      <c r="H17" s="9">
        <v>4.6399999999999997</v>
      </c>
      <c r="I17" s="9">
        <v>1.97</v>
      </c>
      <c r="J17" s="9">
        <v>82</v>
      </c>
      <c r="K17" s="9">
        <v>4.8600000000000003</v>
      </c>
      <c r="L17" s="9">
        <v>1.95</v>
      </c>
      <c r="M17" s="9">
        <v>80</v>
      </c>
      <c r="N17" s="9">
        <v>6.99</v>
      </c>
      <c r="O17" s="9">
        <v>2.56</v>
      </c>
      <c r="P17" s="9">
        <v>80</v>
      </c>
    </row>
    <row r="18" spans="1:16">
      <c r="A18" t="s">
        <v>213</v>
      </c>
      <c r="B18" s="9">
        <v>100</v>
      </c>
      <c r="C18" s="9">
        <v>100</v>
      </c>
      <c r="D18" s="9">
        <v>99</v>
      </c>
      <c r="E18" s="9">
        <v>100</v>
      </c>
      <c r="F18" s="9">
        <v>100</v>
      </c>
      <c r="G18" s="9">
        <v>99</v>
      </c>
      <c r="H18" s="9">
        <v>100</v>
      </c>
      <c r="I18" s="9">
        <v>100</v>
      </c>
      <c r="J18" s="9">
        <v>99</v>
      </c>
      <c r="K18" s="9">
        <v>100</v>
      </c>
      <c r="L18" s="9">
        <v>100</v>
      </c>
      <c r="M18" s="9">
        <v>99</v>
      </c>
      <c r="N18" s="9">
        <v>100</v>
      </c>
      <c r="O18" s="9">
        <v>100</v>
      </c>
      <c r="P18" s="9">
        <v>99</v>
      </c>
    </row>
    <row r="20" spans="1:16">
      <c r="A20" t="s">
        <v>491</v>
      </c>
    </row>
    <row r="21" spans="1:16">
      <c r="A21" t="s">
        <v>492</v>
      </c>
      <c r="B21" s="9">
        <v>4.08</v>
      </c>
      <c r="C21" s="9">
        <v>11.88</v>
      </c>
      <c r="D21" s="9">
        <v>25</v>
      </c>
      <c r="E21" s="9">
        <v>4.25</v>
      </c>
      <c r="F21" s="9">
        <v>15.08</v>
      </c>
      <c r="G21" s="9">
        <v>22</v>
      </c>
      <c r="H21" s="9">
        <v>12.76</v>
      </c>
      <c r="I21" s="9">
        <v>17.28</v>
      </c>
      <c r="J21" s="9">
        <v>47</v>
      </c>
      <c r="K21" s="9">
        <v>24.68</v>
      </c>
      <c r="L21" s="9">
        <v>30.36</v>
      </c>
      <c r="M21" s="9">
        <v>40</v>
      </c>
      <c r="N21" s="9">
        <v>32.869999999999997</v>
      </c>
      <c r="O21" s="9">
        <v>38.97</v>
      </c>
      <c r="P21" s="9">
        <v>39</v>
      </c>
    </row>
    <row r="22" spans="1:16">
      <c r="A22" t="s">
        <v>493</v>
      </c>
      <c r="B22" s="9">
        <v>6.45</v>
      </c>
      <c r="C22" s="9">
        <v>16.09</v>
      </c>
      <c r="D22" s="9">
        <v>23</v>
      </c>
      <c r="E22" s="9">
        <v>8.99</v>
      </c>
      <c r="F22" s="9">
        <v>19.82</v>
      </c>
      <c r="G22" s="9">
        <v>22</v>
      </c>
      <c r="H22" s="9">
        <v>18.41</v>
      </c>
      <c r="I22" s="9">
        <v>22.55</v>
      </c>
      <c r="J22" s="9">
        <v>44</v>
      </c>
      <c r="K22" s="9">
        <v>24.48</v>
      </c>
      <c r="L22" s="9">
        <v>29.16</v>
      </c>
      <c r="M22" s="9">
        <v>42</v>
      </c>
      <c r="N22" s="9">
        <v>32.840000000000003</v>
      </c>
      <c r="O22" s="9">
        <v>37.67</v>
      </c>
      <c r="P22" s="9">
        <v>40</v>
      </c>
    </row>
    <row r="23" spans="1:16">
      <c r="A23" t="s">
        <v>494</v>
      </c>
      <c r="B23" s="9">
        <v>76.069999999999993</v>
      </c>
      <c r="C23" s="9">
        <v>68.38</v>
      </c>
      <c r="D23" s="9">
        <v>67</v>
      </c>
      <c r="E23" s="9">
        <v>75.62</v>
      </c>
      <c r="F23" s="9">
        <v>65.569999999999993</v>
      </c>
      <c r="G23" s="9">
        <v>70</v>
      </c>
      <c r="H23" s="9">
        <v>69.78</v>
      </c>
      <c r="I23" s="9">
        <v>62.96</v>
      </c>
      <c r="J23" s="9">
        <v>56</v>
      </c>
      <c r="K23" s="9">
        <v>60.58</v>
      </c>
      <c r="L23" s="9">
        <v>53.78</v>
      </c>
      <c r="M23" s="9">
        <v>59</v>
      </c>
      <c r="N23" s="9">
        <v>53.82</v>
      </c>
      <c r="O23" s="9">
        <v>47.99</v>
      </c>
      <c r="P23" s="9">
        <v>60</v>
      </c>
    </row>
    <row r="24" spans="1:16">
      <c r="A24" t="s">
        <v>50</v>
      </c>
      <c r="B24" s="9">
        <v>4.62</v>
      </c>
      <c r="C24" s="9">
        <v>11.26</v>
      </c>
      <c r="D24" s="9">
        <v>22</v>
      </c>
      <c r="E24" s="9">
        <v>5.52</v>
      </c>
      <c r="F24" s="9">
        <v>12.57</v>
      </c>
      <c r="G24" s="9">
        <v>23</v>
      </c>
      <c r="H24" s="9">
        <v>11.16</v>
      </c>
      <c r="I24" s="9">
        <v>17.309999999999999</v>
      </c>
      <c r="J24" s="9">
        <v>25</v>
      </c>
      <c r="K24" s="9">
        <v>11.83</v>
      </c>
      <c r="L24" s="9">
        <v>21.26</v>
      </c>
      <c r="M24" s="9">
        <v>14</v>
      </c>
      <c r="N24" s="9">
        <v>17.579999999999998</v>
      </c>
      <c r="O24" s="9">
        <v>26.73</v>
      </c>
      <c r="P24" s="9">
        <v>24</v>
      </c>
    </row>
    <row r="25" spans="1:16">
      <c r="A25" t="s">
        <v>495</v>
      </c>
      <c r="B25" s="9">
        <v>63.56</v>
      </c>
      <c r="C25" s="9">
        <v>97.97</v>
      </c>
      <c r="D25" s="9">
        <v>58</v>
      </c>
      <c r="E25" s="9">
        <v>72.8</v>
      </c>
      <c r="F25" s="9">
        <v>76.2</v>
      </c>
      <c r="G25" s="9">
        <v>67</v>
      </c>
      <c r="H25" s="9">
        <v>35.44</v>
      </c>
      <c r="I25" s="9">
        <v>54.71</v>
      </c>
      <c r="J25" s="9">
        <v>50</v>
      </c>
      <c r="K25" s="9">
        <v>34.29</v>
      </c>
      <c r="L25" s="9">
        <v>39.630000000000003</v>
      </c>
      <c r="M25" s="9">
        <v>58</v>
      </c>
      <c r="N25" s="9">
        <v>32.79</v>
      </c>
      <c r="O25" s="9">
        <v>23.9</v>
      </c>
      <c r="P25" s="9">
        <v>73</v>
      </c>
    </row>
    <row r="26" spans="1:16">
      <c r="A26" t="s">
        <v>496</v>
      </c>
      <c r="B26" s="9">
        <v>139.37</v>
      </c>
      <c r="C26" s="9">
        <v>167.4</v>
      </c>
      <c r="D26" s="9">
        <v>60</v>
      </c>
      <c r="E26" s="9">
        <v>112.19</v>
      </c>
      <c r="F26" s="9">
        <v>129.78</v>
      </c>
      <c r="G26" s="9">
        <v>56</v>
      </c>
      <c r="H26" s="9">
        <v>99.41</v>
      </c>
      <c r="I26" s="9">
        <v>115.98</v>
      </c>
      <c r="J26" s="9">
        <v>49</v>
      </c>
      <c r="K26" s="9">
        <v>93.13</v>
      </c>
      <c r="L26" s="9">
        <v>96.62</v>
      </c>
      <c r="M26" s="9">
        <v>56</v>
      </c>
      <c r="N26" s="9">
        <v>78.010000000000005</v>
      </c>
      <c r="O26" s="9">
        <v>75.489999999999995</v>
      </c>
      <c r="P26" s="9">
        <v>61</v>
      </c>
    </row>
    <row r="27" spans="1:16">
      <c r="A27" t="s">
        <v>497</v>
      </c>
      <c r="B27" s="9">
        <v>-3.36</v>
      </c>
      <c r="C27" s="9">
        <v>-3.82</v>
      </c>
      <c r="D27" s="9">
        <v>47</v>
      </c>
      <c r="E27" s="9">
        <v>-1.53</v>
      </c>
      <c r="F27" s="9">
        <v>-1.4</v>
      </c>
      <c r="G27" s="9">
        <v>45</v>
      </c>
      <c r="H27" s="9">
        <v>0.1</v>
      </c>
      <c r="I27" s="9">
        <v>-0.49</v>
      </c>
      <c r="J27" s="9">
        <v>50</v>
      </c>
      <c r="K27" s="9">
        <v>1.32</v>
      </c>
      <c r="L27" s="9">
        <v>3.87</v>
      </c>
      <c r="M27" s="9">
        <v>42</v>
      </c>
      <c r="N27" s="9">
        <v>5.81</v>
      </c>
      <c r="O27" s="9">
        <v>9.99</v>
      </c>
      <c r="P27" s="9">
        <v>35</v>
      </c>
    </row>
    <row r="28" spans="1:16">
      <c r="A28" t="s">
        <v>498</v>
      </c>
      <c r="B28" s="9">
        <v>76.06</v>
      </c>
      <c r="C28" s="9">
        <v>77.400000000000006</v>
      </c>
      <c r="D28" s="9">
        <v>43</v>
      </c>
      <c r="E28" s="9">
        <v>77.459999999999994</v>
      </c>
      <c r="F28" s="9">
        <v>78.19</v>
      </c>
      <c r="G28" s="9">
        <v>42</v>
      </c>
      <c r="H28" s="9">
        <v>82.3</v>
      </c>
      <c r="I28" s="9">
        <v>79.86</v>
      </c>
      <c r="J28" s="9">
        <v>52</v>
      </c>
      <c r="K28" s="9">
        <v>86.51</v>
      </c>
      <c r="L28" s="9">
        <v>84.28</v>
      </c>
      <c r="M28" s="9">
        <v>51</v>
      </c>
      <c r="N28" s="9">
        <v>101.02</v>
      </c>
      <c r="O28" s="9">
        <v>92.77</v>
      </c>
      <c r="P28" s="9">
        <v>64</v>
      </c>
    </row>
    <row r="29" spans="1:16">
      <c r="A29" t="s">
        <v>499</v>
      </c>
      <c r="B29" s="9">
        <v>80.2</v>
      </c>
      <c r="C29" s="9">
        <v>90.49</v>
      </c>
      <c r="D29" s="9">
        <v>35</v>
      </c>
      <c r="E29" s="9">
        <v>81.61</v>
      </c>
      <c r="F29" s="9">
        <v>95.71</v>
      </c>
      <c r="G29" s="9">
        <v>35</v>
      </c>
      <c r="H29" s="9">
        <v>90.69</v>
      </c>
      <c r="I29" s="9">
        <v>99.65</v>
      </c>
      <c r="J29" s="9">
        <v>49</v>
      </c>
      <c r="K29" s="9">
        <v>106.59</v>
      </c>
      <c r="L29" s="9">
        <v>122.61</v>
      </c>
      <c r="M29" s="9">
        <v>44</v>
      </c>
      <c r="N29" s="9">
        <v>126.72</v>
      </c>
      <c r="O29" s="9">
        <v>148.94999999999999</v>
      </c>
      <c r="P29" s="9">
        <v>47</v>
      </c>
    </row>
    <row r="30" spans="1:16">
      <c r="A30" t="s">
        <v>500</v>
      </c>
      <c r="B30" s="9">
        <v>99.06</v>
      </c>
      <c r="C30" s="9">
        <v>72.48</v>
      </c>
      <c r="D30" s="9">
        <v>67</v>
      </c>
      <c r="E30" s="9">
        <v>99.85</v>
      </c>
      <c r="F30" s="9">
        <v>70.3</v>
      </c>
      <c r="G30" s="9">
        <v>80</v>
      </c>
      <c r="H30" s="9">
        <v>95.76</v>
      </c>
      <c r="I30" s="9">
        <v>70.39</v>
      </c>
      <c r="J30" s="9">
        <v>64</v>
      </c>
      <c r="K30" s="9">
        <v>95.12</v>
      </c>
      <c r="L30" s="9">
        <v>72.87</v>
      </c>
      <c r="M30" s="9">
        <v>65</v>
      </c>
      <c r="N30" s="9">
        <v>100</v>
      </c>
      <c r="O30" s="9">
        <v>64.98</v>
      </c>
      <c r="P30" s="9">
        <v>99</v>
      </c>
    </row>
    <row r="31" spans="1:16">
      <c r="A31" t="s">
        <v>501</v>
      </c>
      <c r="B31" s="9">
        <v>4.71</v>
      </c>
      <c r="C31" s="9">
        <v>4.62</v>
      </c>
      <c r="D31" s="9">
        <v>68</v>
      </c>
      <c r="E31" s="9">
        <v>3.37</v>
      </c>
      <c r="F31" s="9">
        <v>4.75</v>
      </c>
      <c r="G31" s="9">
        <v>60</v>
      </c>
      <c r="H31" s="9">
        <v>4.96</v>
      </c>
      <c r="I31" s="9">
        <v>5.78</v>
      </c>
      <c r="J31" s="9">
        <v>64</v>
      </c>
      <c r="K31" s="9">
        <v>4.4000000000000004</v>
      </c>
      <c r="L31" s="9">
        <v>7.53</v>
      </c>
      <c r="M31" s="9">
        <v>56</v>
      </c>
      <c r="N31" s="9">
        <v>0.11</v>
      </c>
      <c r="O31" s="9">
        <v>9.82</v>
      </c>
      <c r="P31" s="9">
        <v>20</v>
      </c>
    </row>
    <row r="32" spans="1:16">
      <c r="A32" t="s">
        <v>502</v>
      </c>
      <c r="B32" s="9">
        <v>0</v>
      </c>
      <c r="C32" s="9">
        <v>0.13</v>
      </c>
      <c r="D32" s="9">
        <v>75</v>
      </c>
      <c r="E32" s="9">
        <v>0</v>
      </c>
      <c r="F32" s="9">
        <v>0.14000000000000001</v>
      </c>
      <c r="G32" s="9">
        <v>76</v>
      </c>
      <c r="H32" s="9" t="s">
        <v>19</v>
      </c>
      <c r="I32" s="9">
        <v>0</v>
      </c>
      <c r="J32" s="9" t="s">
        <v>19</v>
      </c>
      <c r="K32" s="9" t="s">
        <v>19</v>
      </c>
      <c r="L32" s="9">
        <v>0</v>
      </c>
      <c r="M32" s="9" t="s">
        <v>19</v>
      </c>
      <c r="N32" s="9" t="s">
        <v>19</v>
      </c>
      <c r="O32" s="9">
        <v>0</v>
      </c>
      <c r="P32" s="9" t="s">
        <v>19</v>
      </c>
    </row>
    <row r="33" spans="1:16">
      <c r="A33" t="s">
        <v>503</v>
      </c>
      <c r="B33" s="9">
        <v>4.71</v>
      </c>
      <c r="C33" s="9">
        <v>4.97</v>
      </c>
      <c r="D33" s="9">
        <v>64</v>
      </c>
      <c r="E33" s="9">
        <v>3.37</v>
      </c>
      <c r="F33" s="9">
        <v>5.0999999999999996</v>
      </c>
      <c r="G33" s="9">
        <v>58</v>
      </c>
      <c r="H33" s="9" t="s">
        <v>19</v>
      </c>
      <c r="I33" s="9">
        <v>0</v>
      </c>
      <c r="J33" s="9" t="s">
        <v>19</v>
      </c>
      <c r="K33" s="9" t="s">
        <v>19</v>
      </c>
      <c r="L33" s="9">
        <v>0</v>
      </c>
      <c r="M33" s="9" t="s">
        <v>19</v>
      </c>
      <c r="N33" s="9" t="s">
        <v>19</v>
      </c>
      <c r="O33" s="9">
        <v>0</v>
      </c>
      <c r="P33" s="9" t="s">
        <v>19</v>
      </c>
    </row>
    <row r="34" spans="1:16">
      <c r="A34" t="s">
        <v>504</v>
      </c>
      <c r="B34" s="9">
        <v>4.92</v>
      </c>
      <c r="C34" s="9">
        <v>5.92</v>
      </c>
      <c r="D34" s="9">
        <v>77</v>
      </c>
      <c r="E34" s="9">
        <v>2.83</v>
      </c>
      <c r="F34" s="9">
        <v>6.29</v>
      </c>
      <c r="G34" s="9">
        <v>73</v>
      </c>
      <c r="H34" s="9">
        <v>5.67</v>
      </c>
      <c r="I34" s="9">
        <v>6.31</v>
      </c>
      <c r="J34" s="9">
        <v>77</v>
      </c>
      <c r="K34" s="9">
        <v>2.37</v>
      </c>
      <c r="L34" s="9">
        <v>6.64</v>
      </c>
      <c r="M34" s="9">
        <v>70</v>
      </c>
      <c r="N34" s="9">
        <v>43.14</v>
      </c>
      <c r="O34" s="9">
        <v>8.01</v>
      </c>
      <c r="P34" s="9">
        <v>89</v>
      </c>
    </row>
    <row r="35" spans="1:16">
      <c r="A35" t="s">
        <v>505</v>
      </c>
      <c r="B35" s="9">
        <v>0</v>
      </c>
      <c r="C35" s="9">
        <v>13</v>
      </c>
      <c r="D35" s="9">
        <v>47</v>
      </c>
      <c r="E35" s="9">
        <v>0</v>
      </c>
      <c r="F35" s="9">
        <v>12.45</v>
      </c>
      <c r="G35" s="9">
        <v>50</v>
      </c>
      <c r="H35" s="9">
        <v>0</v>
      </c>
      <c r="I35" s="9">
        <v>13.11</v>
      </c>
      <c r="J35" s="9">
        <v>51</v>
      </c>
      <c r="K35" s="9">
        <v>0</v>
      </c>
      <c r="L35" s="9">
        <v>11.27</v>
      </c>
      <c r="M35" s="9">
        <v>54</v>
      </c>
      <c r="N35" s="9" t="s">
        <v>19</v>
      </c>
      <c r="O35" s="9">
        <v>0</v>
      </c>
      <c r="P35" s="9" t="s">
        <v>19</v>
      </c>
    </row>
    <row r="37" spans="1:16">
      <c r="A37" t="s">
        <v>506</v>
      </c>
    </row>
    <row r="38" spans="1:16">
      <c r="A38" t="s">
        <v>481</v>
      </c>
      <c r="B38" s="39">
        <v>89131871</v>
      </c>
      <c r="C38" s="7"/>
      <c r="D38" s="39"/>
      <c r="E38" s="39">
        <v>89952198</v>
      </c>
      <c r="F38" s="7"/>
      <c r="G38" s="39"/>
      <c r="H38" s="39">
        <v>90630116</v>
      </c>
      <c r="I38" s="7"/>
      <c r="J38" s="39"/>
      <c r="K38" s="39">
        <v>95986743</v>
      </c>
      <c r="L38" s="7"/>
      <c r="M38" s="39"/>
      <c r="N38" s="39">
        <v>89774828</v>
      </c>
      <c r="O38"/>
    </row>
    <row r="39" spans="1:16">
      <c r="A39" t="s">
        <v>482</v>
      </c>
      <c r="B39" s="39">
        <v>7374753</v>
      </c>
      <c r="C39" s="7"/>
      <c r="D39" s="39"/>
      <c r="E39" s="39">
        <v>8259081</v>
      </c>
      <c r="F39" s="7"/>
      <c r="G39" s="39"/>
      <c r="H39" s="39">
        <v>7998370</v>
      </c>
      <c r="I39" s="7"/>
      <c r="J39" s="39"/>
      <c r="K39" s="39">
        <v>6941594</v>
      </c>
      <c r="L39" s="7"/>
      <c r="M39" s="39"/>
      <c r="N39" s="39">
        <v>6083769</v>
      </c>
      <c r="O39"/>
    </row>
    <row r="40" spans="1:16">
      <c r="A40" t="s">
        <v>483</v>
      </c>
      <c r="B40" s="39">
        <v>81553</v>
      </c>
      <c r="C40" s="7"/>
      <c r="D40" s="39"/>
      <c r="E40" s="39">
        <v>88146</v>
      </c>
      <c r="F40" s="7"/>
      <c r="G40" s="39"/>
      <c r="H40" s="39">
        <v>75417</v>
      </c>
      <c r="I40" s="7"/>
      <c r="J40" s="39"/>
      <c r="K40" s="39">
        <v>72974</v>
      </c>
      <c r="L40" s="7"/>
      <c r="M40" s="39"/>
      <c r="N40" s="39">
        <v>56407</v>
      </c>
      <c r="O40"/>
    </row>
    <row r="41" spans="1:16">
      <c r="A41" t="s">
        <v>484</v>
      </c>
      <c r="B41" s="39">
        <v>6</v>
      </c>
      <c r="C41" s="7"/>
      <c r="D41" s="39"/>
      <c r="E41" s="39">
        <v>1841</v>
      </c>
      <c r="F41" s="7"/>
      <c r="G41" s="39"/>
      <c r="H41" s="39">
        <v>6759</v>
      </c>
      <c r="I41" s="7"/>
      <c r="J41" s="39"/>
      <c r="K41" s="39">
        <v>3494</v>
      </c>
      <c r="L41" s="7"/>
      <c r="M41" s="39"/>
      <c r="N41" s="39">
        <v>11003</v>
      </c>
      <c r="O41"/>
    </row>
    <row r="42" spans="1:16">
      <c r="A42" t="s">
        <v>485</v>
      </c>
      <c r="B42" s="39">
        <v>0</v>
      </c>
      <c r="C42" s="7"/>
      <c r="D42" s="39"/>
      <c r="E42" s="39">
        <v>0</v>
      </c>
      <c r="F42" s="7"/>
      <c r="G42" s="39"/>
      <c r="H42" s="39">
        <v>0</v>
      </c>
      <c r="I42" s="7"/>
      <c r="J42" s="39"/>
      <c r="K42" s="39">
        <v>0</v>
      </c>
      <c r="L42" s="7"/>
      <c r="M42" s="39"/>
      <c r="N42" s="39">
        <v>0</v>
      </c>
      <c r="O42"/>
    </row>
    <row r="43" spans="1:16">
      <c r="A43" t="s">
        <v>213</v>
      </c>
      <c r="B43" s="39">
        <v>96588183</v>
      </c>
      <c r="C43" s="7"/>
      <c r="D43" s="39"/>
      <c r="E43" s="39">
        <v>98301266</v>
      </c>
      <c r="F43" s="7"/>
      <c r="G43" s="39"/>
      <c r="H43" s="39">
        <v>98710662</v>
      </c>
      <c r="I43" s="7"/>
      <c r="J43" s="39"/>
      <c r="K43" s="39">
        <v>103004805</v>
      </c>
      <c r="L43" s="7"/>
      <c r="M43" s="39"/>
      <c r="N43" s="39">
        <v>95926007</v>
      </c>
      <c r="O43"/>
    </row>
    <row r="44" spans="1:16">
      <c r="B44" s="39" t="s">
        <v>645</v>
      </c>
      <c r="C44" s="7"/>
      <c r="D44" s="39"/>
      <c r="E44" s="39" t="s">
        <v>645</v>
      </c>
      <c r="F44" s="7"/>
      <c r="G44" s="39"/>
      <c r="H44" s="39" t="s">
        <v>645</v>
      </c>
      <c r="I44" s="7"/>
      <c r="J44" s="39"/>
      <c r="K44" s="39" t="s">
        <v>645</v>
      </c>
      <c r="L44" s="7"/>
      <c r="M44" s="39"/>
      <c r="N44" s="39" t="s">
        <v>645</v>
      </c>
      <c r="O44"/>
    </row>
    <row r="45" spans="1:16">
      <c r="A45" t="s">
        <v>487</v>
      </c>
      <c r="B45" s="39">
        <v>6308751</v>
      </c>
      <c r="C45" s="7"/>
      <c r="D45" s="39"/>
      <c r="E45" s="39">
        <v>7088270</v>
      </c>
      <c r="F45" s="7"/>
      <c r="G45" s="39"/>
      <c r="H45" s="39">
        <v>5556587</v>
      </c>
      <c r="I45" s="7"/>
      <c r="J45" s="39"/>
      <c r="K45" s="39">
        <v>5723689</v>
      </c>
      <c r="L45" s="7"/>
      <c r="M45" s="39"/>
      <c r="N45" s="39">
        <v>4848408</v>
      </c>
      <c r="O45"/>
    </row>
    <row r="46" spans="1:16">
      <c r="A46" t="s">
        <v>488</v>
      </c>
      <c r="B46" s="39">
        <v>6814946</v>
      </c>
      <c r="C46" s="7"/>
      <c r="D46" s="39"/>
      <c r="E46" s="39">
        <v>6381176</v>
      </c>
      <c r="F46" s="7"/>
      <c r="G46" s="39"/>
      <c r="H46" s="39">
        <v>5676638</v>
      </c>
      <c r="I46" s="7"/>
      <c r="J46" s="39"/>
      <c r="K46" s="39">
        <v>2086681</v>
      </c>
      <c r="L46" s="7"/>
      <c r="M46" s="39"/>
      <c r="N46" s="39">
        <v>1890491</v>
      </c>
      <c r="O46"/>
    </row>
    <row r="47" spans="1:16">
      <c r="A47" t="s">
        <v>489</v>
      </c>
      <c r="B47" s="39">
        <v>83151168</v>
      </c>
      <c r="C47" s="7"/>
      <c r="D47" s="39"/>
      <c r="E47" s="39">
        <v>84368244</v>
      </c>
      <c r="F47" s="7"/>
      <c r="G47" s="39"/>
      <c r="H47" s="39">
        <v>82898512</v>
      </c>
      <c r="I47" s="7"/>
      <c r="J47" s="39"/>
      <c r="K47" s="39">
        <v>90185287</v>
      </c>
      <c r="L47" s="7"/>
      <c r="M47" s="39"/>
      <c r="N47" s="39">
        <v>82484173</v>
      </c>
      <c r="O47"/>
    </row>
    <row r="48" spans="1:16">
      <c r="A48" t="s">
        <v>490</v>
      </c>
      <c r="B48" s="39">
        <v>96274865</v>
      </c>
      <c r="C48" s="7"/>
      <c r="D48" s="39"/>
      <c r="E48" s="39">
        <v>97837690</v>
      </c>
      <c r="F48" s="7"/>
      <c r="G48" s="39"/>
      <c r="H48" s="39">
        <v>94131737</v>
      </c>
      <c r="I48" s="7"/>
      <c r="J48" s="39"/>
      <c r="K48" s="39">
        <v>97995657</v>
      </c>
      <c r="L48" s="7"/>
      <c r="M48" s="39"/>
      <c r="N48" s="39">
        <v>89223072</v>
      </c>
      <c r="O48"/>
    </row>
    <row r="49" spans="1:15">
      <c r="A49" t="s">
        <v>212</v>
      </c>
      <c r="B49" s="39">
        <v>313318</v>
      </c>
      <c r="C49" s="7"/>
      <c r="D49" s="39"/>
      <c r="E49" s="39">
        <v>463576</v>
      </c>
      <c r="F49" s="7"/>
      <c r="G49" s="39"/>
      <c r="H49" s="39">
        <v>4578925</v>
      </c>
      <c r="I49" s="7"/>
      <c r="J49" s="39"/>
      <c r="K49" s="39">
        <v>5009148</v>
      </c>
      <c r="L49" s="7"/>
      <c r="M49" s="39"/>
      <c r="N49" s="39">
        <v>6702935</v>
      </c>
      <c r="O49"/>
    </row>
    <row r="50" spans="1:15">
      <c r="A50" t="s">
        <v>213</v>
      </c>
      <c r="B50" s="39">
        <v>96588183</v>
      </c>
      <c r="C50" s="7"/>
      <c r="D50" s="39"/>
      <c r="E50" s="39">
        <v>98301266</v>
      </c>
      <c r="F50" s="7"/>
      <c r="G50" s="39"/>
      <c r="H50" s="39">
        <v>98710662</v>
      </c>
      <c r="I50" s="7"/>
      <c r="J50" s="39"/>
      <c r="K50" s="39">
        <v>103004805</v>
      </c>
      <c r="L50" s="7"/>
      <c r="M50" s="39"/>
      <c r="N50" s="39">
        <v>95926007</v>
      </c>
      <c r="O50"/>
    </row>
    <row r="51" spans="1:15">
      <c r="B51" s="39" t="s">
        <v>645</v>
      </c>
      <c r="C51" s="7"/>
      <c r="D51" s="39"/>
      <c r="E51" s="39" t="s">
        <v>645</v>
      </c>
      <c r="F51" s="7"/>
      <c r="G51" s="39"/>
      <c r="H51" s="39" t="s">
        <v>645</v>
      </c>
      <c r="I51" s="7"/>
      <c r="J51" s="39"/>
      <c r="K51" s="39" t="s">
        <v>645</v>
      </c>
      <c r="L51" s="7"/>
      <c r="M51" s="39"/>
      <c r="N51" s="39" t="s">
        <v>645</v>
      </c>
      <c r="O51"/>
    </row>
    <row r="52" spans="1:15">
      <c r="A52" t="s">
        <v>507</v>
      </c>
      <c r="B52" s="39" t="s">
        <v>645</v>
      </c>
      <c r="C52" s="7"/>
      <c r="D52" s="39"/>
      <c r="E52" s="39" t="s">
        <v>645</v>
      </c>
      <c r="F52" s="7"/>
      <c r="G52" s="39"/>
      <c r="H52" s="39" t="s">
        <v>645</v>
      </c>
      <c r="I52" s="7"/>
      <c r="J52" s="39"/>
      <c r="K52" s="39" t="s">
        <v>645</v>
      </c>
      <c r="L52" s="7"/>
      <c r="M52" s="39"/>
      <c r="N52" s="39" t="s">
        <v>645</v>
      </c>
      <c r="O52"/>
    </row>
    <row r="53" spans="1:15">
      <c r="A53" t="s">
        <v>508</v>
      </c>
      <c r="B53" s="39">
        <v>7622664</v>
      </c>
      <c r="C53" s="7"/>
      <c r="D53" s="39"/>
      <c r="E53" s="39">
        <v>9213378</v>
      </c>
      <c r="F53" s="7"/>
      <c r="G53" s="39"/>
      <c r="H53" s="39">
        <v>18348761</v>
      </c>
      <c r="I53" s="7"/>
      <c r="J53" s="39"/>
      <c r="K53" s="39">
        <v>33421413</v>
      </c>
      <c r="L53" s="7"/>
      <c r="M53" s="39"/>
      <c r="N53" s="39">
        <v>45896311</v>
      </c>
      <c r="O53"/>
    </row>
    <row r="54" spans="1:15">
      <c r="A54" t="s">
        <v>509</v>
      </c>
      <c r="B54" s="39">
        <v>10001032</v>
      </c>
      <c r="C54" s="7"/>
      <c r="D54" s="39"/>
      <c r="E54" s="39">
        <v>13958661</v>
      </c>
      <c r="F54" s="7"/>
      <c r="G54" s="39"/>
      <c r="H54" s="39">
        <v>24232297</v>
      </c>
      <c r="I54" s="7"/>
      <c r="J54" s="39"/>
      <c r="K54" s="39">
        <v>33189490</v>
      </c>
      <c r="L54" s="7"/>
      <c r="M54" s="39"/>
      <c r="N54" s="39">
        <v>45856075</v>
      </c>
      <c r="O54"/>
    </row>
    <row r="55" spans="1:15">
      <c r="A55" t="s">
        <v>50</v>
      </c>
      <c r="B55" s="39">
        <v>5557980</v>
      </c>
      <c r="C55" s="7"/>
      <c r="D55" s="39"/>
      <c r="E55" s="39">
        <v>6809631</v>
      </c>
      <c r="F55" s="7"/>
      <c r="G55" s="39"/>
      <c r="H55" s="39">
        <v>14327691</v>
      </c>
      <c r="I55" s="7"/>
      <c r="J55" s="39"/>
      <c r="K55" s="39">
        <v>16324809</v>
      </c>
      <c r="L55" s="7"/>
      <c r="M55" s="39"/>
      <c r="N55" s="39">
        <v>24979011</v>
      </c>
      <c r="O55"/>
    </row>
    <row r="56" spans="1:15">
      <c r="A56" t="s">
        <v>494</v>
      </c>
      <c r="B56" s="39">
        <v>91605580</v>
      </c>
      <c r="C56" s="7"/>
      <c r="D56" s="39"/>
      <c r="E56" s="39">
        <v>93294845</v>
      </c>
      <c r="F56" s="7"/>
      <c r="G56" s="39"/>
      <c r="H56" s="39">
        <v>89575202</v>
      </c>
      <c r="I56" s="7"/>
      <c r="J56" s="39"/>
      <c r="K56" s="39">
        <v>83600061</v>
      </c>
      <c r="L56" s="7"/>
      <c r="M56" s="39"/>
      <c r="N56" s="39">
        <v>76468758</v>
      </c>
      <c r="O56"/>
    </row>
    <row r="57" spans="1:15">
      <c r="A57" t="s">
        <v>510</v>
      </c>
      <c r="B57" s="39">
        <v>7893044</v>
      </c>
      <c r="C57" s="7"/>
      <c r="D57" s="39"/>
      <c r="E57" s="39">
        <v>11110554</v>
      </c>
      <c r="F57" s="7"/>
      <c r="G57" s="39"/>
      <c r="H57" s="39" t="s">
        <v>19</v>
      </c>
      <c r="I57" s="7"/>
      <c r="J57" s="39"/>
      <c r="K57" s="39" t="s">
        <v>19</v>
      </c>
      <c r="L57" s="7"/>
      <c r="M57" s="39"/>
      <c r="N57" s="39" t="s">
        <v>19</v>
      </c>
      <c r="O57"/>
    </row>
    <row r="58" spans="1:15">
      <c r="A58" t="s">
        <v>511</v>
      </c>
      <c r="B58" s="39">
        <v>4241728</v>
      </c>
      <c r="C58" s="7"/>
      <c r="D58" s="39"/>
      <c r="E58" s="39">
        <v>6222674</v>
      </c>
      <c r="F58" s="7"/>
      <c r="G58" s="39"/>
      <c r="H58" s="39" t="s">
        <v>19</v>
      </c>
      <c r="I58" s="7"/>
      <c r="J58" s="39"/>
      <c r="K58" s="39" t="s">
        <v>19</v>
      </c>
      <c r="L58" s="7"/>
      <c r="M58" s="39"/>
      <c r="N58" s="39" t="s">
        <v>19</v>
      </c>
      <c r="O58"/>
    </row>
    <row r="59" spans="1:15">
      <c r="A59" t="s">
        <v>512</v>
      </c>
      <c r="B59" s="39">
        <v>820408</v>
      </c>
      <c r="C59" s="7"/>
      <c r="D59" s="39"/>
      <c r="E59" s="39">
        <v>1291172</v>
      </c>
      <c r="F59" s="7"/>
      <c r="G59" s="39"/>
      <c r="H59" s="39" t="s">
        <v>19</v>
      </c>
      <c r="I59" s="7"/>
      <c r="J59" s="39"/>
      <c r="K59" s="39" t="s">
        <v>19</v>
      </c>
      <c r="L59" s="7"/>
      <c r="M59" s="39"/>
      <c r="N59" s="39" t="s">
        <v>19</v>
      </c>
      <c r="O59"/>
    </row>
    <row r="60" spans="1:15">
      <c r="A60" t="s">
        <v>513</v>
      </c>
      <c r="B60" s="39">
        <v>639433</v>
      </c>
      <c r="C60" s="7"/>
      <c r="D60" s="39"/>
      <c r="E60" s="39">
        <v>861333</v>
      </c>
      <c r="F60" s="7"/>
      <c r="G60" s="39"/>
      <c r="H60" s="39" t="s">
        <v>19</v>
      </c>
      <c r="I60" s="7"/>
      <c r="J60" s="39"/>
      <c r="K60" s="39" t="s">
        <v>19</v>
      </c>
      <c r="L60" s="7"/>
      <c r="M60" s="39"/>
      <c r="N60" s="39" t="s">
        <v>19</v>
      </c>
      <c r="O60"/>
    </row>
    <row r="61" spans="1:15">
      <c r="A61" t="s">
        <v>514</v>
      </c>
      <c r="B61" s="39">
        <v>96</v>
      </c>
      <c r="C61" s="7"/>
      <c r="D61" s="39"/>
      <c r="E61" s="39">
        <v>901090</v>
      </c>
      <c r="F61" s="7"/>
      <c r="G61" s="39"/>
      <c r="H61" s="39">
        <v>2650255</v>
      </c>
      <c r="I61" s="7"/>
      <c r="J61" s="39"/>
      <c r="K61" s="39">
        <v>4175181</v>
      </c>
      <c r="L61" s="7"/>
      <c r="M61" s="39"/>
      <c r="N61" s="39">
        <v>3636079</v>
      </c>
      <c r="O61"/>
    </row>
    <row r="62" spans="1:15">
      <c r="A62" t="s">
        <v>515</v>
      </c>
      <c r="B62" s="39">
        <v>1009686</v>
      </c>
      <c r="C62" s="7"/>
      <c r="D62" s="39"/>
      <c r="E62" s="39">
        <v>1013197</v>
      </c>
      <c r="F62" s="7"/>
      <c r="G62" s="39"/>
      <c r="H62" s="39">
        <v>1568179</v>
      </c>
      <c r="I62" s="7"/>
      <c r="J62" s="39"/>
      <c r="K62" s="39">
        <v>4231388</v>
      </c>
      <c r="L62" s="7"/>
      <c r="M62" s="39"/>
      <c r="N62" s="39">
        <v>5960990</v>
      </c>
      <c r="O62"/>
    </row>
    <row r="63" spans="1:15">
      <c r="A63" t="s">
        <v>516</v>
      </c>
      <c r="B63" s="39">
        <v>121896</v>
      </c>
      <c r="C63" s="7"/>
      <c r="D63" s="39"/>
      <c r="E63" s="39">
        <v>151581</v>
      </c>
      <c r="F63" s="7"/>
      <c r="G63" s="39"/>
      <c r="H63" s="39">
        <v>2394154</v>
      </c>
      <c r="I63" s="7"/>
      <c r="J63" s="39"/>
      <c r="K63" s="39">
        <v>1888972</v>
      </c>
      <c r="L63" s="7"/>
      <c r="M63" s="39"/>
      <c r="N63" s="39">
        <v>10807098</v>
      </c>
      <c r="O63"/>
    </row>
    <row r="64" spans="1:15">
      <c r="A64" t="s">
        <v>517</v>
      </c>
      <c r="B64" s="39">
        <v>732062</v>
      </c>
      <c r="C64" s="7"/>
      <c r="D64" s="39"/>
      <c r="E64" s="39">
        <v>652057</v>
      </c>
      <c r="F64" s="7"/>
      <c r="G64" s="39"/>
      <c r="H64" s="39">
        <v>629737</v>
      </c>
      <c r="I64" s="7"/>
      <c r="J64" s="39"/>
      <c r="K64" s="39">
        <v>2637174</v>
      </c>
      <c r="L64" s="7"/>
      <c r="M64" s="39"/>
      <c r="N64" s="39">
        <v>4417089</v>
      </c>
      <c r="O64"/>
    </row>
    <row r="65" spans="1:15">
      <c r="A65" t="s">
        <v>518</v>
      </c>
      <c r="B65" s="39">
        <v>59579</v>
      </c>
      <c r="C65" s="7"/>
      <c r="D65" s="39"/>
      <c r="E65" s="39">
        <v>60762</v>
      </c>
      <c r="F65" s="7"/>
      <c r="G65" s="39"/>
      <c r="H65" s="39">
        <v>379519</v>
      </c>
      <c r="I65" s="7"/>
      <c r="J65" s="39"/>
      <c r="K65" s="39">
        <v>299256</v>
      </c>
      <c r="L65" s="7"/>
      <c r="M65" s="39"/>
      <c r="N65" s="39">
        <v>10249338</v>
      </c>
      <c r="O65"/>
    </row>
    <row r="66" spans="1:15">
      <c r="A66" t="s">
        <v>519</v>
      </c>
      <c r="B66" s="39">
        <v>20901</v>
      </c>
      <c r="C66" s="7"/>
      <c r="D66" s="39"/>
      <c r="E66" s="39">
        <v>17511</v>
      </c>
      <c r="F66" s="7"/>
      <c r="G66" s="39"/>
      <c r="H66" s="39">
        <v>19440</v>
      </c>
      <c r="I66" s="7"/>
      <c r="J66" s="39"/>
      <c r="K66" s="39">
        <v>30095</v>
      </c>
      <c r="L66" s="7"/>
      <c r="M66" s="39"/>
      <c r="N66" s="39">
        <v>34502</v>
      </c>
      <c r="O66"/>
    </row>
    <row r="67" spans="1:15">
      <c r="A67" t="s">
        <v>520</v>
      </c>
      <c r="B67" s="39">
        <v>0</v>
      </c>
      <c r="C67" s="7"/>
      <c r="D67" s="39"/>
      <c r="E67" s="39">
        <v>0</v>
      </c>
      <c r="F67" s="7"/>
      <c r="G67" s="39"/>
      <c r="H67" s="39">
        <v>0</v>
      </c>
      <c r="I67" s="7"/>
      <c r="J67" s="39"/>
      <c r="K67" s="39">
        <v>0</v>
      </c>
      <c r="L67" s="7"/>
      <c r="M67" s="39"/>
      <c r="N67" s="39">
        <v>0</v>
      </c>
      <c r="O67"/>
    </row>
    <row r="68" spans="1:15">
      <c r="A68" t="s">
        <v>521</v>
      </c>
      <c r="B68" s="39">
        <v>0</v>
      </c>
      <c r="C68" s="7"/>
      <c r="D68" s="39"/>
      <c r="E68" s="39">
        <v>0</v>
      </c>
      <c r="F68" s="7"/>
      <c r="G68" s="39"/>
      <c r="H68" s="39" t="s">
        <v>19</v>
      </c>
      <c r="I68" s="7"/>
      <c r="J68" s="39"/>
      <c r="K68" s="39" t="s">
        <v>19</v>
      </c>
      <c r="L68" s="7"/>
      <c r="M68" s="39"/>
      <c r="N68" s="39" t="s">
        <v>19</v>
      </c>
      <c r="O68"/>
    </row>
    <row r="69" spans="1:15">
      <c r="A69" t="s">
        <v>522</v>
      </c>
      <c r="B69" s="39">
        <v>4550757</v>
      </c>
      <c r="C69" s="7"/>
      <c r="D69" s="39"/>
      <c r="E69" s="39">
        <v>3310805</v>
      </c>
      <c r="F69" s="7"/>
      <c r="G69" s="39"/>
      <c r="H69" s="39">
        <v>4894473</v>
      </c>
      <c r="I69" s="7"/>
      <c r="J69" s="39"/>
      <c r="K69" s="39">
        <v>4536159</v>
      </c>
      <c r="L69" s="7"/>
      <c r="M69" s="39"/>
      <c r="N69" s="39">
        <v>110236</v>
      </c>
      <c r="O69"/>
    </row>
    <row r="70" spans="1:15">
      <c r="A70" t="s">
        <v>523</v>
      </c>
      <c r="B70" s="39">
        <v>0</v>
      </c>
      <c r="C70" s="7"/>
      <c r="D70" s="39"/>
      <c r="E70" s="39">
        <v>0</v>
      </c>
      <c r="F70" s="7"/>
      <c r="G70" s="39"/>
      <c r="H70" s="39">
        <v>0</v>
      </c>
      <c r="I70" s="7"/>
      <c r="J70" s="39"/>
      <c r="K70" s="39">
        <v>0</v>
      </c>
      <c r="L70" s="7"/>
      <c r="M70" s="39"/>
      <c r="N70" s="39" t="s">
        <v>19</v>
      </c>
      <c r="O7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70" zoomScaleNormal="70" workbookViewId="0">
      <pane ySplit="5" topLeftCell="A6" activePane="bottomLeft" state="frozen"/>
      <selection sqref="A1:A2"/>
      <selection pane="bottomLeft" activeCell="M58" sqref="M58"/>
    </sheetView>
  </sheetViews>
  <sheetFormatPr defaultRowHeight="15"/>
  <cols>
    <col min="1" max="1" width="43" customWidth="1"/>
    <col min="2" max="16" width="13.42578125" style="9" customWidth="1"/>
  </cols>
  <sheetData>
    <row r="1" spans="1:16">
      <c r="A1" s="9" t="s">
        <v>524</v>
      </c>
    </row>
    <row r="2" spans="1:16">
      <c r="A2" t="s">
        <v>0</v>
      </c>
      <c r="E2" s="37"/>
    </row>
    <row r="4" spans="1:16">
      <c r="B4" s="38">
        <v>41274</v>
      </c>
      <c r="E4" s="38">
        <v>40908</v>
      </c>
      <c r="H4" s="38">
        <v>40543</v>
      </c>
      <c r="K4" s="38">
        <v>40178</v>
      </c>
      <c r="N4" s="38">
        <v>39813</v>
      </c>
    </row>
    <row r="5" spans="1:16">
      <c r="A5" t="s">
        <v>525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</row>
    <row r="6" spans="1:16">
      <c r="A6" t="s">
        <v>49</v>
      </c>
      <c r="B6" s="9">
        <v>2.93</v>
      </c>
      <c r="C6" s="9">
        <v>7.19</v>
      </c>
      <c r="D6" s="9">
        <v>35</v>
      </c>
      <c r="E6" s="9">
        <v>4.0199999999999996</v>
      </c>
      <c r="F6" s="9">
        <v>6.95</v>
      </c>
      <c r="G6" s="9">
        <v>40</v>
      </c>
      <c r="H6" s="9">
        <v>3.95</v>
      </c>
      <c r="I6" s="9">
        <v>8.11</v>
      </c>
      <c r="J6" s="9">
        <v>38</v>
      </c>
      <c r="K6" s="9">
        <v>4.0599999999999996</v>
      </c>
      <c r="L6" s="9">
        <v>7.45</v>
      </c>
      <c r="M6" s="9">
        <v>48</v>
      </c>
      <c r="N6" s="9">
        <v>5.76</v>
      </c>
      <c r="O6" s="9">
        <v>5.45</v>
      </c>
      <c r="P6" s="9">
        <v>69</v>
      </c>
    </row>
    <row r="7" spans="1:16">
      <c r="A7" t="s">
        <v>526</v>
      </c>
      <c r="B7" s="9">
        <v>0.1</v>
      </c>
      <c r="C7" s="9">
        <v>0.04</v>
      </c>
      <c r="D7" s="9">
        <v>79</v>
      </c>
      <c r="E7" s="9">
        <v>0.09</v>
      </c>
      <c r="F7" s="9">
        <v>0.04</v>
      </c>
      <c r="G7" s="9">
        <v>79</v>
      </c>
      <c r="H7" s="9">
        <v>0.12</v>
      </c>
      <c r="I7" s="9">
        <v>0.04</v>
      </c>
      <c r="J7" s="9">
        <v>86</v>
      </c>
      <c r="K7" s="9">
        <v>0.1</v>
      </c>
      <c r="L7" s="9">
        <v>0.06</v>
      </c>
      <c r="M7" s="9">
        <v>75</v>
      </c>
      <c r="N7" s="9">
        <v>0.09</v>
      </c>
      <c r="O7" s="9">
        <v>0.09</v>
      </c>
      <c r="P7" s="9">
        <v>72</v>
      </c>
    </row>
    <row r="8" spans="1:16">
      <c r="A8" t="s">
        <v>527</v>
      </c>
      <c r="B8" s="9">
        <v>62.57</v>
      </c>
      <c r="C8" s="9">
        <v>62.17</v>
      </c>
      <c r="D8" s="9">
        <v>42</v>
      </c>
      <c r="E8" s="9">
        <v>63.52</v>
      </c>
      <c r="F8" s="9">
        <v>61.81</v>
      </c>
      <c r="G8" s="9">
        <v>47</v>
      </c>
      <c r="H8" s="9">
        <v>65.760000000000005</v>
      </c>
      <c r="I8" s="9">
        <v>62.41</v>
      </c>
      <c r="J8" s="9">
        <v>52</v>
      </c>
      <c r="K8" s="9">
        <v>68.37</v>
      </c>
      <c r="L8" s="9">
        <v>65.02</v>
      </c>
      <c r="M8" s="9">
        <v>55</v>
      </c>
      <c r="N8" s="9">
        <v>73.84</v>
      </c>
      <c r="O8" s="9">
        <v>68.44</v>
      </c>
      <c r="P8" s="9">
        <v>65</v>
      </c>
    </row>
    <row r="9" spans="1:16">
      <c r="A9" t="s">
        <v>528</v>
      </c>
      <c r="B9" s="9">
        <v>39.96</v>
      </c>
      <c r="C9" s="9">
        <v>33.07</v>
      </c>
      <c r="D9" s="9">
        <v>65</v>
      </c>
      <c r="E9" s="9">
        <v>43.81</v>
      </c>
      <c r="F9" s="9">
        <v>33.799999999999997</v>
      </c>
      <c r="G9" s="9">
        <v>70</v>
      </c>
      <c r="H9" s="9">
        <v>43.57</v>
      </c>
      <c r="I9" s="9">
        <v>34.58</v>
      </c>
      <c r="J9" s="9">
        <v>71</v>
      </c>
      <c r="K9" s="9">
        <v>40.92</v>
      </c>
      <c r="L9" s="9">
        <v>31.68</v>
      </c>
      <c r="M9" s="9">
        <v>71</v>
      </c>
      <c r="N9" s="9" t="s">
        <v>19</v>
      </c>
      <c r="O9" s="9">
        <v>0</v>
      </c>
      <c r="P9" s="9" t="s">
        <v>19</v>
      </c>
    </row>
    <row r="11" spans="1:16">
      <c r="A11" t="s">
        <v>529</v>
      </c>
    </row>
    <row r="12" spans="1:16">
      <c r="A12" t="s">
        <v>530</v>
      </c>
    </row>
    <row r="13" spans="1:16">
      <c r="A13" t="s">
        <v>531</v>
      </c>
      <c r="B13" s="9">
        <v>2.12</v>
      </c>
      <c r="C13" s="9">
        <v>14.89</v>
      </c>
      <c r="D13" s="9">
        <v>33</v>
      </c>
      <c r="E13" s="9">
        <v>0.91</v>
      </c>
      <c r="F13" s="9">
        <v>15.83</v>
      </c>
      <c r="G13" s="9">
        <v>25</v>
      </c>
      <c r="H13" s="9">
        <v>0.36</v>
      </c>
      <c r="I13" s="9">
        <v>18.55</v>
      </c>
      <c r="J13" s="9">
        <v>16</v>
      </c>
      <c r="K13" s="9">
        <v>0.43</v>
      </c>
      <c r="L13" s="9">
        <v>17.399999999999999</v>
      </c>
      <c r="M13" s="9">
        <v>15</v>
      </c>
      <c r="N13" s="9">
        <v>14.57</v>
      </c>
      <c r="O13" s="9">
        <v>14.7</v>
      </c>
      <c r="P13" s="9">
        <v>60</v>
      </c>
    </row>
    <row r="14" spans="1:16">
      <c r="A14" t="s">
        <v>532</v>
      </c>
      <c r="B14" s="9">
        <v>0.01</v>
      </c>
      <c r="C14" s="9">
        <v>10.31</v>
      </c>
      <c r="D14" s="9">
        <v>15</v>
      </c>
      <c r="E14" s="9">
        <v>0.09</v>
      </c>
      <c r="F14" s="9">
        <v>9.67</v>
      </c>
      <c r="G14" s="9">
        <v>15</v>
      </c>
      <c r="H14" s="9">
        <v>0.09</v>
      </c>
      <c r="I14" s="9">
        <v>9.4600000000000009</v>
      </c>
      <c r="J14" s="9">
        <v>16</v>
      </c>
      <c r="K14" s="9">
        <v>0.28000000000000003</v>
      </c>
      <c r="L14" s="9">
        <v>8.64</v>
      </c>
      <c r="M14" s="9">
        <v>16</v>
      </c>
      <c r="N14" s="9">
        <v>4.2300000000000004</v>
      </c>
      <c r="O14" s="9">
        <v>9.4600000000000009</v>
      </c>
      <c r="P14" s="9">
        <v>39</v>
      </c>
    </row>
    <row r="15" spans="1:16">
      <c r="A15" t="s">
        <v>533</v>
      </c>
      <c r="B15" s="9">
        <v>69.02</v>
      </c>
      <c r="C15" s="9">
        <v>28.32</v>
      </c>
      <c r="D15" s="9">
        <v>90</v>
      </c>
      <c r="E15" s="9">
        <v>80.09</v>
      </c>
      <c r="F15" s="9">
        <v>29.46</v>
      </c>
      <c r="G15" s="9">
        <v>94</v>
      </c>
      <c r="H15" s="9">
        <v>85.9</v>
      </c>
      <c r="I15" s="9">
        <v>28.26</v>
      </c>
      <c r="J15" s="9">
        <v>95</v>
      </c>
      <c r="K15" s="9">
        <v>82.25</v>
      </c>
      <c r="L15" s="9">
        <v>32.57</v>
      </c>
      <c r="M15" s="9">
        <v>97</v>
      </c>
      <c r="N15" s="9">
        <v>51.55</v>
      </c>
      <c r="O15" s="9">
        <v>33.1</v>
      </c>
      <c r="P15" s="9">
        <v>73</v>
      </c>
    </row>
    <row r="16" spans="1:16">
      <c r="A16" t="s">
        <v>534</v>
      </c>
      <c r="B16" s="9">
        <v>10.93</v>
      </c>
      <c r="C16" s="9">
        <v>22.42</v>
      </c>
      <c r="D16" s="9">
        <v>34</v>
      </c>
      <c r="E16" s="9">
        <v>13.49</v>
      </c>
      <c r="F16" s="9">
        <v>23.01</v>
      </c>
      <c r="G16" s="9">
        <v>36</v>
      </c>
      <c r="H16" s="9">
        <v>11.95</v>
      </c>
      <c r="I16" s="9">
        <v>21.31</v>
      </c>
      <c r="J16" s="9">
        <v>38</v>
      </c>
      <c r="K16" s="9">
        <v>16.28</v>
      </c>
      <c r="L16" s="9">
        <v>19.47</v>
      </c>
      <c r="M16" s="9">
        <v>46</v>
      </c>
      <c r="N16" s="9">
        <v>28.79</v>
      </c>
      <c r="O16" s="9">
        <v>21.27</v>
      </c>
      <c r="P16" s="9">
        <v>62</v>
      </c>
    </row>
    <row r="17" spans="1:16">
      <c r="A17" t="s">
        <v>535</v>
      </c>
      <c r="B17" s="9">
        <v>6.85</v>
      </c>
      <c r="C17" s="9">
        <v>1.99</v>
      </c>
      <c r="D17" s="9">
        <v>82</v>
      </c>
      <c r="E17" s="9">
        <v>2.73</v>
      </c>
      <c r="F17" s="9">
        <v>1</v>
      </c>
      <c r="G17" s="9">
        <v>79</v>
      </c>
      <c r="H17" s="9">
        <v>0.95</v>
      </c>
      <c r="I17" s="9">
        <v>0.38</v>
      </c>
      <c r="J17" s="9">
        <v>83</v>
      </c>
      <c r="K17" s="9">
        <v>0.09</v>
      </c>
      <c r="L17" s="9">
        <v>0.39</v>
      </c>
      <c r="M17" s="9">
        <v>76</v>
      </c>
      <c r="N17" s="9" t="s">
        <v>19</v>
      </c>
      <c r="O17" s="9">
        <v>0</v>
      </c>
      <c r="P17" s="9" t="s">
        <v>19</v>
      </c>
    </row>
    <row r="18" spans="1:16">
      <c r="A18" t="s">
        <v>536</v>
      </c>
      <c r="B18" s="9">
        <v>0.02</v>
      </c>
      <c r="C18" s="9">
        <v>1.38</v>
      </c>
      <c r="D18" s="9">
        <v>68</v>
      </c>
      <c r="E18" s="9">
        <v>0.03</v>
      </c>
      <c r="F18" s="9">
        <v>0.98</v>
      </c>
      <c r="G18" s="9">
        <v>73</v>
      </c>
      <c r="H18" s="9">
        <v>0.04</v>
      </c>
      <c r="I18" s="9">
        <v>1.02</v>
      </c>
      <c r="J18" s="9">
        <v>75</v>
      </c>
      <c r="K18" s="9">
        <v>0.06</v>
      </c>
      <c r="L18" s="9">
        <v>1.08</v>
      </c>
      <c r="M18" s="9">
        <v>74</v>
      </c>
      <c r="N18" s="9">
        <v>0.1</v>
      </c>
      <c r="O18" s="9">
        <v>1.69</v>
      </c>
      <c r="P18" s="9">
        <v>67</v>
      </c>
    </row>
    <row r="19" spans="1:16">
      <c r="A19" t="s">
        <v>537</v>
      </c>
      <c r="B19" s="9">
        <v>0</v>
      </c>
      <c r="C19" s="9">
        <v>0.28000000000000003</v>
      </c>
      <c r="D19" s="9">
        <v>70</v>
      </c>
      <c r="E19" s="9">
        <v>0</v>
      </c>
      <c r="F19" s="9">
        <v>0.16</v>
      </c>
      <c r="G19" s="9">
        <v>70</v>
      </c>
      <c r="H19" s="9">
        <v>0</v>
      </c>
      <c r="I19" s="9">
        <v>0</v>
      </c>
      <c r="J19" s="9">
        <v>91</v>
      </c>
      <c r="K19" s="9">
        <v>0</v>
      </c>
      <c r="L19" s="9">
        <v>0</v>
      </c>
      <c r="M19" s="9">
        <v>86</v>
      </c>
      <c r="N19" s="9" t="s">
        <v>19</v>
      </c>
      <c r="O19" s="9">
        <v>0</v>
      </c>
      <c r="P19" s="9" t="s">
        <v>19</v>
      </c>
    </row>
    <row r="20" spans="1:16">
      <c r="A20" t="s">
        <v>538</v>
      </c>
      <c r="B20" s="9">
        <v>7.85</v>
      </c>
      <c r="C20" s="9">
        <v>2.08</v>
      </c>
      <c r="D20" s="9">
        <v>88</v>
      </c>
      <c r="E20" s="9">
        <v>1.46</v>
      </c>
      <c r="F20" s="9">
        <v>1.95</v>
      </c>
      <c r="G20" s="9">
        <v>64</v>
      </c>
      <c r="H20" s="9">
        <v>0.02</v>
      </c>
      <c r="I20" s="9">
        <v>1.99</v>
      </c>
      <c r="J20" s="9">
        <v>39</v>
      </c>
      <c r="K20" s="9">
        <v>0</v>
      </c>
      <c r="L20" s="9">
        <v>1.89</v>
      </c>
      <c r="M20" s="9">
        <v>35</v>
      </c>
      <c r="N20" s="9">
        <v>0</v>
      </c>
      <c r="O20" s="9">
        <v>1.87</v>
      </c>
      <c r="P20" s="9">
        <v>33</v>
      </c>
    </row>
    <row r="21" spans="1:16">
      <c r="A21" t="s">
        <v>539</v>
      </c>
      <c r="B21" s="9">
        <v>2.76</v>
      </c>
      <c r="C21" s="9">
        <v>0.47</v>
      </c>
      <c r="D21" s="9">
        <v>89</v>
      </c>
      <c r="E21" s="9">
        <v>0.75</v>
      </c>
      <c r="F21" s="9">
        <v>0.7</v>
      </c>
      <c r="G21" s="9">
        <v>86</v>
      </c>
      <c r="H21" s="9">
        <v>0.01</v>
      </c>
      <c r="I21" s="9">
        <v>0.7</v>
      </c>
      <c r="J21" s="9">
        <v>71</v>
      </c>
      <c r="K21" s="9">
        <v>0.01</v>
      </c>
      <c r="L21" s="9">
        <v>0.51</v>
      </c>
      <c r="M21" s="9">
        <v>70</v>
      </c>
      <c r="N21" s="9">
        <v>0.01</v>
      </c>
      <c r="O21" s="9">
        <v>0.11</v>
      </c>
      <c r="P21" s="9">
        <v>69</v>
      </c>
    </row>
    <row r="22" spans="1:16">
      <c r="A22" t="s">
        <v>540</v>
      </c>
      <c r="B22" s="9">
        <v>0.45</v>
      </c>
      <c r="C22" s="9">
        <v>0.26</v>
      </c>
      <c r="D22" s="9">
        <v>77</v>
      </c>
      <c r="E22" s="9">
        <v>0.45</v>
      </c>
      <c r="F22" s="9">
        <v>0.25</v>
      </c>
      <c r="G22" s="9">
        <v>80</v>
      </c>
      <c r="H22" s="9">
        <v>0.68</v>
      </c>
      <c r="I22" s="9">
        <v>0.27</v>
      </c>
      <c r="J22" s="9">
        <v>82</v>
      </c>
      <c r="K22" s="9">
        <v>0.61</v>
      </c>
      <c r="L22" s="9">
        <v>0.43</v>
      </c>
      <c r="M22" s="9">
        <v>74</v>
      </c>
      <c r="N22" s="9">
        <v>0.76</v>
      </c>
      <c r="O22" s="9">
        <v>1.01</v>
      </c>
      <c r="P22" s="9">
        <v>69</v>
      </c>
    </row>
    <row r="23" spans="1:16">
      <c r="A23" t="s">
        <v>394</v>
      </c>
      <c r="B23" s="9">
        <v>100</v>
      </c>
      <c r="C23" s="9">
        <v>100</v>
      </c>
      <c r="D23" s="9">
        <v>99</v>
      </c>
      <c r="E23" s="9">
        <v>100</v>
      </c>
      <c r="F23" s="9">
        <v>100</v>
      </c>
      <c r="G23" s="9">
        <v>99</v>
      </c>
      <c r="H23" s="9">
        <v>100</v>
      </c>
      <c r="I23" s="9">
        <v>100</v>
      </c>
      <c r="J23" s="9">
        <v>99</v>
      </c>
      <c r="K23" s="9">
        <v>100</v>
      </c>
      <c r="L23" s="9">
        <v>100</v>
      </c>
      <c r="M23" s="9">
        <v>99</v>
      </c>
      <c r="N23" s="9">
        <v>100</v>
      </c>
      <c r="O23" s="9">
        <v>100</v>
      </c>
      <c r="P23" s="9">
        <v>99</v>
      </c>
    </row>
    <row r="25" spans="1:16">
      <c r="A25" t="s">
        <v>541</v>
      </c>
    </row>
    <row r="26" spans="1:16">
      <c r="A26" t="s">
        <v>542</v>
      </c>
      <c r="B26" s="9">
        <v>0</v>
      </c>
      <c r="C26" s="9">
        <v>0</v>
      </c>
      <c r="D26" s="9">
        <v>80</v>
      </c>
      <c r="E26" s="9">
        <v>0</v>
      </c>
      <c r="F26" s="9">
        <v>0</v>
      </c>
      <c r="G26" s="9">
        <v>75</v>
      </c>
      <c r="H26" s="9">
        <v>0</v>
      </c>
      <c r="I26" s="9">
        <v>-0.02</v>
      </c>
      <c r="J26" s="9">
        <v>86</v>
      </c>
      <c r="K26" s="9">
        <v>0</v>
      </c>
      <c r="L26" s="9">
        <v>0</v>
      </c>
      <c r="M26" s="9">
        <v>85</v>
      </c>
      <c r="N26" s="9">
        <v>0</v>
      </c>
      <c r="O26" s="9">
        <v>0</v>
      </c>
      <c r="P26" s="9">
        <v>84</v>
      </c>
    </row>
    <row r="27" spans="1:16">
      <c r="A27" t="s">
        <v>543</v>
      </c>
      <c r="B27" s="9">
        <v>2.7</v>
      </c>
      <c r="C27" s="9">
        <v>2.19</v>
      </c>
      <c r="D27" s="9">
        <v>65</v>
      </c>
      <c r="E27" s="9">
        <v>2.2200000000000002</v>
      </c>
      <c r="F27" s="9">
        <v>1.81</v>
      </c>
      <c r="G27" s="9">
        <v>62</v>
      </c>
      <c r="H27" s="9">
        <v>0.54</v>
      </c>
      <c r="I27" s="9">
        <v>0.7</v>
      </c>
      <c r="J27" s="9">
        <v>43</v>
      </c>
      <c r="K27" s="9">
        <v>1.91</v>
      </c>
      <c r="L27" s="9">
        <v>0.69</v>
      </c>
      <c r="M27" s="9">
        <v>72</v>
      </c>
      <c r="N27" s="9">
        <v>-0.08</v>
      </c>
      <c r="O27" s="9">
        <v>-1.1399999999999999</v>
      </c>
      <c r="P27" s="9">
        <v>47</v>
      </c>
    </row>
    <row r="28" spans="1:16">
      <c r="A28" t="s">
        <v>544</v>
      </c>
      <c r="B28" s="9">
        <v>8.67</v>
      </c>
      <c r="C28" s="9">
        <v>2.8</v>
      </c>
      <c r="D28" s="9">
        <v>92</v>
      </c>
      <c r="E28" s="9">
        <v>4.87</v>
      </c>
      <c r="F28" s="9">
        <v>2.5</v>
      </c>
      <c r="G28" s="9">
        <v>79</v>
      </c>
      <c r="H28" s="9">
        <v>5.2</v>
      </c>
      <c r="I28" s="9">
        <v>0.83</v>
      </c>
      <c r="J28" s="9">
        <v>92</v>
      </c>
      <c r="K28" s="9">
        <v>5.26</v>
      </c>
      <c r="L28" s="9">
        <v>0.64</v>
      </c>
      <c r="M28" s="9">
        <v>93</v>
      </c>
      <c r="N28" s="9">
        <v>-1.28</v>
      </c>
      <c r="O28" s="9">
        <v>-2.33</v>
      </c>
      <c r="P28" s="9">
        <v>29</v>
      </c>
    </row>
    <row r="29" spans="1:16">
      <c r="A29" t="s">
        <v>545</v>
      </c>
      <c r="B29" s="9">
        <v>0</v>
      </c>
      <c r="C29" s="9">
        <v>0.61</v>
      </c>
      <c r="D29" s="9">
        <v>50</v>
      </c>
      <c r="E29" s="9">
        <v>0</v>
      </c>
      <c r="F29" s="9">
        <v>0.52</v>
      </c>
      <c r="G29" s="9">
        <v>52</v>
      </c>
      <c r="H29" s="9">
        <v>0</v>
      </c>
      <c r="I29" s="9">
        <v>0.12</v>
      </c>
      <c r="J29" s="9">
        <v>68</v>
      </c>
      <c r="K29" s="9">
        <v>0</v>
      </c>
      <c r="L29" s="9">
        <v>0.12</v>
      </c>
      <c r="M29" s="9">
        <v>66</v>
      </c>
      <c r="N29" s="9">
        <v>0</v>
      </c>
      <c r="O29" s="9">
        <v>-0.12</v>
      </c>
      <c r="P29" s="9">
        <v>22</v>
      </c>
    </row>
    <row r="30" spans="1:16">
      <c r="A30" t="s">
        <v>546</v>
      </c>
      <c r="B30" s="9">
        <v>44.13</v>
      </c>
      <c r="C30" s="9">
        <v>50.86</v>
      </c>
      <c r="D30" s="9">
        <v>43</v>
      </c>
      <c r="E30" s="9">
        <v>60.28</v>
      </c>
      <c r="F30" s="9">
        <v>53.97</v>
      </c>
      <c r="G30" s="9">
        <v>58</v>
      </c>
      <c r="H30" s="9">
        <v>68.69</v>
      </c>
      <c r="I30" s="9">
        <v>58.15</v>
      </c>
      <c r="J30" s="9">
        <v>60</v>
      </c>
      <c r="K30" s="9">
        <v>53.98</v>
      </c>
      <c r="L30" s="9">
        <v>61.8</v>
      </c>
      <c r="M30" s="9">
        <v>35</v>
      </c>
      <c r="N30" s="9">
        <v>90.6</v>
      </c>
      <c r="O30" s="9">
        <v>67.86</v>
      </c>
      <c r="P30" s="9">
        <v>83</v>
      </c>
    </row>
    <row r="31" spans="1:16">
      <c r="A31" t="s">
        <v>547</v>
      </c>
      <c r="B31" s="9">
        <v>48.24</v>
      </c>
      <c r="C31" s="9">
        <v>32.729999999999997</v>
      </c>
      <c r="D31" s="9">
        <v>72</v>
      </c>
      <c r="E31" s="9">
        <v>50.4</v>
      </c>
      <c r="F31" s="9">
        <v>32.93</v>
      </c>
      <c r="G31" s="9">
        <v>71</v>
      </c>
      <c r="H31" s="9">
        <v>48.07</v>
      </c>
      <c r="I31" s="9">
        <v>32.979999999999997</v>
      </c>
      <c r="J31" s="9">
        <v>72</v>
      </c>
      <c r="K31" s="9">
        <v>47.75</v>
      </c>
      <c r="L31" s="9">
        <v>28.66</v>
      </c>
      <c r="M31" s="9">
        <v>76</v>
      </c>
      <c r="N31" s="9" t="s">
        <v>19</v>
      </c>
      <c r="O31" s="9">
        <v>0</v>
      </c>
      <c r="P31" s="9" t="s">
        <v>19</v>
      </c>
    </row>
    <row r="32" spans="1:16">
      <c r="A32" t="s">
        <v>548</v>
      </c>
      <c r="B32" s="9">
        <v>1.83</v>
      </c>
      <c r="C32" s="9">
        <v>1.02</v>
      </c>
      <c r="D32" s="9">
        <v>78</v>
      </c>
      <c r="E32" s="9">
        <v>1.51</v>
      </c>
      <c r="F32" s="9">
        <v>0.86</v>
      </c>
      <c r="G32" s="9">
        <v>77</v>
      </c>
      <c r="H32" s="9">
        <v>1.84</v>
      </c>
      <c r="I32" s="9">
        <v>1.03</v>
      </c>
      <c r="J32" s="9">
        <v>78</v>
      </c>
      <c r="K32" s="9">
        <v>1.68</v>
      </c>
      <c r="L32" s="9">
        <v>0.77</v>
      </c>
      <c r="M32" s="9">
        <v>80</v>
      </c>
      <c r="N32" s="9">
        <v>1.3</v>
      </c>
      <c r="O32" s="9">
        <v>0.71</v>
      </c>
      <c r="P32" s="9">
        <v>79</v>
      </c>
    </row>
    <row r="34" spans="1:14">
      <c r="A34" t="s">
        <v>49</v>
      </c>
      <c r="B34" s="39">
        <v>3532583</v>
      </c>
      <c r="C34" s="39"/>
      <c r="D34" s="39"/>
      <c r="E34" s="39">
        <v>4957131</v>
      </c>
      <c r="F34" s="39"/>
      <c r="G34" s="39"/>
      <c r="H34" s="39">
        <v>5077053</v>
      </c>
      <c r="I34" s="39"/>
      <c r="J34" s="39"/>
      <c r="K34" s="39">
        <v>5597417</v>
      </c>
      <c r="L34" s="39"/>
      <c r="M34" s="39"/>
      <c r="N34" s="39">
        <v>8190028</v>
      </c>
    </row>
    <row r="35" spans="1:14">
      <c r="A35" t="s">
        <v>549</v>
      </c>
      <c r="B35" s="39">
        <v>14333344</v>
      </c>
      <c r="C35" s="39"/>
      <c r="D35" s="39"/>
      <c r="E35" s="39">
        <v>17428116</v>
      </c>
      <c r="F35" s="39"/>
      <c r="G35" s="39"/>
      <c r="H35" s="39">
        <v>21842375</v>
      </c>
      <c r="I35" s="39"/>
      <c r="J35" s="39"/>
      <c r="K35" s="39">
        <v>24741810</v>
      </c>
      <c r="L35" s="39"/>
      <c r="M35" s="39"/>
      <c r="N35" s="39">
        <v>29269062</v>
      </c>
    </row>
    <row r="36" spans="1:14">
      <c r="A36" t="s">
        <v>550</v>
      </c>
      <c r="B36" s="39">
        <v>3745</v>
      </c>
      <c r="C36" s="39"/>
      <c r="D36" s="39"/>
      <c r="E36" s="39">
        <v>0</v>
      </c>
      <c r="F36" s="39"/>
      <c r="G36" s="39"/>
      <c r="H36" s="39">
        <v>3211</v>
      </c>
      <c r="I36" s="39"/>
      <c r="J36" s="39"/>
      <c r="K36" s="39">
        <v>11305</v>
      </c>
      <c r="L36" s="39"/>
      <c r="M36" s="39"/>
      <c r="N36" s="39">
        <v>0</v>
      </c>
    </row>
    <row r="37" spans="1:14">
      <c r="A37" t="s">
        <v>551</v>
      </c>
      <c r="B37" s="39">
        <v>3745</v>
      </c>
      <c r="C37" s="39"/>
      <c r="D37" s="39"/>
      <c r="E37" s="39">
        <v>0</v>
      </c>
      <c r="F37" s="39"/>
      <c r="G37" s="39"/>
      <c r="H37" s="39">
        <v>3211</v>
      </c>
      <c r="I37" s="39"/>
      <c r="J37" s="39"/>
      <c r="K37" s="39">
        <v>11305</v>
      </c>
      <c r="L37" s="39"/>
      <c r="M37" s="39"/>
      <c r="N37" s="39">
        <v>0</v>
      </c>
    </row>
    <row r="38" spans="1:14">
      <c r="A38" t="s">
        <v>552</v>
      </c>
      <c r="B38" s="39">
        <v>0</v>
      </c>
      <c r="C38" s="39"/>
      <c r="D38" s="39"/>
      <c r="E38" s="39">
        <v>0</v>
      </c>
      <c r="F38" s="39"/>
      <c r="G38" s="39"/>
      <c r="H38" s="39">
        <v>0</v>
      </c>
      <c r="I38" s="39"/>
      <c r="J38" s="39"/>
      <c r="K38" s="39">
        <v>0</v>
      </c>
      <c r="L38" s="39"/>
      <c r="M38" s="39"/>
      <c r="N38" s="39">
        <v>0</v>
      </c>
    </row>
    <row r="39" spans="1:14">
      <c r="A39" t="s">
        <v>553</v>
      </c>
      <c r="B39" s="39">
        <v>11751183</v>
      </c>
      <c r="C39" s="39"/>
      <c r="D39" s="39"/>
      <c r="E39" s="39">
        <v>14293790</v>
      </c>
      <c r="F39" s="39"/>
      <c r="G39" s="39"/>
      <c r="H39" s="39">
        <v>15350373</v>
      </c>
      <c r="I39" s="39"/>
      <c r="J39" s="39"/>
      <c r="K39" s="39">
        <v>12441273</v>
      </c>
      <c r="L39" s="39"/>
      <c r="M39" s="39"/>
      <c r="N39" s="39">
        <v>16126988</v>
      </c>
    </row>
    <row r="40" spans="1:14">
      <c r="A40" t="s">
        <v>554</v>
      </c>
      <c r="B40" s="39">
        <v>36366451</v>
      </c>
      <c r="C40" s="39"/>
      <c r="D40" s="39"/>
      <c r="E40" s="39">
        <v>39757408</v>
      </c>
      <c r="F40" s="39"/>
      <c r="G40" s="39"/>
      <c r="H40" s="39">
        <v>40578589</v>
      </c>
      <c r="I40" s="39"/>
      <c r="J40" s="39"/>
      <c r="K40" s="39">
        <v>44034785</v>
      </c>
      <c r="L40" s="39"/>
      <c r="M40" s="39"/>
      <c r="N40" s="39" t="s">
        <v>19</v>
      </c>
    </row>
    <row r="41" spans="1:14">
      <c r="A41" t="s">
        <v>183</v>
      </c>
      <c r="B41" s="39">
        <v>1382707</v>
      </c>
      <c r="C41" s="39"/>
      <c r="D41" s="39"/>
      <c r="E41" s="39" t="s">
        <v>184</v>
      </c>
      <c r="F41" s="39"/>
      <c r="G41" s="39"/>
      <c r="H41" s="39">
        <v>1550609</v>
      </c>
      <c r="I41" s="39"/>
      <c r="J41" s="39"/>
      <c r="K41" s="39">
        <v>1547739</v>
      </c>
      <c r="L41" s="39"/>
      <c r="M41" s="39"/>
      <c r="N41" s="39">
        <v>1283864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K15"/>
  <sheetViews>
    <sheetView workbookViewId="0">
      <selection activeCell="M7" sqref="M7"/>
    </sheetView>
  </sheetViews>
  <sheetFormatPr defaultRowHeight="15"/>
  <cols>
    <col min="3" max="3" width="17.140625" customWidth="1"/>
    <col min="4" max="4" width="15" customWidth="1"/>
    <col min="6" max="6" width="9.140625" customWidth="1"/>
    <col min="7" max="7" width="17" customWidth="1"/>
    <col min="8" max="11" width="13.140625" style="79" customWidth="1"/>
  </cols>
  <sheetData>
    <row r="9" spans="3:11">
      <c r="C9" s="84" t="s">
        <v>812</v>
      </c>
      <c r="D9" s="84"/>
    </row>
    <row r="10" spans="3:11">
      <c r="C10" s="69" t="s">
        <v>813</v>
      </c>
      <c r="D10" s="81">
        <v>0.67514549999999995</v>
      </c>
    </row>
    <row r="11" spans="3:11">
      <c r="C11" s="69" t="s">
        <v>814</v>
      </c>
      <c r="D11" s="81">
        <v>0.45582139999999999</v>
      </c>
    </row>
    <row r="12" spans="3:11">
      <c r="C12" s="69" t="s">
        <v>815</v>
      </c>
      <c r="D12" s="81">
        <v>0.42381089999999999</v>
      </c>
      <c r="G12" s="67" t="s">
        <v>817</v>
      </c>
      <c r="H12" s="82" t="s">
        <v>806</v>
      </c>
      <c r="I12" s="82" t="s">
        <v>807</v>
      </c>
      <c r="J12" s="82" t="s">
        <v>808</v>
      </c>
      <c r="K12" s="82" t="s">
        <v>809</v>
      </c>
    </row>
    <row r="13" spans="3:11">
      <c r="C13" s="69" t="s">
        <v>807</v>
      </c>
      <c r="D13" s="81">
        <v>272274.45</v>
      </c>
      <c r="G13" s="69" t="s">
        <v>810</v>
      </c>
      <c r="H13" s="83">
        <v>-90847.54</v>
      </c>
      <c r="I13" s="83">
        <v>177249.77</v>
      </c>
      <c r="J13" s="83">
        <v>-0.51254</v>
      </c>
      <c r="K13" s="83">
        <v>0.61486830000000003</v>
      </c>
    </row>
    <row r="14" spans="3:11">
      <c r="C14" s="69" t="s">
        <v>816</v>
      </c>
      <c r="D14" s="81">
        <v>19</v>
      </c>
      <c r="G14" s="69" t="s">
        <v>811</v>
      </c>
      <c r="H14" s="83">
        <v>1.2544522</v>
      </c>
      <c r="I14" s="83">
        <v>0.33243210000000001</v>
      </c>
      <c r="J14" s="83">
        <v>3.7735588</v>
      </c>
      <c r="K14" s="83">
        <v>1.5154000000000001E-3</v>
      </c>
    </row>
    <row r="15" spans="3:11">
      <c r="J15" s="80"/>
    </row>
  </sheetData>
  <mergeCells count="1">
    <mergeCell ref="C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zoomScale="85" zoomScaleNormal="85" workbookViewId="0">
      <selection activeCell="I12" sqref="I12"/>
    </sheetView>
  </sheetViews>
  <sheetFormatPr defaultRowHeight="15"/>
  <cols>
    <col min="1" max="1" width="11.42578125" customWidth="1"/>
    <col min="3" max="3" width="13" customWidth="1"/>
    <col min="4" max="4" width="26.5703125" customWidth="1"/>
    <col min="5" max="5" width="11.28515625" customWidth="1"/>
    <col min="6" max="6" width="15" customWidth="1"/>
    <col min="7" max="8" width="14.42578125" customWidth="1"/>
    <col min="9" max="9" width="21.85546875" style="9" customWidth="1"/>
    <col min="10" max="10" width="9" style="9" customWidth="1"/>
    <col min="11" max="13" width="9.5703125" style="9" customWidth="1"/>
    <col min="14" max="45" width="11.28515625" customWidth="1"/>
  </cols>
  <sheetData>
    <row r="1" spans="1:45">
      <c r="A1" t="s">
        <v>800</v>
      </c>
      <c r="C1" t="s">
        <v>801</v>
      </c>
    </row>
    <row r="2" spans="1:45">
      <c r="A2" s="38">
        <v>41274</v>
      </c>
      <c r="B2" s="9" t="s">
        <v>3</v>
      </c>
      <c r="C2" s="9">
        <v>1.1100000000000001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</row>
    <row r="3" spans="1:45">
      <c r="A3" s="38">
        <v>41182</v>
      </c>
      <c r="B3" s="9" t="s">
        <v>3</v>
      </c>
      <c r="C3" s="9">
        <v>1.1200000000000001</v>
      </c>
      <c r="D3" s="67" t="s">
        <v>796</v>
      </c>
      <c r="E3" s="71">
        <f>AVERAGE(C2:C42)</f>
        <v>0.68195121951219528</v>
      </c>
      <c r="F3" s="67" t="s">
        <v>798</v>
      </c>
      <c r="G3" s="67" t="s">
        <v>802</v>
      </c>
      <c r="H3" s="67" t="s">
        <v>803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>
      <c r="A4" s="38">
        <v>41090</v>
      </c>
      <c r="B4" s="9" t="s">
        <v>3</v>
      </c>
      <c r="C4" s="9">
        <v>1.0900000000000001</v>
      </c>
      <c r="D4" s="67" t="s">
        <v>797</v>
      </c>
      <c r="E4" s="71">
        <f>_xlfn.STDEV.S(C2:C42)</f>
        <v>0.98184066811320014</v>
      </c>
      <c r="F4" s="72">
        <v>2</v>
      </c>
      <c r="G4" s="73">
        <f>($E$5+$E$3-F4)/$E$4</f>
        <v>9.5045474511107528</v>
      </c>
      <c r="H4" s="73">
        <f t="shared" ref="H4:H5" si="0">(0.5)*(1/(G4^2))</f>
        <v>5.534866087722419E-3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>
      <c r="A5" s="38">
        <v>40999</v>
      </c>
      <c r="B5" s="9" t="s">
        <v>3</v>
      </c>
      <c r="C5" s="9">
        <v>0.89</v>
      </c>
      <c r="D5" s="67" t="s">
        <v>799</v>
      </c>
      <c r="E5" s="69">
        <v>10.65</v>
      </c>
      <c r="F5" s="72">
        <v>5</v>
      </c>
      <c r="G5" s="73">
        <f>($E$5+$E$3-F5)/$E$4</f>
        <v>6.4490618744488186</v>
      </c>
      <c r="H5" s="73">
        <f t="shared" si="0"/>
        <v>1.2022005349673074E-2</v>
      </c>
    </row>
    <row r="6" spans="1:45">
      <c r="A6" s="38">
        <v>40908</v>
      </c>
      <c r="B6" s="9" t="s">
        <v>3</v>
      </c>
      <c r="C6" s="9">
        <v>0.25</v>
      </c>
    </row>
    <row r="7" spans="1:45">
      <c r="A7" s="38">
        <v>40816</v>
      </c>
      <c r="B7" s="9" t="s">
        <v>3</v>
      </c>
      <c r="C7" s="9">
        <v>0.39</v>
      </c>
    </row>
    <row r="8" spans="1:45">
      <c r="A8" s="38">
        <v>40724</v>
      </c>
      <c r="B8" s="9" t="s">
        <v>3</v>
      </c>
      <c r="C8" s="9">
        <v>0.3</v>
      </c>
    </row>
    <row r="9" spans="1:45">
      <c r="A9" s="38">
        <v>40633</v>
      </c>
      <c r="B9" s="9" t="s">
        <v>3</v>
      </c>
      <c r="C9" s="9">
        <v>0.28000000000000003</v>
      </c>
    </row>
    <row r="10" spans="1:45">
      <c r="A10" s="38">
        <v>40543</v>
      </c>
      <c r="B10" s="9" t="s">
        <v>3</v>
      </c>
      <c r="C10" s="9">
        <v>-0.19</v>
      </c>
      <c r="I10" s="67" t="s">
        <v>796</v>
      </c>
      <c r="J10" s="71">
        <v>0.68195121951219528</v>
      </c>
      <c r="K10" s="67" t="s">
        <v>798</v>
      </c>
      <c r="L10" s="67" t="s">
        <v>802</v>
      </c>
      <c r="M10" s="67" t="s">
        <v>803</v>
      </c>
    </row>
    <row r="11" spans="1:45">
      <c r="A11" s="38">
        <v>40451</v>
      </c>
      <c r="B11" s="9" t="s">
        <v>3</v>
      </c>
      <c r="C11" s="9">
        <v>-0.36</v>
      </c>
      <c r="I11" s="67" t="s">
        <v>797</v>
      </c>
      <c r="J11" s="71">
        <v>0.98184066811320014</v>
      </c>
      <c r="K11" s="74">
        <v>0.02</v>
      </c>
      <c r="L11" s="73">
        <v>9.5045474511107528</v>
      </c>
      <c r="M11" s="73">
        <v>5.534866087722419E-3</v>
      </c>
    </row>
    <row r="12" spans="1:45">
      <c r="A12" s="38">
        <v>40359</v>
      </c>
      <c r="B12" s="9" t="s">
        <v>3</v>
      </c>
      <c r="C12" s="9">
        <v>-0.35</v>
      </c>
      <c r="I12" s="67" t="s">
        <v>799</v>
      </c>
      <c r="J12" s="69">
        <v>10.65</v>
      </c>
      <c r="K12" s="74">
        <v>0.05</v>
      </c>
      <c r="L12" s="73">
        <v>6.4490618744488186</v>
      </c>
      <c r="M12" s="73">
        <v>1.2022005349673074E-2</v>
      </c>
    </row>
    <row r="13" spans="1:45">
      <c r="A13" s="38">
        <v>40268</v>
      </c>
      <c r="B13" s="9" t="s">
        <v>3</v>
      </c>
      <c r="C13" s="9">
        <v>-0.54</v>
      </c>
    </row>
    <row r="14" spans="1:45">
      <c r="A14" s="38">
        <v>40178</v>
      </c>
      <c r="B14" s="9" t="s">
        <v>3</v>
      </c>
      <c r="C14" s="9">
        <v>-0.7</v>
      </c>
    </row>
    <row r="15" spans="1:45">
      <c r="A15" s="38">
        <v>40086</v>
      </c>
      <c r="B15" s="9" t="s">
        <v>3</v>
      </c>
      <c r="C15" s="9">
        <v>-0.45</v>
      </c>
    </row>
    <row r="16" spans="1:45">
      <c r="A16" s="38">
        <v>39994</v>
      </c>
      <c r="B16" s="9" t="s">
        <v>3</v>
      </c>
      <c r="C16" s="9">
        <v>-0.15</v>
      </c>
    </row>
    <row r="17" spans="1:3">
      <c r="A17" s="38">
        <v>39903</v>
      </c>
      <c r="B17" s="9" t="s">
        <v>3</v>
      </c>
      <c r="C17" s="9">
        <v>0.33</v>
      </c>
    </row>
    <row r="18" spans="1:3">
      <c r="A18" s="38">
        <v>39813</v>
      </c>
      <c r="B18" s="9" t="s">
        <v>3</v>
      </c>
      <c r="C18" s="9">
        <v>-3.95</v>
      </c>
    </row>
    <row r="19" spans="1:3">
      <c r="A19" s="38">
        <v>39721</v>
      </c>
      <c r="B19" s="9" t="s">
        <v>3</v>
      </c>
      <c r="C19" s="9">
        <v>0.66</v>
      </c>
    </row>
    <row r="20" spans="1:3">
      <c r="A20" s="38">
        <v>39629</v>
      </c>
      <c r="B20" s="9" t="s">
        <v>3</v>
      </c>
      <c r="C20" s="9">
        <v>0.88</v>
      </c>
    </row>
    <row r="21" spans="1:3">
      <c r="A21" s="38">
        <v>39538</v>
      </c>
      <c r="B21" s="9" t="s">
        <v>3</v>
      </c>
      <c r="C21" s="9">
        <v>1.1100000000000001</v>
      </c>
    </row>
    <row r="22" spans="1:3">
      <c r="A22" s="38">
        <v>39447</v>
      </c>
      <c r="B22" s="9" t="s">
        <v>3</v>
      </c>
      <c r="C22" s="9">
        <v>0.95</v>
      </c>
    </row>
    <row r="23" spans="1:3">
      <c r="A23" s="38">
        <v>39355</v>
      </c>
      <c r="B23" s="9" t="s">
        <v>3</v>
      </c>
      <c r="C23" s="9">
        <v>1.1000000000000001</v>
      </c>
    </row>
    <row r="24" spans="1:3">
      <c r="A24" s="38">
        <v>39263</v>
      </c>
      <c r="B24" s="9" t="s">
        <v>3</v>
      </c>
      <c r="C24" s="9">
        <v>1.0900000000000001</v>
      </c>
    </row>
    <row r="25" spans="1:3">
      <c r="A25" s="38">
        <v>39172</v>
      </c>
      <c r="B25" s="9" t="s">
        <v>3</v>
      </c>
      <c r="C25" s="9">
        <v>0.93</v>
      </c>
    </row>
    <row r="26" spans="1:3">
      <c r="A26" s="38">
        <v>39082</v>
      </c>
      <c r="B26" s="9" t="s">
        <v>3</v>
      </c>
      <c r="C26" s="9">
        <v>1.1399999999999999</v>
      </c>
    </row>
    <row r="27" spans="1:3">
      <c r="A27" s="38">
        <v>38990</v>
      </c>
      <c r="B27" s="9" t="s">
        <v>3</v>
      </c>
      <c r="C27" s="9">
        <v>1.54</v>
      </c>
    </row>
    <row r="28" spans="1:3">
      <c r="A28" s="38">
        <v>38898</v>
      </c>
      <c r="B28" s="9" t="s">
        <v>3</v>
      </c>
      <c r="C28" s="9">
        <v>1.49</v>
      </c>
    </row>
    <row r="29" spans="1:3">
      <c r="A29" s="38">
        <v>38807</v>
      </c>
      <c r="B29" s="9" t="s">
        <v>3</v>
      </c>
      <c r="C29" s="9">
        <v>1.3</v>
      </c>
    </row>
    <row r="30" spans="1:3">
      <c r="A30" s="38">
        <v>38717</v>
      </c>
      <c r="B30" s="9" t="s">
        <v>3</v>
      </c>
      <c r="C30" s="9">
        <v>1.17</v>
      </c>
    </row>
    <row r="31" spans="1:3">
      <c r="A31" s="38">
        <v>38625</v>
      </c>
      <c r="B31" s="9" t="s">
        <v>3</v>
      </c>
      <c r="C31" s="9">
        <v>1.19</v>
      </c>
    </row>
    <row r="32" spans="1:3">
      <c r="A32" s="38">
        <v>38533</v>
      </c>
      <c r="B32" s="9" t="s">
        <v>3</v>
      </c>
      <c r="C32" s="9">
        <v>1.32</v>
      </c>
    </row>
    <row r="33" spans="1:3">
      <c r="A33" s="38">
        <v>38442</v>
      </c>
      <c r="B33" s="9" t="s">
        <v>3</v>
      </c>
      <c r="C33" s="9">
        <v>1.04</v>
      </c>
    </row>
    <row r="34" spans="1:3">
      <c r="A34" s="38">
        <v>38352</v>
      </c>
      <c r="B34" s="9" t="s">
        <v>3</v>
      </c>
      <c r="C34" s="9">
        <v>1.31</v>
      </c>
    </row>
    <row r="35" spans="1:3">
      <c r="A35" s="38">
        <v>38260</v>
      </c>
      <c r="B35" s="9" t="s">
        <v>3</v>
      </c>
      <c r="C35" s="9">
        <v>1.35</v>
      </c>
    </row>
    <row r="36" spans="1:3">
      <c r="A36" s="38">
        <v>38168</v>
      </c>
      <c r="B36" s="9" t="s">
        <v>3</v>
      </c>
      <c r="C36" s="9">
        <v>1.31</v>
      </c>
    </row>
    <row r="37" spans="1:3">
      <c r="A37" s="38">
        <v>38077</v>
      </c>
      <c r="B37" s="9" t="s">
        <v>3</v>
      </c>
      <c r="C37" s="9">
        <v>1.33</v>
      </c>
    </row>
    <row r="38" spans="1:3">
      <c r="A38" s="38">
        <v>37986</v>
      </c>
      <c r="B38" s="9" t="s">
        <v>3</v>
      </c>
      <c r="C38" s="9">
        <v>1.3</v>
      </c>
    </row>
    <row r="39" spans="1:3">
      <c r="A39" s="38">
        <v>37894</v>
      </c>
      <c r="B39" s="9" t="s">
        <v>3</v>
      </c>
      <c r="C39" s="9">
        <v>1.3</v>
      </c>
    </row>
    <row r="40" spans="1:3">
      <c r="A40" s="38">
        <v>37802</v>
      </c>
      <c r="B40" s="9" t="s">
        <v>3</v>
      </c>
      <c r="C40" s="9">
        <v>1.3</v>
      </c>
    </row>
    <row r="41" spans="1:3">
      <c r="A41" s="38">
        <v>37711</v>
      </c>
      <c r="B41" s="9" t="s">
        <v>3</v>
      </c>
      <c r="C41" s="9">
        <v>1.3</v>
      </c>
    </row>
    <row r="42" spans="1:3">
      <c r="A42" s="38">
        <v>37621</v>
      </c>
      <c r="B42" s="9" t="s">
        <v>3</v>
      </c>
      <c r="C42" s="9">
        <v>1.48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zoomScale="85" zoomScaleNormal="85" workbookViewId="0">
      <pane ySplit="5" topLeftCell="A15" activePane="bottomLeft" state="frozen"/>
      <selection pane="bottomLeft" activeCell="C54" sqref="C54"/>
    </sheetView>
  </sheetViews>
  <sheetFormatPr defaultRowHeight="15"/>
  <cols>
    <col min="1" max="1" width="37.85546875" customWidth="1"/>
    <col min="2" max="2" width="13" customWidth="1"/>
    <col min="3" max="3" width="13.42578125" customWidth="1"/>
    <col min="4" max="16" width="11.140625" customWidth="1"/>
  </cols>
  <sheetData>
    <row r="1" spans="1:16">
      <c r="A1" t="s">
        <v>1</v>
      </c>
      <c r="G1" t="s">
        <v>664</v>
      </c>
    </row>
    <row r="2" spans="1:16">
      <c r="A2" t="s">
        <v>0</v>
      </c>
      <c r="E2" s="1"/>
    </row>
    <row r="4" spans="1:16">
      <c r="B4" s="2">
        <v>41274</v>
      </c>
      <c r="E4" s="2">
        <v>40908</v>
      </c>
      <c r="H4" s="2">
        <v>40543</v>
      </c>
      <c r="K4" s="2">
        <v>40178</v>
      </c>
      <c r="N4" s="2">
        <v>39813</v>
      </c>
    </row>
    <row r="5" spans="1:16">
      <c r="A5" t="s">
        <v>2</v>
      </c>
      <c r="B5" t="s">
        <v>3</v>
      </c>
      <c r="C5" t="s">
        <v>4</v>
      </c>
      <c r="D5" t="s">
        <v>5</v>
      </c>
      <c r="E5" t="s">
        <v>3</v>
      </c>
      <c r="F5" t="s">
        <v>4</v>
      </c>
      <c r="G5" t="s">
        <v>5</v>
      </c>
      <c r="H5" t="s">
        <v>3</v>
      </c>
      <c r="I5" t="s">
        <v>4</v>
      </c>
      <c r="J5" t="s">
        <v>5</v>
      </c>
      <c r="K5" t="s">
        <v>3</v>
      </c>
      <c r="L5" t="s">
        <v>4</v>
      </c>
      <c r="M5" t="s">
        <v>5</v>
      </c>
      <c r="N5" t="s">
        <v>3</v>
      </c>
      <c r="O5" t="s">
        <v>4</v>
      </c>
      <c r="P5" t="s">
        <v>5</v>
      </c>
    </row>
    <row r="6" spans="1:16">
      <c r="A6" t="s">
        <v>6</v>
      </c>
    </row>
    <row r="7" spans="1:16">
      <c r="A7" t="s">
        <v>7</v>
      </c>
      <c r="B7">
        <v>3.27</v>
      </c>
      <c r="C7">
        <v>3.82</v>
      </c>
      <c r="D7">
        <v>24</v>
      </c>
      <c r="E7">
        <v>3.4</v>
      </c>
      <c r="F7">
        <v>4.0199999999999996</v>
      </c>
      <c r="G7">
        <v>21</v>
      </c>
      <c r="H7">
        <v>3.53</v>
      </c>
      <c r="I7">
        <v>4.1399999999999997</v>
      </c>
      <c r="J7">
        <v>20</v>
      </c>
      <c r="K7">
        <v>3.81</v>
      </c>
      <c r="L7">
        <v>4.3600000000000003</v>
      </c>
      <c r="M7">
        <v>19</v>
      </c>
      <c r="N7">
        <v>4.63</v>
      </c>
      <c r="O7">
        <v>5.25</v>
      </c>
      <c r="P7">
        <v>15</v>
      </c>
    </row>
    <row r="8" spans="1:16">
      <c r="A8" t="s">
        <v>8</v>
      </c>
      <c r="B8">
        <v>0.36</v>
      </c>
      <c r="C8">
        <v>0.46</v>
      </c>
      <c r="D8">
        <v>37</v>
      </c>
      <c r="E8">
        <v>0.54</v>
      </c>
      <c r="F8">
        <v>0.62</v>
      </c>
      <c r="G8">
        <v>43</v>
      </c>
      <c r="H8">
        <v>0.82</v>
      </c>
      <c r="I8">
        <v>0.85</v>
      </c>
      <c r="J8">
        <v>48</v>
      </c>
      <c r="K8">
        <v>1.32</v>
      </c>
      <c r="L8">
        <v>1.29</v>
      </c>
      <c r="M8">
        <v>55</v>
      </c>
      <c r="N8">
        <v>1.77</v>
      </c>
      <c r="O8">
        <v>2.06</v>
      </c>
      <c r="P8">
        <v>30</v>
      </c>
    </row>
    <row r="9" spans="1:16">
      <c r="A9" t="s">
        <v>9</v>
      </c>
      <c r="B9">
        <v>2.91</v>
      </c>
      <c r="C9">
        <v>3.33</v>
      </c>
      <c r="D9">
        <v>23</v>
      </c>
      <c r="E9">
        <v>2.87</v>
      </c>
      <c r="F9">
        <v>3.36</v>
      </c>
      <c r="G9">
        <v>22</v>
      </c>
      <c r="H9">
        <v>2.7</v>
      </c>
      <c r="I9">
        <v>3.25</v>
      </c>
      <c r="J9">
        <v>20</v>
      </c>
      <c r="K9">
        <v>2.48</v>
      </c>
      <c r="L9">
        <v>3.02</v>
      </c>
      <c r="M9">
        <v>22</v>
      </c>
      <c r="N9">
        <v>2.85</v>
      </c>
      <c r="O9">
        <v>3.12</v>
      </c>
      <c r="P9">
        <v>31</v>
      </c>
    </row>
    <row r="10" spans="1:16">
      <c r="A10" t="s">
        <v>10</v>
      </c>
      <c r="B10">
        <v>1.65</v>
      </c>
      <c r="C10">
        <v>1.1299999999999999</v>
      </c>
      <c r="D10">
        <v>75</v>
      </c>
      <c r="E10">
        <v>1.4</v>
      </c>
      <c r="F10">
        <v>1.1000000000000001</v>
      </c>
      <c r="G10">
        <v>72</v>
      </c>
      <c r="H10">
        <v>1.37</v>
      </c>
      <c r="I10">
        <v>1.24</v>
      </c>
      <c r="J10">
        <v>64</v>
      </c>
      <c r="K10">
        <v>1.7</v>
      </c>
      <c r="L10">
        <v>1.38</v>
      </c>
      <c r="M10">
        <v>70</v>
      </c>
      <c r="N10">
        <v>1.21</v>
      </c>
      <c r="O10">
        <v>1.1599999999999999</v>
      </c>
      <c r="P10">
        <v>60</v>
      </c>
    </row>
    <row r="11" spans="1:16">
      <c r="A11" t="s">
        <v>11</v>
      </c>
      <c r="B11">
        <v>2.77</v>
      </c>
      <c r="C11">
        <v>2.75</v>
      </c>
      <c r="D11">
        <v>47</v>
      </c>
      <c r="E11">
        <v>2.77</v>
      </c>
      <c r="F11">
        <v>2.78</v>
      </c>
      <c r="G11">
        <v>50</v>
      </c>
      <c r="H11">
        <v>2.59</v>
      </c>
      <c r="I11">
        <v>2.8</v>
      </c>
      <c r="J11">
        <v>41</v>
      </c>
      <c r="K11">
        <v>2.4500000000000002</v>
      </c>
      <c r="L11">
        <v>2.83</v>
      </c>
      <c r="M11">
        <v>37</v>
      </c>
      <c r="N11">
        <v>6.79</v>
      </c>
      <c r="O11">
        <v>2.94</v>
      </c>
      <c r="P11">
        <v>96</v>
      </c>
    </row>
    <row r="12" spans="1:16">
      <c r="A12" t="s">
        <v>12</v>
      </c>
      <c r="B12">
        <v>0.18</v>
      </c>
      <c r="C12">
        <v>0.32</v>
      </c>
      <c r="D12">
        <v>38</v>
      </c>
      <c r="E12">
        <v>1.22</v>
      </c>
      <c r="F12">
        <v>0.47</v>
      </c>
      <c r="G12">
        <v>90</v>
      </c>
      <c r="H12">
        <v>2.1800000000000002</v>
      </c>
      <c r="I12">
        <v>1.03</v>
      </c>
      <c r="J12">
        <v>85</v>
      </c>
      <c r="K12">
        <v>2.56</v>
      </c>
      <c r="L12">
        <v>1.72</v>
      </c>
      <c r="M12">
        <v>75</v>
      </c>
      <c r="N12">
        <v>1.47</v>
      </c>
      <c r="O12">
        <v>1.18</v>
      </c>
      <c r="P12">
        <v>67</v>
      </c>
    </row>
    <row r="13" spans="1:16">
      <c r="A13" t="s">
        <v>13</v>
      </c>
      <c r="B13">
        <v>1.62</v>
      </c>
      <c r="C13">
        <v>1.42</v>
      </c>
      <c r="D13">
        <v>62</v>
      </c>
      <c r="E13">
        <v>0.28999999999999998</v>
      </c>
      <c r="F13">
        <v>1.22</v>
      </c>
      <c r="G13">
        <v>13</v>
      </c>
      <c r="H13">
        <v>-0.69</v>
      </c>
      <c r="I13">
        <v>0.75</v>
      </c>
      <c r="J13">
        <v>13</v>
      </c>
      <c r="K13">
        <v>-0.82</v>
      </c>
      <c r="L13">
        <v>-0.09</v>
      </c>
      <c r="M13">
        <v>28</v>
      </c>
      <c r="N13">
        <v>-4.21</v>
      </c>
      <c r="O13">
        <v>0.23</v>
      </c>
      <c r="P13">
        <v>7</v>
      </c>
    </row>
    <row r="14" spans="1:16">
      <c r="A14" t="s">
        <v>14</v>
      </c>
      <c r="B14" s="20">
        <v>0.04</v>
      </c>
      <c r="C14" s="20">
        <v>0.04</v>
      </c>
      <c r="D14" s="20">
        <v>64</v>
      </c>
      <c r="E14" s="20">
        <v>0.09</v>
      </c>
      <c r="F14" s="20">
        <v>0.05</v>
      </c>
      <c r="G14" s="20">
        <v>78</v>
      </c>
      <c r="H14" s="20">
        <v>0.3</v>
      </c>
      <c r="I14" s="20">
        <v>0.04</v>
      </c>
      <c r="J14" s="20">
        <v>94</v>
      </c>
      <c r="K14" s="20">
        <v>0.01</v>
      </c>
      <c r="L14" s="20">
        <v>0.02</v>
      </c>
      <c r="M14" s="20">
        <v>49</v>
      </c>
      <c r="N14" s="20">
        <v>7.0000000000000007E-2</v>
      </c>
      <c r="O14" s="20">
        <v>-0.11</v>
      </c>
      <c r="P14" s="20">
        <v>87</v>
      </c>
    </row>
    <row r="15" spans="1:16">
      <c r="A15" t="s">
        <v>15</v>
      </c>
      <c r="B15" s="20">
        <v>1.65</v>
      </c>
      <c r="C15" s="20">
        <v>1.47</v>
      </c>
      <c r="D15" s="20">
        <v>61</v>
      </c>
      <c r="E15" s="20">
        <v>0.37</v>
      </c>
      <c r="F15" s="20">
        <v>1.26</v>
      </c>
      <c r="G15" s="20">
        <v>12</v>
      </c>
      <c r="H15" s="20">
        <v>-0.39</v>
      </c>
      <c r="I15" s="20">
        <v>0.8</v>
      </c>
      <c r="J15" s="20">
        <v>14</v>
      </c>
      <c r="K15" s="20">
        <v>-0.82</v>
      </c>
      <c r="L15" s="20">
        <v>-0.13</v>
      </c>
      <c r="M15" s="20">
        <v>29</v>
      </c>
      <c r="N15" s="20">
        <v>-4.1399999999999997</v>
      </c>
      <c r="O15" s="20">
        <v>-0.06</v>
      </c>
      <c r="P15" s="20">
        <v>11</v>
      </c>
    </row>
    <row r="16" spans="1:16">
      <c r="A16" t="s">
        <v>16</v>
      </c>
      <c r="B16">
        <v>1.1299999999999999</v>
      </c>
      <c r="C16">
        <v>1.03</v>
      </c>
      <c r="D16">
        <v>60</v>
      </c>
      <c r="E16">
        <v>0.27</v>
      </c>
      <c r="F16">
        <v>0.87</v>
      </c>
      <c r="G16">
        <v>14</v>
      </c>
      <c r="H16">
        <v>-0.18</v>
      </c>
      <c r="I16">
        <v>0.5</v>
      </c>
      <c r="J16">
        <v>16</v>
      </c>
      <c r="K16">
        <v>-0.69</v>
      </c>
      <c r="L16">
        <v>-0.21</v>
      </c>
      <c r="M16">
        <v>24</v>
      </c>
      <c r="N16">
        <v>-3.95</v>
      </c>
      <c r="O16">
        <v>-0.16</v>
      </c>
      <c r="P16">
        <v>9</v>
      </c>
    </row>
    <row r="17" spans="1:16">
      <c r="A17" t="s">
        <v>17</v>
      </c>
      <c r="B17">
        <v>0.44</v>
      </c>
      <c r="C17">
        <v>0.96</v>
      </c>
      <c r="D17">
        <v>16</v>
      </c>
      <c r="E17">
        <v>-0.08</v>
      </c>
      <c r="F17">
        <v>0.71</v>
      </c>
      <c r="G17">
        <v>14</v>
      </c>
      <c r="H17">
        <v>-0.12</v>
      </c>
      <c r="I17">
        <v>0.43</v>
      </c>
      <c r="J17">
        <v>20</v>
      </c>
      <c r="K17">
        <v>0.24</v>
      </c>
      <c r="L17">
        <v>0.21</v>
      </c>
      <c r="M17">
        <v>34</v>
      </c>
      <c r="N17">
        <v>-3.58</v>
      </c>
      <c r="O17">
        <v>0.37</v>
      </c>
      <c r="P17">
        <v>5</v>
      </c>
    </row>
    <row r="18" spans="1:16">
      <c r="A18" t="s">
        <v>18</v>
      </c>
      <c r="B18">
        <v>0.02</v>
      </c>
      <c r="C18">
        <v>0</v>
      </c>
      <c r="D18">
        <v>94</v>
      </c>
      <c r="E18">
        <v>0.02</v>
      </c>
      <c r="F18">
        <v>0</v>
      </c>
      <c r="G18">
        <v>93</v>
      </c>
      <c r="H18">
        <v>0.01</v>
      </c>
      <c r="I18">
        <v>0</v>
      </c>
      <c r="J18">
        <v>91</v>
      </c>
      <c r="K18">
        <v>0.02</v>
      </c>
      <c r="L18">
        <v>0</v>
      </c>
      <c r="M18">
        <v>93</v>
      </c>
      <c r="N18" t="s">
        <v>19</v>
      </c>
      <c r="O18">
        <v>0</v>
      </c>
      <c r="P18" t="s">
        <v>19</v>
      </c>
    </row>
    <row r="19" spans="1:16">
      <c r="A19" t="s">
        <v>20</v>
      </c>
      <c r="B19">
        <v>1.1100000000000001</v>
      </c>
      <c r="C19">
        <v>1.02</v>
      </c>
      <c r="D19">
        <v>59</v>
      </c>
      <c r="E19">
        <v>0.25</v>
      </c>
      <c r="F19">
        <v>0.85</v>
      </c>
      <c r="G19">
        <v>13</v>
      </c>
      <c r="H19">
        <v>-0.19</v>
      </c>
      <c r="I19">
        <v>0.49</v>
      </c>
      <c r="J19">
        <v>16</v>
      </c>
      <c r="K19">
        <v>-0.7</v>
      </c>
      <c r="L19">
        <v>-0.24</v>
      </c>
      <c r="M19">
        <v>24</v>
      </c>
      <c r="N19">
        <v>-3.95</v>
      </c>
      <c r="O19">
        <v>-0.16</v>
      </c>
      <c r="P19">
        <v>9</v>
      </c>
    </row>
    <row r="20" spans="1:16">
      <c r="A20" t="s">
        <v>21</v>
      </c>
      <c r="B20">
        <v>1.1100000000000001</v>
      </c>
      <c r="C20">
        <v>1.03</v>
      </c>
      <c r="D20">
        <v>59</v>
      </c>
      <c r="E20">
        <v>0.25</v>
      </c>
      <c r="F20">
        <v>0.87</v>
      </c>
      <c r="G20">
        <v>13</v>
      </c>
      <c r="H20">
        <v>-0.19</v>
      </c>
      <c r="I20">
        <v>0.49</v>
      </c>
      <c r="J20">
        <v>16</v>
      </c>
      <c r="K20">
        <v>-0.7</v>
      </c>
      <c r="L20">
        <v>-0.24</v>
      </c>
      <c r="M20">
        <v>24</v>
      </c>
      <c r="N20">
        <v>-3.95</v>
      </c>
      <c r="O20">
        <v>-0.16</v>
      </c>
      <c r="P20">
        <v>9</v>
      </c>
    </row>
    <row r="22" spans="1:16">
      <c r="A22" t="s">
        <v>22</v>
      </c>
    </row>
    <row r="23" spans="1:16">
      <c r="A23" t="s">
        <v>23</v>
      </c>
      <c r="B23" s="65">
        <v>88.12</v>
      </c>
      <c r="C23" s="65">
        <v>91.89</v>
      </c>
      <c r="D23" s="65">
        <v>16</v>
      </c>
      <c r="E23" s="65">
        <v>88.46</v>
      </c>
      <c r="F23" s="65">
        <v>91.51</v>
      </c>
      <c r="G23" s="65">
        <v>24</v>
      </c>
      <c r="H23" s="65">
        <v>88.51</v>
      </c>
      <c r="I23" s="65">
        <v>91.53</v>
      </c>
      <c r="J23" s="65">
        <v>27</v>
      </c>
      <c r="K23" s="65">
        <v>89.1</v>
      </c>
      <c r="L23" s="65">
        <v>92.28</v>
      </c>
      <c r="M23" s="65">
        <v>23</v>
      </c>
      <c r="N23" s="65">
        <v>84.24</v>
      </c>
      <c r="O23" s="65">
        <v>91.85</v>
      </c>
      <c r="P23" s="65">
        <v>5</v>
      </c>
    </row>
    <row r="24" spans="1:16">
      <c r="A24" t="s">
        <v>24</v>
      </c>
      <c r="B24">
        <v>77.16</v>
      </c>
      <c r="C24">
        <v>77.8</v>
      </c>
      <c r="D24">
        <v>37</v>
      </c>
      <c r="E24">
        <v>80.91</v>
      </c>
      <c r="F24">
        <v>78.59</v>
      </c>
      <c r="G24">
        <v>53</v>
      </c>
      <c r="H24">
        <v>82.41</v>
      </c>
      <c r="I24">
        <v>80.27</v>
      </c>
      <c r="J24">
        <v>58</v>
      </c>
      <c r="K24">
        <v>84.2</v>
      </c>
      <c r="L24">
        <v>81.239999999999995</v>
      </c>
      <c r="M24">
        <v>62</v>
      </c>
      <c r="N24">
        <v>78.53</v>
      </c>
      <c r="O24">
        <v>81.95</v>
      </c>
      <c r="P24">
        <v>27</v>
      </c>
    </row>
    <row r="25" spans="1:16">
      <c r="A25" t="s">
        <v>25</v>
      </c>
      <c r="B25">
        <v>3.71</v>
      </c>
      <c r="C25">
        <v>4.16</v>
      </c>
      <c r="D25">
        <v>26</v>
      </c>
      <c r="E25">
        <v>3.85</v>
      </c>
      <c r="F25">
        <v>4.4000000000000004</v>
      </c>
      <c r="G25">
        <v>25</v>
      </c>
      <c r="H25">
        <v>3.98</v>
      </c>
      <c r="I25">
        <v>4.54</v>
      </c>
      <c r="J25">
        <v>24</v>
      </c>
      <c r="K25">
        <v>4.2699999999999996</v>
      </c>
      <c r="L25">
        <v>4.75</v>
      </c>
      <c r="M25">
        <v>24</v>
      </c>
      <c r="N25">
        <v>5.49</v>
      </c>
      <c r="O25">
        <v>5.73</v>
      </c>
      <c r="P25">
        <v>29</v>
      </c>
    </row>
    <row r="26" spans="1:16">
      <c r="A26" t="s">
        <v>26</v>
      </c>
      <c r="B26">
        <v>0.41</v>
      </c>
      <c r="C26">
        <v>0.5</v>
      </c>
      <c r="D26">
        <v>39</v>
      </c>
      <c r="E26">
        <v>0.61</v>
      </c>
      <c r="F26">
        <v>0.68</v>
      </c>
      <c r="G26">
        <v>43</v>
      </c>
      <c r="H26">
        <v>0.93</v>
      </c>
      <c r="I26">
        <v>0.94</v>
      </c>
      <c r="J26">
        <v>50</v>
      </c>
      <c r="K26">
        <v>1.49</v>
      </c>
      <c r="L26">
        <v>1.4</v>
      </c>
      <c r="M26">
        <v>58</v>
      </c>
      <c r="N26">
        <v>2.1</v>
      </c>
      <c r="O26">
        <v>2.25</v>
      </c>
      <c r="P26">
        <v>40</v>
      </c>
    </row>
    <row r="27" spans="1:16">
      <c r="A27" t="s">
        <v>27</v>
      </c>
      <c r="B27">
        <v>3.3</v>
      </c>
      <c r="C27">
        <v>3.63</v>
      </c>
      <c r="D27">
        <v>29</v>
      </c>
      <c r="E27">
        <v>3.24</v>
      </c>
      <c r="F27">
        <v>3.67</v>
      </c>
      <c r="G27">
        <v>26</v>
      </c>
      <c r="H27">
        <v>3.05</v>
      </c>
      <c r="I27">
        <v>3.57</v>
      </c>
      <c r="J27">
        <v>22</v>
      </c>
      <c r="K27">
        <v>2.79</v>
      </c>
      <c r="L27">
        <v>3.29</v>
      </c>
      <c r="M27">
        <v>25</v>
      </c>
      <c r="N27">
        <v>3.39</v>
      </c>
      <c r="O27">
        <v>3.42</v>
      </c>
      <c r="P27">
        <v>45</v>
      </c>
    </row>
    <row r="29" spans="1:16">
      <c r="A29" t="s">
        <v>28</v>
      </c>
    </row>
    <row r="30" spans="1:16">
      <c r="A30" t="s">
        <v>29</v>
      </c>
      <c r="B30" s="63">
        <v>1.35</v>
      </c>
      <c r="C30">
        <v>0.61</v>
      </c>
      <c r="D30">
        <v>86</v>
      </c>
      <c r="E30">
        <v>2.41</v>
      </c>
      <c r="F30">
        <v>0.93</v>
      </c>
      <c r="G30">
        <v>91</v>
      </c>
      <c r="H30">
        <v>3.17</v>
      </c>
      <c r="I30">
        <v>1.66</v>
      </c>
      <c r="J30">
        <v>83</v>
      </c>
      <c r="K30">
        <v>2.34</v>
      </c>
      <c r="L30">
        <v>1.86</v>
      </c>
      <c r="M30">
        <v>67</v>
      </c>
      <c r="N30">
        <v>1.58</v>
      </c>
      <c r="O30">
        <v>0.97</v>
      </c>
      <c r="P30">
        <v>75</v>
      </c>
    </row>
    <row r="31" spans="1:16">
      <c r="A31" t="s">
        <v>30</v>
      </c>
      <c r="B31">
        <v>2.04</v>
      </c>
      <c r="C31">
        <v>10.28</v>
      </c>
      <c r="D31">
        <v>18</v>
      </c>
      <c r="E31">
        <v>0.95</v>
      </c>
      <c r="F31">
        <v>5.58</v>
      </c>
      <c r="G31">
        <v>14</v>
      </c>
      <c r="H31">
        <v>0.7</v>
      </c>
      <c r="I31">
        <v>3.26</v>
      </c>
      <c r="J31">
        <v>18</v>
      </c>
      <c r="K31">
        <v>1.07</v>
      </c>
      <c r="L31">
        <v>3.3</v>
      </c>
      <c r="M31">
        <v>35</v>
      </c>
      <c r="N31">
        <v>-2.46</v>
      </c>
      <c r="O31">
        <v>4.55</v>
      </c>
      <c r="P31">
        <v>5</v>
      </c>
    </row>
    <row r="32" spans="1:16">
      <c r="A32" t="s">
        <v>31</v>
      </c>
      <c r="B32">
        <v>2.59</v>
      </c>
      <c r="C32">
        <v>1.73</v>
      </c>
      <c r="D32">
        <v>85</v>
      </c>
      <c r="E32">
        <v>3.53</v>
      </c>
      <c r="F32">
        <v>1.99</v>
      </c>
      <c r="G32">
        <v>91</v>
      </c>
      <c r="H32">
        <v>3.84</v>
      </c>
      <c r="I32">
        <v>2.36</v>
      </c>
      <c r="J32">
        <v>83</v>
      </c>
      <c r="K32">
        <v>3.43</v>
      </c>
      <c r="L32">
        <v>2.5299999999999998</v>
      </c>
      <c r="M32">
        <v>76</v>
      </c>
      <c r="N32">
        <v>1.87</v>
      </c>
      <c r="O32">
        <v>1.84</v>
      </c>
      <c r="P32">
        <v>60</v>
      </c>
    </row>
    <row r="33" spans="1:16">
      <c r="A33" t="s">
        <v>32</v>
      </c>
      <c r="B33">
        <v>1.85</v>
      </c>
      <c r="C33">
        <v>5</v>
      </c>
      <c r="D33">
        <v>25</v>
      </c>
      <c r="E33">
        <v>1.39</v>
      </c>
      <c r="F33">
        <v>2.91</v>
      </c>
      <c r="G33">
        <v>21</v>
      </c>
      <c r="H33">
        <v>1.1399999999999999</v>
      </c>
      <c r="I33">
        <v>1.87</v>
      </c>
      <c r="J33">
        <v>28</v>
      </c>
      <c r="K33">
        <v>1.38</v>
      </c>
      <c r="L33">
        <v>1.86</v>
      </c>
      <c r="M33">
        <v>43</v>
      </c>
      <c r="N33">
        <v>1.18</v>
      </c>
      <c r="O33">
        <v>2.87</v>
      </c>
      <c r="P33">
        <v>16</v>
      </c>
    </row>
    <row r="34" spans="1:16">
      <c r="A34" t="s">
        <v>33</v>
      </c>
      <c r="B34">
        <v>2.5499999999999998</v>
      </c>
      <c r="C34">
        <v>1.68</v>
      </c>
      <c r="D34">
        <v>85</v>
      </c>
      <c r="E34">
        <v>3.48</v>
      </c>
      <c r="F34">
        <v>1.91</v>
      </c>
      <c r="G34">
        <v>92</v>
      </c>
      <c r="H34">
        <v>3.77</v>
      </c>
      <c r="I34">
        <v>2.2999999999999998</v>
      </c>
      <c r="J34">
        <v>85</v>
      </c>
      <c r="K34">
        <v>3.38</v>
      </c>
      <c r="L34">
        <v>2.46</v>
      </c>
      <c r="M34">
        <v>77</v>
      </c>
      <c r="N34">
        <v>1.85</v>
      </c>
      <c r="O34">
        <v>1.81</v>
      </c>
      <c r="P34">
        <v>59</v>
      </c>
    </row>
    <row r="35" spans="1:16">
      <c r="A35" t="s">
        <v>34</v>
      </c>
      <c r="B35">
        <v>0.69</v>
      </c>
      <c r="C35">
        <v>0.47</v>
      </c>
      <c r="D35">
        <v>76</v>
      </c>
      <c r="E35">
        <v>0.69</v>
      </c>
      <c r="F35">
        <v>0.6</v>
      </c>
      <c r="G35">
        <v>73</v>
      </c>
      <c r="H35">
        <v>0.77</v>
      </c>
      <c r="I35">
        <v>0.54</v>
      </c>
      <c r="J35">
        <v>77</v>
      </c>
      <c r="K35">
        <v>0.79</v>
      </c>
      <c r="L35">
        <v>0.35</v>
      </c>
      <c r="M35">
        <v>81</v>
      </c>
      <c r="N35">
        <v>0.56999999999999995</v>
      </c>
      <c r="O35">
        <v>0.2</v>
      </c>
      <c r="P35">
        <v>87</v>
      </c>
    </row>
    <row r="36" spans="1:16">
      <c r="A36" t="s">
        <v>35</v>
      </c>
      <c r="B36" s="63">
        <v>2.35</v>
      </c>
      <c r="C36">
        <v>1.56</v>
      </c>
      <c r="D36">
        <v>78</v>
      </c>
      <c r="E36">
        <v>3.42</v>
      </c>
      <c r="F36">
        <v>2.2400000000000002</v>
      </c>
      <c r="G36">
        <v>78</v>
      </c>
      <c r="H36">
        <v>4.0999999999999996</v>
      </c>
      <c r="I36">
        <v>2.99</v>
      </c>
      <c r="J36">
        <v>76</v>
      </c>
      <c r="K36">
        <v>4.13</v>
      </c>
      <c r="L36">
        <v>3.77</v>
      </c>
      <c r="M36">
        <v>62</v>
      </c>
      <c r="N36">
        <v>1.49</v>
      </c>
      <c r="O36">
        <v>2.02</v>
      </c>
      <c r="P36">
        <v>46</v>
      </c>
    </row>
    <row r="37" spans="1:16">
      <c r="A37" t="s">
        <v>36</v>
      </c>
      <c r="B37">
        <v>3.03</v>
      </c>
      <c r="C37">
        <v>2.2400000000000002</v>
      </c>
      <c r="D37">
        <v>75</v>
      </c>
      <c r="E37">
        <v>4.1100000000000003</v>
      </c>
      <c r="F37">
        <v>3.17</v>
      </c>
      <c r="G37">
        <v>70</v>
      </c>
      <c r="H37">
        <v>4.87</v>
      </c>
      <c r="I37">
        <v>3.85</v>
      </c>
      <c r="J37">
        <v>71</v>
      </c>
      <c r="K37">
        <v>4.91</v>
      </c>
      <c r="L37">
        <v>4.33</v>
      </c>
      <c r="M37">
        <v>62</v>
      </c>
      <c r="N37">
        <v>2.06</v>
      </c>
      <c r="O37">
        <v>2.36</v>
      </c>
      <c r="P37">
        <v>51</v>
      </c>
    </row>
    <row r="39" spans="1:16">
      <c r="A39" t="s">
        <v>37</v>
      </c>
    </row>
    <row r="40" spans="1:16">
      <c r="A40" t="s">
        <v>38</v>
      </c>
      <c r="B40">
        <v>4.08</v>
      </c>
      <c r="C40">
        <v>11.88</v>
      </c>
      <c r="D40">
        <v>25</v>
      </c>
      <c r="E40">
        <v>4.25</v>
      </c>
      <c r="F40">
        <v>15.08</v>
      </c>
      <c r="G40">
        <v>22</v>
      </c>
      <c r="H40">
        <v>12.76</v>
      </c>
      <c r="I40">
        <v>17.28</v>
      </c>
      <c r="J40">
        <v>47</v>
      </c>
      <c r="K40">
        <v>24.68</v>
      </c>
      <c r="L40">
        <v>30.36</v>
      </c>
      <c r="M40">
        <v>40</v>
      </c>
      <c r="N40">
        <v>32.869999999999997</v>
      </c>
      <c r="O40">
        <v>38.97</v>
      </c>
      <c r="P40">
        <v>39</v>
      </c>
    </row>
    <row r="41" spans="1:16">
      <c r="A41" t="s">
        <v>39</v>
      </c>
      <c r="B41">
        <v>61.01</v>
      </c>
      <c r="C41">
        <v>60.79</v>
      </c>
      <c r="D41">
        <v>43</v>
      </c>
      <c r="E41">
        <v>61.72</v>
      </c>
      <c r="F41">
        <v>60.33</v>
      </c>
      <c r="G41">
        <v>45</v>
      </c>
      <c r="H41">
        <v>63.28</v>
      </c>
      <c r="I41">
        <v>60.59</v>
      </c>
      <c r="J41">
        <v>52</v>
      </c>
      <c r="K41">
        <v>64.569999999999993</v>
      </c>
      <c r="L41">
        <v>62.96</v>
      </c>
      <c r="M41">
        <v>49</v>
      </c>
      <c r="N41">
        <v>68.2</v>
      </c>
      <c r="O41">
        <v>65.900000000000006</v>
      </c>
      <c r="P41">
        <v>46</v>
      </c>
    </row>
    <row r="43" spans="1:16">
      <c r="A43" t="s">
        <v>40</v>
      </c>
    </row>
    <row r="44" spans="1:16">
      <c r="A44" t="s">
        <v>41</v>
      </c>
      <c r="B44" s="64">
        <v>10.65</v>
      </c>
      <c r="C44">
        <v>9.76</v>
      </c>
      <c r="D44">
        <v>73</v>
      </c>
      <c r="E44">
        <v>9.76</v>
      </c>
      <c r="F44">
        <v>9.59</v>
      </c>
      <c r="G44">
        <v>56</v>
      </c>
      <c r="H44">
        <v>8.85</v>
      </c>
      <c r="I44">
        <v>9.17</v>
      </c>
      <c r="J44">
        <v>47</v>
      </c>
      <c r="K44">
        <v>8.0500000000000007</v>
      </c>
      <c r="L44">
        <v>8.68</v>
      </c>
      <c r="M44">
        <v>41</v>
      </c>
      <c r="N44">
        <v>6.91</v>
      </c>
      <c r="O44">
        <v>8.2100000000000009</v>
      </c>
      <c r="P44">
        <v>26</v>
      </c>
    </row>
    <row r="45" spans="1:16">
      <c r="A45" t="s">
        <v>42</v>
      </c>
      <c r="B45">
        <v>71.05</v>
      </c>
      <c r="C45">
        <v>45.69</v>
      </c>
      <c r="D45">
        <v>68</v>
      </c>
      <c r="E45">
        <v>0</v>
      </c>
      <c r="F45">
        <v>29.78</v>
      </c>
      <c r="G45">
        <v>40</v>
      </c>
      <c r="H45">
        <v>0</v>
      </c>
      <c r="I45">
        <v>20.54</v>
      </c>
      <c r="J45">
        <v>55</v>
      </c>
      <c r="K45">
        <v>0</v>
      </c>
      <c r="L45">
        <v>20.54</v>
      </c>
      <c r="M45">
        <v>60</v>
      </c>
      <c r="N45">
        <v>-13.13</v>
      </c>
      <c r="O45">
        <v>34.51</v>
      </c>
      <c r="P45">
        <v>12</v>
      </c>
    </row>
    <row r="46" spans="1:16">
      <c r="A46" t="s">
        <v>43</v>
      </c>
      <c r="B46">
        <v>2.37</v>
      </c>
      <c r="C46">
        <v>3.71</v>
      </c>
      <c r="D46">
        <v>37</v>
      </c>
      <c r="E46">
        <v>2.02</v>
      </c>
      <c r="F46">
        <v>3.85</v>
      </c>
      <c r="G46">
        <v>32</v>
      </c>
      <c r="H46">
        <v>-1.6</v>
      </c>
      <c r="I46">
        <v>1.36</v>
      </c>
      <c r="J46">
        <v>22</v>
      </c>
      <c r="K46">
        <v>-6.51</v>
      </c>
      <c r="L46">
        <v>-5.37</v>
      </c>
      <c r="M46">
        <v>27</v>
      </c>
      <c r="N46">
        <v>-32.03</v>
      </c>
      <c r="O46">
        <v>-5.99</v>
      </c>
      <c r="P46">
        <v>12</v>
      </c>
    </row>
    <row r="47" spans="1:16">
      <c r="A47" t="s">
        <v>44</v>
      </c>
      <c r="B47" s="63">
        <v>26.22</v>
      </c>
      <c r="C47" s="63">
        <v>14.88</v>
      </c>
      <c r="D47" s="63">
        <v>82</v>
      </c>
      <c r="E47">
        <v>31.87</v>
      </c>
      <c r="F47">
        <v>19.87</v>
      </c>
      <c r="G47">
        <v>81</v>
      </c>
      <c r="H47">
        <v>30.07</v>
      </c>
      <c r="I47">
        <v>23.46</v>
      </c>
      <c r="J47">
        <v>72</v>
      </c>
      <c r="K47">
        <v>32.42</v>
      </c>
      <c r="L47">
        <v>27.04</v>
      </c>
      <c r="M47">
        <v>70</v>
      </c>
      <c r="N47">
        <v>13.84</v>
      </c>
      <c r="O47">
        <v>15.65</v>
      </c>
      <c r="P47">
        <v>55</v>
      </c>
    </row>
    <row r="49" spans="1:16">
      <c r="A49" t="s">
        <v>45</v>
      </c>
    </row>
    <row r="50" spans="1:16">
      <c r="A50" t="s">
        <v>46</v>
      </c>
      <c r="B50">
        <v>-2.39</v>
      </c>
      <c r="C50">
        <v>7.79</v>
      </c>
      <c r="D50">
        <v>9</v>
      </c>
      <c r="E50">
        <v>-3.9</v>
      </c>
      <c r="F50">
        <v>7.93</v>
      </c>
      <c r="G50">
        <v>14</v>
      </c>
      <c r="H50">
        <v>-6.98</v>
      </c>
      <c r="I50">
        <v>2.91</v>
      </c>
      <c r="J50">
        <v>18</v>
      </c>
      <c r="K50">
        <v>-2.87</v>
      </c>
      <c r="L50">
        <v>4.26</v>
      </c>
      <c r="M50">
        <v>36</v>
      </c>
      <c r="N50">
        <v>3.67</v>
      </c>
      <c r="O50">
        <v>11.44</v>
      </c>
      <c r="P50">
        <v>34</v>
      </c>
    </row>
    <row r="51" spans="1:16">
      <c r="A51" t="s">
        <v>47</v>
      </c>
      <c r="B51" s="64">
        <v>5.37</v>
      </c>
      <c r="C51" s="64">
        <v>7.39</v>
      </c>
      <c r="D51" s="64">
        <v>45</v>
      </c>
      <c r="E51" s="64">
        <v>5.94</v>
      </c>
      <c r="F51" s="64">
        <v>11.07</v>
      </c>
      <c r="G51" s="64">
        <v>36</v>
      </c>
      <c r="H51" s="64">
        <v>3.72</v>
      </c>
      <c r="I51" s="64">
        <v>9.83</v>
      </c>
      <c r="J51" s="64">
        <v>28</v>
      </c>
      <c r="K51" s="64">
        <v>9.7200000000000006</v>
      </c>
      <c r="L51" s="64">
        <v>9.56</v>
      </c>
      <c r="M51" s="64">
        <v>59</v>
      </c>
      <c r="N51" s="64">
        <v>-1.62</v>
      </c>
      <c r="O51" s="64">
        <v>12.45</v>
      </c>
      <c r="P51" s="64">
        <v>24</v>
      </c>
    </row>
    <row r="52" spans="1:16">
      <c r="A52" t="s">
        <v>48</v>
      </c>
      <c r="B52">
        <v>-3.51</v>
      </c>
      <c r="C52">
        <v>9.19</v>
      </c>
      <c r="D52">
        <v>11</v>
      </c>
      <c r="E52">
        <v>-6.27</v>
      </c>
      <c r="F52">
        <v>8.5500000000000007</v>
      </c>
      <c r="G52">
        <v>15</v>
      </c>
      <c r="H52">
        <v>-8.84</v>
      </c>
      <c r="I52">
        <v>0.94</v>
      </c>
      <c r="J52">
        <v>23</v>
      </c>
      <c r="K52">
        <v>-8.0399999999999991</v>
      </c>
      <c r="L52">
        <v>-1.28</v>
      </c>
      <c r="M52">
        <v>36</v>
      </c>
      <c r="N52">
        <v>2.04</v>
      </c>
      <c r="O52">
        <v>9.19</v>
      </c>
      <c r="P52">
        <v>34</v>
      </c>
    </row>
    <row r="53" spans="1:16">
      <c r="A53" t="s">
        <v>49</v>
      </c>
      <c r="B53">
        <v>-28.74</v>
      </c>
      <c r="C53">
        <v>23.33</v>
      </c>
      <c r="D53">
        <v>24</v>
      </c>
      <c r="E53">
        <v>-2.36</v>
      </c>
      <c r="F53">
        <v>24.16</v>
      </c>
      <c r="G53">
        <v>47</v>
      </c>
      <c r="H53">
        <v>-9.3000000000000007</v>
      </c>
      <c r="I53">
        <v>63.67</v>
      </c>
      <c r="J53">
        <v>41</v>
      </c>
      <c r="K53">
        <v>-31.66</v>
      </c>
      <c r="L53">
        <v>236.29</v>
      </c>
      <c r="M53">
        <v>20</v>
      </c>
      <c r="N53">
        <v>611.15</v>
      </c>
      <c r="O53">
        <v>87.1</v>
      </c>
      <c r="P53">
        <v>92</v>
      </c>
    </row>
    <row r="54" spans="1:16">
      <c r="A54" t="s">
        <v>50</v>
      </c>
      <c r="B54">
        <v>-18.38</v>
      </c>
      <c r="C54">
        <v>-2.23</v>
      </c>
      <c r="D54">
        <v>27</v>
      </c>
      <c r="E54">
        <v>-52.47</v>
      </c>
      <c r="F54">
        <v>-23.73</v>
      </c>
      <c r="G54">
        <v>20</v>
      </c>
      <c r="H54">
        <v>-12.23</v>
      </c>
      <c r="I54">
        <v>-13.32</v>
      </c>
      <c r="J54">
        <v>55</v>
      </c>
      <c r="K54">
        <v>-34.65</v>
      </c>
      <c r="L54">
        <v>-14.02</v>
      </c>
      <c r="M54">
        <v>23</v>
      </c>
      <c r="N54">
        <v>-6.64</v>
      </c>
      <c r="O54">
        <v>16.05</v>
      </c>
      <c r="P54">
        <v>28</v>
      </c>
    </row>
    <row r="56" spans="1:16">
      <c r="A56" t="s">
        <v>51</v>
      </c>
      <c r="B56" s="7">
        <v>120593349</v>
      </c>
      <c r="C56" s="36"/>
      <c r="D56" s="7"/>
      <c r="E56" s="7" t="s">
        <v>52</v>
      </c>
      <c r="F56" s="36"/>
      <c r="G56" s="7"/>
      <c r="H56" s="7" t="s">
        <v>53</v>
      </c>
      <c r="I56" s="36"/>
      <c r="J56" s="7"/>
      <c r="K56" s="7" t="s">
        <v>54</v>
      </c>
      <c r="L56" s="36"/>
      <c r="M56" s="7"/>
      <c r="N56" s="7" t="s">
        <v>55</v>
      </c>
      <c r="O56" s="36"/>
      <c r="P56" s="7"/>
    </row>
    <row r="57" spans="1:16">
      <c r="A57" t="s">
        <v>56</v>
      </c>
      <c r="B57" s="7">
        <v>16509540</v>
      </c>
      <c r="C57" s="36"/>
      <c r="D57" s="7"/>
      <c r="E57" s="7" t="s">
        <v>57</v>
      </c>
      <c r="F57" s="36"/>
      <c r="G57" s="7"/>
      <c r="H57" s="7" t="s">
        <v>58</v>
      </c>
      <c r="I57" s="36"/>
      <c r="J57" s="7"/>
      <c r="K57" s="7" t="s">
        <v>59</v>
      </c>
      <c r="L57" s="36"/>
      <c r="M57" s="7"/>
      <c r="N57" s="7" t="s">
        <v>60</v>
      </c>
      <c r="O57" s="36"/>
      <c r="P57" s="7"/>
    </row>
    <row r="58" spans="1:16">
      <c r="A58" t="s">
        <v>61</v>
      </c>
      <c r="B58" s="7">
        <v>1337083</v>
      </c>
      <c r="C58" s="36"/>
      <c r="D58" s="7"/>
      <c r="E58" s="7" t="s">
        <v>62</v>
      </c>
      <c r="F58" s="36"/>
      <c r="G58" s="7"/>
      <c r="H58" s="7" t="s">
        <v>63</v>
      </c>
      <c r="I58" s="36"/>
      <c r="J58" s="7"/>
      <c r="K58" s="7" t="s">
        <v>64</v>
      </c>
      <c r="L58" s="36"/>
      <c r="M58" s="7"/>
      <c r="N58" s="7" t="s">
        <v>65</v>
      </c>
      <c r="O58" s="36"/>
      <c r="P58" s="7"/>
    </row>
    <row r="59" spans="1:16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>
      <c r="A60" t="s">
        <v>66</v>
      </c>
      <c r="B60" s="7" t="s">
        <v>67</v>
      </c>
      <c r="C60" s="7"/>
      <c r="D60" s="7"/>
      <c r="E60" s="7" t="s">
        <v>68</v>
      </c>
      <c r="F60" s="7"/>
      <c r="G60" s="7"/>
      <c r="H60" s="7" t="s">
        <v>69</v>
      </c>
      <c r="I60" s="7"/>
      <c r="J60" s="7"/>
      <c r="K60" s="7" t="s">
        <v>70</v>
      </c>
      <c r="L60" s="7"/>
      <c r="M60" s="7"/>
      <c r="N60" s="7" t="s">
        <v>71</v>
      </c>
      <c r="O60" s="7"/>
      <c r="P60" s="7"/>
    </row>
    <row r="67" spans="2:2">
      <c r="B67" s="7"/>
    </row>
    <row r="68" spans="2:2">
      <c r="B6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85" zoomScaleNormal="85" workbookViewId="0">
      <pane ySplit="5" topLeftCell="A6" activePane="bottomLeft" state="frozen"/>
      <selection sqref="A1:A2"/>
      <selection pane="bottomLeft" activeCell="B58" sqref="B58:F58"/>
    </sheetView>
  </sheetViews>
  <sheetFormatPr defaultRowHeight="15"/>
  <cols>
    <col min="1" max="1" width="31.42578125" customWidth="1"/>
    <col min="2" max="8" width="14.140625" style="40" customWidth="1"/>
  </cols>
  <sheetData>
    <row r="1" spans="1:8">
      <c r="A1" t="s">
        <v>174</v>
      </c>
    </row>
    <row r="2" spans="1:8">
      <c r="A2" t="s">
        <v>0</v>
      </c>
    </row>
    <row r="4" spans="1:8">
      <c r="G4" s="40" t="s">
        <v>73</v>
      </c>
    </row>
    <row r="5" spans="1:8">
      <c r="B5" s="47">
        <v>41274</v>
      </c>
      <c r="C5" s="47">
        <v>40908</v>
      </c>
      <c r="D5" s="47">
        <v>40543</v>
      </c>
      <c r="E5" s="47">
        <v>40178</v>
      </c>
      <c r="F5" s="47">
        <v>39813</v>
      </c>
      <c r="G5" s="40" t="s">
        <v>175</v>
      </c>
      <c r="H5" s="40" t="s">
        <v>74</v>
      </c>
    </row>
    <row r="6" spans="1:8">
      <c r="A6" t="s">
        <v>176</v>
      </c>
    </row>
    <row r="7" spans="1:8">
      <c r="A7" t="s">
        <v>177</v>
      </c>
      <c r="B7" s="39">
        <v>44630841</v>
      </c>
      <c r="C7" s="39">
        <v>50769660</v>
      </c>
      <c r="D7" s="39">
        <v>59478062</v>
      </c>
      <c r="E7" s="39">
        <v>61699189</v>
      </c>
      <c r="F7" s="39">
        <v>64634614</v>
      </c>
      <c r="G7" s="48">
        <v>-3.47</v>
      </c>
      <c r="H7" s="48">
        <v>-12.09</v>
      </c>
    </row>
    <row r="8" spans="1:8">
      <c r="A8" t="s">
        <v>178</v>
      </c>
      <c r="B8" s="39">
        <v>19612035</v>
      </c>
      <c r="C8" s="39">
        <v>18058198</v>
      </c>
      <c r="D8" s="39">
        <v>16161063</v>
      </c>
      <c r="E8" s="39">
        <v>14548377</v>
      </c>
      <c r="F8" s="39">
        <v>16998318</v>
      </c>
      <c r="G8" s="48">
        <v>2.1800000000000002</v>
      </c>
      <c r="H8" s="48">
        <v>8.6</v>
      </c>
    </row>
    <row r="9" spans="1:8">
      <c r="A9" t="s">
        <v>179</v>
      </c>
      <c r="B9" s="39">
        <v>4379276</v>
      </c>
      <c r="C9" s="39">
        <v>3989075</v>
      </c>
      <c r="D9" s="39">
        <v>2709490</v>
      </c>
      <c r="E9" s="39">
        <v>3796051</v>
      </c>
      <c r="F9" s="39">
        <v>5179537</v>
      </c>
      <c r="G9" s="48">
        <v>2.64</v>
      </c>
      <c r="H9" s="48">
        <v>9.7799999999999994</v>
      </c>
    </row>
    <row r="10" spans="1:8">
      <c r="A10" t="s">
        <v>180</v>
      </c>
      <c r="B10" s="39">
        <v>337135</v>
      </c>
      <c r="C10" s="39">
        <v>345538</v>
      </c>
      <c r="D10" s="39">
        <v>331100</v>
      </c>
      <c r="E10" s="39">
        <v>307727</v>
      </c>
      <c r="F10" s="39">
        <v>430008</v>
      </c>
      <c r="G10" s="48">
        <v>-17.43</v>
      </c>
      <c r="H10" s="48">
        <v>-2.4300000000000002</v>
      </c>
    </row>
    <row r="11" spans="1:8">
      <c r="A11" t="s">
        <v>181</v>
      </c>
      <c r="B11" s="39">
        <v>6429074</v>
      </c>
      <c r="C11" s="39">
        <v>5723369</v>
      </c>
      <c r="D11" s="39">
        <v>5740750</v>
      </c>
      <c r="E11" s="39">
        <v>6439951</v>
      </c>
      <c r="F11" s="39">
        <v>5978200</v>
      </c>
      <c r="G11" s="48">
        <v>7.0000000000000007E-2</v>
      </c>
      <c r="H11" s="48">
        <v>12.33</v>
      </c>
    </row>
    <row r="12" spans="1:8">
      <c r="A12" t="s">
        <v>182</v>
      </c>
      <c r="B12" s="39">
        <v>0</v>
      </c>
      <c r="C12" s="39">
        <v>0</v>
      </c>
      <c r="D12" s="39">
        <v>0</v>
      </c>
      <c r="E12" s="39">
        <v>5435067</v>
      </c>
      <c r="F12" s="39">
        <v>5511158</v>
      </c>
      <c r="G12" s="48" t="s">
        <v>19</v>
      </c>
      <c r="H12" s="48" t="s">
        <v>19</v>
      </c>
    </row>
    <row r="13" spans="1:8">
      <c r="A13" t="s">
        <v>183</v>
      </c>
      <c r="B13" s="39">
        <v>1382707</v>
      </c>
      <c r="C13" s="39">
        <v>1193008</v>
      </c>
      <c r="D13" s="39">
        <v>1550609</v>
      </c>
      <c r="E13" s="39">
        <v>1547739</v>
      </c>
      <c r="F13" s="39">
        <v>1283864</v>
      </c>
      <c r="G13" s="48">
        <v>9.34</v>
      </c>
      <c r="H13" s="48">
        <v>15.9</v>
      </c>
    </row>
    <row r="14" spans="1:8">
      <c r="A14" t="s">
        <v>185</v>
      </c>
      <c r="B14" s="39">
        <v>74005654</v>
      </c>
      <c r="C14" s="39">
        <v>77692832</v>
      </c>
      <c r="D14" s="39">
        <v>82869857</v>
      </c>
      <c r="E14" s="39">
        <v>90676893</v>
      </c>
      <c r="F14" s="39">
        <v>97446072</v>
      </c>
      <c r="G14" s="48">
        <v>-1.67</v>
      </c>
      <c r="H14" s="48">
        <v>-4.75</v>
      </c>
    </row>
    <row r="15" spans="1:8">
      <c r="A15" s="35" t="s">
        <v>186</v>
      </c>
      <c r="B15" s="49">
        <v>1918770</v>
      </c>
      <c r="C15" s="49">
        <v>2745404</v>
      </c>
      <c r="D15" s="49">
        <v>3185392</v>
      </c>
      <c r="E15" s="49">
        <v>3114212</v>
      </c>
      <c r="F15" s="49">
        <v>1826149</v>
      </c>
      <c r="G15" s="50">
        <v>-6.95</v>
      </c>
      <c r="H15" s="50">
        <v>-30.11</v>
      </c>
    </row>
    <row r="16" spans="1:8">
      <c r="A16" t="s">
        <v>187</v>
      </c>
      <c r="B16" s="39">
        <v>73469591</v>
      </c>
      <c r="C16" s="39">
        <v>76140436</v>
      </c>
      <c r="D16" s="39">
        <v>81235074</v>
      </c>
      <c r="E16" s="39">
        <v>89110420</v>
      </c>
      <c r="F16" s="39">
        <v>96903787</v>
      </c>
      <c r="G16" s="48">
        <v>-1.34</v>
      </c>
      <c r="H16" s="48">
        <v>-3.51</v>
      </c>
    </row>
    <row r="17" spans="1:8">
      <c r="A17" t="s">
        <v>188</v>
      </c>
      <c r="B17" s="39">
        <v>21839697</v>
      </c>
      <c r="C17" s="39">
        <v>22391750</v>
      </c>
      <c r="D17" s="39">
        <v>21927691</v>
      </c>
      <c r="E17" s="39">
        <v>22785815</v>
      </c>
      <c r="F17" s="39">
        <v>14935891</v>
      </c>
      <c r="G17" s="48">
        <v>-7.34</v>
      </c>
      <c r="H17" s="48">
        <v>-2.4700000000000002</v>
      </c>
    </row>
    <row r="18" spans="1:8">
      <c r="A18" t="s">
        <v>189</v>
      </c>
      <c r="B18" s="39">
        <v>1483</v>
      </c>
      <c r="C18" s="39">
        <v>21655</v>
      </c>
      <c r="D18" s="39">
        <v>20664</v>
      </c>
      <c r="E18" s="39">
        <v>64050</v>
      </c>
      <c r="F18" s="39">
        <v>752355</v>
      </c>
      <c r="G18" s="48">
        <v>-1.53</v>
      </c>
      <c r="H18" s="48">
        <v>-93.15</v>
      </c>
    </row>
    <row r="19" spans="1:8">
      <c r="A19" t="s">
        <v>190</v>
      </c>
      <c r="B19" s="39">
        <v>734044</v>
      </c>
      <c r="C19" s="39">
        <v>178349</v>
      </c>
      <c r="D19" s="39">
        <v>2950</v>
      </c>
      <c r="E19" s="39">
        <v>3075</v>
      </c>
      <c r="F19" s="39">
        <v>1425</v>
      </c>
      <c r="G19" s="48">
        <v>37.92</v>
      </c>
      <c r="H19" s="48">
        <v>311.58</v>
      </c>
    </row>
    <row r="20" spans="1:8">
      <c r="A20" t="s">
        <v>82</v>
      </c>
      <c r="B20" s="39">
        <v>4051957</v>
      </c>
      <c r="C20" s="39">
        <v>1121649</v>
      </c>
      <c r="D20" s="39">
        <v>394413</v>
      </c>
      <c r="E20" s="39">
        <v>196177</v>
      </c>
      <c r="F20" s="39">
        <v>2110480</v>
      </c>
      <c r="G20" s="48">
        <v>41.6</v>
      </c>
      <c r="H20" s="48">
        <v>261.25</v>
      </c>
    </row>
    <row r="21" spans="1:8">
      <c r="A21" t="s">
        <v>144</v>
      </c>
      <c r="B21" s="39">
        <v>3507793</v>
      </c>
      <c r="C21" s="39">
        <v>4909070</v>
      </c>
      <c r="D21" s="39">
        <v>4875737</v>
      </c>
      <c r="E21" s="39">
        <v>5571159</v>
      </c>
      <c r="F21" s="39">
        <v>7532038</v>
      </c>
      <c r="G21" s="48">
        <v>60.21</v>
      </c>
      <c r="H21" s="48">
        <v>-28.54</v>
      </c>
    </row>
    <row r="22" spans="1:8">
      <c r="A22" t="s">
        <v>145</v>
      </c>
      <c r="B22" s="39">
        <v>0</v>
      </c>
      <c r="C22" s="39">
        <v>0</v>
      </c>
      <c r="D22" s="39">
        <v>200000</v>
      </c>
      <c r="E22" s="39">
        <v>0</v>
      </c>
      <c r="F22" s="39">
        <v>429925</v>
      </c>
      <c r="G22" s="48" t="s">
        <v>19</v>
      </c>
      <c r="H22" s="48" t="s">
        <v>19</v>
      </c>
    </row>
    <row r="23" spans="1:8">
      <c r="A23" s="35" t="s">
        <v>191</v>
      </c>
      <c r="B23" s="49">
        <v>698373</v>
      </c>
      <c r="C23" s="49">
        <v>689756</v>
      </c>
      <c r="D23" s="49">
        <v>698391</v>
      </c>
      <c r="E23" s="49">
        <v>2405607</v>
      </c>
      <c r="F23" s="49">
        <v>866306</v>
      </c>
      <c r="G23" s="50">
        <v>-6.2</v>
      </c>
      <c r="H23" s="50">
        <v>1.25</v>
      </c>
    </row>
    <row r="24" spans="1:8">
      <c r="A24" t="s">
        <v>192</v>
      </c>
      <c r="B24" s="39">
        <v>30833347</v>
      </c>
      <c r="C24" s="39">
        <v>29312229</v>
      </c>
      <c r="D24" s="39">
        <v>28119846</v>
      </c>
      <c r="E24" s="39">
        <v>31025883</v>
      </c>
      <c r="F24" s="39">
        <v>26628420</v>
      </c>
      <c r="G24" s="48">
        <v>3.13</v>
      </c>
      <c r="H24" s="48">
        <v>5.19</v>
      </c>
    </row>
    <row r="25" spans="1:8">
      <c r="A25" t="s">
        <v>193</v>
      </c>
      <c r="B25" s="39">
        <v>104302938</v>
      </c>
      <c r="C25" s="39">
        <v>105452665</v>
      </c>
      <c r="D25" s="39">
        <v>109354920</v>
      </c>
      <c r="E25" s="39">
        <v>120136303</v>
      </c>
      <c r="F25" s="39">
        <v>123532207</v>
      </c>
      <c r="G25" s="48">
        <v>-0.06</v>
      </c>
      <c r="H25" s="48">
        <v>-1.0900000000000001</v>
      </c>
    </row>
    <row r="26" spans="1:8">
      <c r="B26" s="39" t="s">
        <v>645</v>
      </c>
      <c r="C26" s="39" t="s">
        <v>645</v>
      </c>
      <c r="D26" s="39" t="s">
        <v>645</v>
      </c>
      <c r="E26" s="39" t="s">
        <v>645</v>
      </c>
      <c r="F26" s="39" t="s">
        <v>645</v>
      </c>
      <c r="G26" s="48"/>
      <c r="H26" s="48"/>
    </row>
    <row r="27" spans="1:8">
      <c r="A27" t="s">
        <v>194</v>
      </c>
      <c r="B27" s="39">
        <v>2107775</v>
      </c>
      <c r="C27" s="39">
        <v>1975692</v>
      </c>
      <c r="D27" s="39">
        <v>1667729</v>
      </c>
      <c r="E27" s="39">
        <v>2104967</v>
      </c>
      <c r="F27" s="39">
        <v>2680108</v>
      </c>
      <c r="G27" s="48">
        <v>15.84</v>
      </c>
      <c r="H27" s="48">
        <v>6.69</v>
      </c>
    </row>
    <row r="28" spans="1:8">
      <c r="A28" t="s">
        <v>195</v>
      </c>
      <c r="B28" s="39">
        <v>2269419</v>
      </c>
      <c r="C28" s="39">
        <v>2348891</v>
      </c>
      <c r="D28" s="39">
        <v>2489498</v>
      </c>
      <c r="E28" s="39">
        <v>2613830</v>
      </c>
      <c r="F28" s="39">
        <v>2695734</v>
      </c>
      <c r="G28" s="48">
        <v>0.14000000000000001</v>
      </c>
      <c r="H28" s="48">
        <v>-3.38</v>
      </c>
    </row>
    <row r="29" spans="1:8">
      <c r="A29" t="s">
        <v>196</v>
      </c>
      <c r="B29" s="39">
        <v>146218</v>
      </c>
      <c r="C29" s="39">
        <v>291385</v>
      </c>
      <c r="D29" s="39">
        <v>448385</v>
      </c>
      <c r="E29" s="39">
        <v>599475</v>
      </c>
      <c r="F29" s="39">
        <v>233515</v>
      </c>
      <c r="G29" s="48">
        <v>-24.64</v>
      </c>
      <c r="H29" s="48">
        <v>-49.82</v>
      </c>
    </row>
    <row r="30" spans="1:8">
      <c r="A30" t="s">
        <v>197</v>
      </c>
      <c r="B30" s="39">
        <v>0</v>
      </c>
      <c r="C30" s="39">
        <v>0</v>
      </c>
      <c r="D30" s="39">
        <v>0</v>
      </c>
      <c r="E30" s="39">
        <v>0</v>
      </c>
      <c r="F30" s="39">
        <v>0</v>
      </c>
      <c r="G30" s="48" t="s">
        <v>19</v>
      </c>
      <c r="H30" s="48" t="s">
        <v>19</v>
      </c>
    </row>
    <row r="31" spans="1:8">
      <c r="A31" t="s">
        <v>198</v>
      </c>
      <c r="B31" s="39">
        <v>0</v>
      </c>
      <c r="C31" s="39">
        <v>0</v>
      </c>
      <c r="D31" s="39">
        <v>0</v>
      </c>
      <c r="E31" s="39">
        <v>0</v>
      </c>
      <c r="F31" s="39">
        <v>0</v>
      </c>
      <c r="G31" s="48" t="s">
        <v>19</v>
      </c>
      <c r="H31" s="48" t="s">
        <v>19</v>
      </c>
    </row>
    <row r="32" spans="1:8">
      <c r="A32" t="s">
        <v>199</v>
      </c>
      <c r="B32" s="39">
        <v>11594437</v>
      </c>
      <c r="C32" s="39">
        <v>13299570</v>
      </c>
      <c r="D32" s="39">
        <v>14412197</v>
      </c>
      <c r="E32" s="39">
        <v>12552188</v>
      </c>
      <c r="F32" s="39">
        <v>12942441</v>
      </c>
      <c r="G32" s="48">
        <v>-4.8499999999999996</v>
      </c>
      <c r="H32" s="48">
        <v>-12.82</v>
      </c>
    </row>
    <row r="33" spans="1:8">
      <c r="A33" s="18" t="s">
        <v>200</v>
      </c>
      <c r="B33" s="46">
        <v>120420787</v>
      </c>
      <c r="C33" s="46">
        <v>123368203</v>
      </c>
      <c r="D33" s="46">
        <v>128372729</v>
      </c>
      <c r="E33" s="46">
        <v>138006763</v>
      </c>
      <c r="F33" s="46">
        <v>142084005</v>
      </c>
      <c r="G33" s="51">
        <v>-0.34</v>
      </c>
      <c r="H33" s="51">
        <v>-2.39</v>
      </c>
    </row>
    <row r="34" spans="1:8">
      <c r="A34" t="s">
        <v>201</v>
      </c>
      <c r="B34" s="39">
        <v>119322267</v>
      </c>
      <c r="C34" s="39">
        <v>123598566</v>
      </c>
      <c r="D34" s="39">
        <v>128676638</v>
      </c>
      <c r="E34" s="39">
        <v>136640476</v>
      </c>
      <c r="F34" s="39">
        <v>144174315</v>
      </c>
      <c r="G34" s="48">
        <v>-0.42</v>
      </c>
      <c r="H34" s="48">
        <v>-3.46</v>
      </c>
    </row>
    <row r="35" spans="1:8">
      <c r="B35" s="39" t="s">
        <v>645</v>
      </c>
      <c r="C35" s="39" t="s">
        <v>645</v>
      </c>
      <c r="D35" s="39" t="s">
        <v>645</v>
      </c>
      <c r="E35" s="39" t="s">
        <v>645</v>
      </c>
      <c r="F35" s="39" t="s">
        <v>645</v>
      </c>
      <c r="G35" s="48"/>
      <c r="H35" s="48"/>
    </row>
    <row r="36" spans="1:8">
      <c r="A36" t="s">
        <v>202</v>
      </c>
      <c r="B36" s="39" t="s">
        <v>645</v>
      </c>
      <c r="C36" s="39" t="s">
        <v>645</v>
      </c>
      <c r="D36" s="39" t="s">
        <v>645</v>
      </c>
      <c r="E36" s="39" t="s">
        <v>645</v>
      </c>
      <c r="F36" s="39" t="s">
        <v>645</v>
      </c>
      <c r="G36" s="48"/>
      <c r="H36" s="48"/>
    </row>
    <row r="37" spans="1:8">
      <c r="A37" t="s">
        <v>203</v>
      </c>
      <c r="B37" s="39">
        <v>6308751</v>
      </c>
      <c r="C37" s="39">
        <v>7088270</v>
      </c>
      <c r="D37" s="39">
        <v>5556587</v>
      </c>
      <c r="E37" s="39">
        <v>5723689</v>
      </c>
      <c r="F37" s="39">
        <v>4848408</v>
      </c>
      <c r="G37" s="48">
        <v>4.78</v>
      </c>
      <c r="H37" s="48">
        <v>-11</v>
      </c>
    </row>
    <row r="38" spans="1:8">
      <c r="A38" t="s">
        <v>204</v>
      </c>
      <c r="B38" s="39">
        <v>6814946</v>
      </c>
      <c r="C38" s="39">
        <v>6381176</v>
      </c>
      <c r="D38" s="39">
        <v>5676638</v>
      </c>
      <c r="E38" s="39">
        <v>2086681</v>
      </c>
      <c r="F38" s="39">
        <v>1890491</v>
      </c>
      <c r="G38" s="48">
        <v>11.33</v>
      </c>
      <c r="H38" s="48">
        <v>6.8</v>
      </c>
    </row>
    <row r="39" spans="1:8">
      <c r="A39" t="s">
        <v>205</v>
      </c>
      <c r="B39" s="39">
        <v>63796975</v>
      </c>
      <c r="C39" s="39">
        <v>59722970</v>
      </c>
      <c r="D39" s="39">
        <v>55348984</v>
      </c>
      <c r="E39" s="39">
        <v>54556345</v>
      </c>
      <c r="F39" s="39">
        <v>46340714</v>
      </c>
      <c r="G39" s="48">
        <v>2.19</v>
      </c>
      <c r="H39" s="48">
        <v>6.82</v>
      </c>
    </row>
    <row r="40" spans="1:8">
      <c r="A40" t="s">
        <v>206</v>
      </c>
      <c r="B40" s="39">
        <v>5759581</v>
      </c>
      <c r="C40" s="39">
        <v>5159542</v>
      </c>
      <c r="D40" s="39">
        <v>4667754</v>
      </c>
      <c r="E40" s="39">
        <v>4073497</v>
      </c>
      <c r="F40" s="39">
        <v>3664724</v>
      </c>
      <c r="G40" s="48">
        <v>1.91</v>
      </c>
      <c r="H40" s="48">
        <v>11.63</v>
      </c>
    </row>
    <row r="41" spans="1:8">
      <c r="A41" t="s">
        <v>207</v>
      </c>
      <c r="B41" s="39">
        <v>12134772</v>
      </c>
      <c r="C41" s="39">
        <v>17333228</v>
      </c>
      <c r="D41" s="39">
        <v>20465895</v>
      </c>
      <c r="E41" s="39">
        <v>18946097</v>
      </c>
      <c r="F41" s="39">
        <v>19764657</v>
      </c>
      <c r="G41" s="48">
        <v>-9.15</v>
      </c>
      <c r="H41" s="48">
        <v>-29.99</v>
      </c>
    </row>
    <row r="42" spans="1:8">
      <c r="A42" t="s">
        <v>208</v>
      </c>
      <c r="B42" s="39">
        <v>3209445</v>
      </c>
      <c r="C42" s="39">
        <v>2390341</v>
      </c>
      <c r="D42" s="39">
        <v>2140656</v>
      </c>
      <c r="E42" s="39">
        <v>1786248</v>
      </c>
      <c r="F42" s="39">
        <v>40236</v>
      </c>
      <c r="G42" s="48">
        <v>-3.21</v>
      </c>
      <c r="H42" s="48">
        <v>34.270000000000003</v>
      </c>
    </row>
    <row r="43" spans="1:8">
      <c r="A43" t="s">
        <v>209</v>
      </c>
      <c r="B43" s="39">
        <v>91605580</v>
      </c>
      <c r="C43" s="39">
        <v>93294845</v>
      </c>
      <c r="D43" s="39">
        <v>89575202</v>
      </c>
      <c r="E43" s="39">
        <v>83600061</v>
      </c>
      <c r="F43" s="39">
        <v>76468758</v>
      </c>
      <c r="G43" s="48">
        <v>1.48</v>
      </c>
      <c r="H43" s="48">
        <v>-1.81</v>
      </c>
    </row>
    <row r="44" spans="1:8">
      <c r="A44" t="s">
        <v>210</v>
      </c>
      <c r="B44" s="39">
        <v>3209445</v>
      </c>
      <c r="C44" s="39">
        <v>2390341</v>
      </c>
      <c r="D44" s="39">
        <v>2140656</v>
      </c>
      <c r="E44" s="39">
        <v>1786248</v>
      </c>
      <c r="F44" s="39">
        <v>40236</v>
      </c>
      <c r="G44" s="48">
        <v>-3.21</v>
      </c>
      <c r="H44" s="48">
        <v>34.270000000000003</v>
      </c>
    </row>
    <row r="45" spans="1:8">
      <c r="A45" t="s">
        <v>211</v>
      </c>
      <c r="B45" s="39">
        <v>1459841</v>
      </c>
      <c r="C45" s="39">
        <v>2152505</v>
      </c>
      <c r="D45" s="39">
        <v>2415880</v>
      </c>
      <c r="E45" s="39">
        <v>12609349</v>
      </c>
      <c r="F45" s="39">
        <v>12714077</v>
      </c>
      <c r="G45" s="48">
        <v>-13.68</v>
      </c>
      <c r="H45" s="48">
        <v>-32.18</v>
      </c>
    </row>
    <row r="46" spans="1:8">
      <c r="A46" t="s">
        <v>212</v>
      </c>
      <c r="B46" s="39">
        <v>313318</v>
      </c>
      <c r="C46" s="39">
        <v>463576</v>
      </c>
      <c r="D46" s="39">
        <v>4578925</v>
      </c>
      <c r="E46" s="39">
        <v>5009148</v>
      </c>
      <c r="F46" s="39">
        <v>6702935</v>
      </c>
      <c r="G46" s="48">
        <v>-5.28</v>
      </c>
      <c r="H46" s="48">
        <v>-32.409999999999997</v>
      </c>
    </row>
    <row r="47" spans="1:8">
      <c r="A47" t="s">
        <v>213</v>
      </c>
      <c r="B47" s="39">
        <v>96588183</v>
      </c>
      <c r="C47" s="39">
        <v>98301266</v>
      </c>
      <c r="D47" s="39">
        <v>98710662</v>
      </c>
      <c r="E47" s="39">
        <v>103004805</v>
      </c>
      <c r="F47" s="39">
        <v>95926007</v>
      </c>
      <c r="G47" s="48">
        <v>1.03</v>
      </c>
      <c r="H47" s="48">
        <v>-1.74</v>
      </c>
    </row>
    <row r="48" spans="1:8">
      <c r="A48" t="s">
        <v>214</v>
      </c>
      <c r="B48" s="39">
        <v>1448803</v>
      </c>
      <c r="C48" s="39">
        <v>2080361</v>
      </c>
      <c r="D48" s="39">
        <v>2538993</v>
      </c>
      <c r="E48" s="39">
        <v>1444528</v>
      </c>
      <c r="F48" s="39">
        <v>2714893</v>
      </c>
      <c r="G48" s="48">
        <v>-22.36</v>
      </c>
      <c r="H48" s="48">
        <v>-30.36</v>
      </c>
    </row>
    <row r="49" spans="1:8">
      <c r="A49" t="s">
        <v>215</v>
      </c>
      <c r="B49" s="39">
        <v>96</v>
      </c>
      <c r="C49" s="39">
        <v>901090</v>
      </c>
      <c r="D49" s="39">
        <v>2650255</v>
      </c>
      <c r="E49" s="39">
        <v>4175181</v>
      </c>
      <c r="F49" s="39">
        <v>3636079</v>
      </c>
      <c r="G49" s="48">
        <v>-91.72</v>
      </c>
      <c r="H49" s="48">
        <v>-99.99</v>
      </c>
    </row>
    <row r="50" spans="1:8">
      <c r="A50" t="s">
        <v>216</v>
      </c>
      <c r="B50" s="39">
        <v>1009686</v>
      </c>
      <c r="C50" s="39">
        <v>1013197</v>
      </c>
      <c r="D50" s="39">
        <v>1568179</v>
      </c>
      <c r="E50" s="39">
        <v>4231388</v>
      </c>
      <c r="F50" s="39">
        <v>5960990</v>
      </c>
      <c r="G50" s="48">
        <v>-0.26</v>
      </c>
      <c r="H50" s="48">
        <v>-0.35</v>
      </c>
    </row>
    <row r="51" spans="1:8">
      <c r="A51" t="s">
        <v>217</v>
      </c>
      <c r="B51" s="39">
        <v>121896</v>
      </c>
      <c r="C51" s="39">
        <v>151581</v>
      </c>
      <c r="D51" s="39">
        <v>2394154</v>
      </c>
      <c r="E51" s="39">
        <v>1888972</v>
      </c>
      <c r="F51" s="39">
        <v>10807098</v>
      </c>
      <c r="G51" s="48">
        <v>-1.59</v>
      </c>
      <c r="H51" s="48">
        <v>-19.579999999999998</v>
      </c>
    </row>
    <row r="52" spans="1:8">
      <c r="A52" t="s">
        <v>218</v>
      </c>
      <c r="B52" s="39">
        <v>732062</v>
      </c>
      <c r="C52" s="39">
        <v>652057</v>
      </c>
      <c r="D52" s="39">
        <v>629737</v>
      </c>
      <c r="E52" s="39">
        <v>2637174</v>
      </c>
      <c r="F52" s="39">
        <v>4417089</v>
      </c>
      <c r="G52" s="48">
        <v>-5.76</v>
      </c>
      <c r="H52" s="48">
        <v>12.27</v>
      </c>
    </row>
    <row r="53" spans="1:8">
      <c r="A53" t="s">
        <v>219</v>
      </c>
      <c r="B53" s="39">
        <v>1779489</v>
      </c>
      <c r="C53" s="39">
        <v>1872041</v>
      </c>
      <c r="D53" s="39">
        <v>2087370</v>
      </c>
      <c r="E53" s="39">
        <v>2205956</v>
      </c>
      <c r="F53" s="39">
        <v>1856266</v>
      </c>
      <c r="G53" s="48">
        <v>-26.82</v>
      </c>
      <c r="H53" s="48">
        <v>-4.9400000000000004</v>
      </c>
    </row>
    <row r="54" spans="1:8">
      <c r="A54" s="18" t="s">
        <v>220</v>
      </c>
      <c r="B54" s="46">
        <v>101680215</v>
      </c>
      <c r="C54" s="46">
        <v>104971593</v>
      </c>
      <c r="D54" s="46">
        <v>110579350</v>
      </c>
      <c r="E54" s="46">
        <v>119588004</v>
      </c>
      <c r="F54" s="46">
        <v>125318422</v>
      </c>
      <c r="G54" s="51">
        <v>-0.13</v>
      </c>
      <c r="H54" s="51">
        <v>-3.14</v>
      </c>
    </row>
    <row r="55" spans="1:8">
      <c r="A55" t="s">
        <v>221</v>
      </c>
      <c r="B55" s="39">
        <v>2125344</v>
      </c>
      <c r="C55" s="39">
        <v>2148180</v>
      </c>
      <c r="D55" s="39">
        <v>2202361</v>
      </c>
      <c r="E55" s="39">
        <v>2248453</v>
      </c>
      <c r="F55" s="39">
        <v>2270515</v>
      </c>
      <c r="G55" s="48">
        <v>-0.28999999999999998</v>
      </c>
      <c r="H55" s="48">
        <v>-1.06</v>
      </c>
    </row>
    <row r="56" spans="1:8">
      <c r="A56" t="s">
        <v>222</v>
      </c>
      <c r="B56" s="39">
        <v>16615228</v>
      </c>
      <c r="C56" s="39">
        <v>16248430</v>
      </c>
      <c r="D56" s="39">
        <v>15591018</v>
      </c>
      <c r="E56" s="39">
        <v>16170306</v>
      </c>
      <c r="F56" s="39">
        <v>14495068</v>
      </c>
      <c r="G56" s="48">
        <v>-1.59</v>
      </c>
      <c r="H56" s="48">
        <v>2.2599999999999998</v>
      </c>
    </row>
    <row r="57" spans="1:8">
      <c r="A57" s="18" t="s">
        <v>223</v>
      </c>
      <c r="B57" s="46">
        <v>120420787</v>
      </c>
      <c r="C57" s="46">
        <v>123368203</v>
      </c>
      <c r="D57" s="46">
        <v>128372729</v>
      </c>
      <c r="E57" s="46">
        <v>138006763</v>
      </c>
      <c r="F57" s="46">
        <v>142084005</v>
      </c>
      <c r="G57" s="51">
        <v>-0.34</v>
      </c>
      <c r="H57" s="51">
        <v>-2.39</v>
      </c>
    </row>
    <row r="58" spans="1:8">
      <c r="B58" s="45">
        <f>B55/B56</f>
        <v>0.1279154279435708</v>
      </c>
      <c r="C58" s="45">
        <f t="shared" ref="C58:F58" si="0">C55/C56</f>
        <v>0.13220846567945332</v>
      </c>
      <c r="D58" s="45">
        <f t="shared" si="0"/>
        <v>0.14125831937337255</v>
      </c>
      <c r="E58" s="45">
        <f t="shared" si="0"/>
        <v>0.13904826538223827</v>
      </c>
      <c r="F58" s="45">
        <f t="shared" si="0"/>
        <v>0.15664052076195847</v>
      </c>
      <c r="G58" s="48"/>
      <c r="H58" s="48"/>
    </row>
    <row r="59" spans="1:8">
      <c r="A59" t="s">
        <v>224</v>
      </c>
      <c r="B59" s="39" t="s">
        <v>645</v>
      </c>
      <c r="C59" s="39" t="s">
        <v>645</v>
      </c>
      <c r="D59" s="39" t="s">
        <v>645</v>
      </c>
      <c r="E59" s="39" t="s">
        <v>645</v>
      </c>
      <c r="F59" s="39" t="s">
        <v>645</v>
      </c>
      <c r="G59" s="48"/>
      <c r="H59" s="48"/>
    </row>
    <row r="60" spans="1:8">
      <c r="A60" t="s">
        <v>225</v>
      </c>
      <c r="B60" s="39">
        <v>8</v>
      </c>
      <c r="C60" s="39">
        <v>11</v>
      </c>
      <c r="D60" s="39">
        <v>5</v>
      </c>
      <c r="E60" s="39">
        <v>5</v>
      </c>
      <c r="F60" s="39">
        <v>6</v>
      </c>
      <c r="G60" s="48"/>
      <c r="H60" s="48"/>
    </row>
    <row r="61" spans="1:8">
      <c r="A61" t="s">
        <v>226</v>
      </c>
      <c r="B61" s="39">
        <v>314930</v>
      </c>
      <c r="C61" s="39">
        <v>252837</v>
      </c>
      <c r="D61" s="39">
        <v>300931</v>
      </c>
      <c r="E61" s="39">
        <v>401171</v>
      </c>
      <c r="F61" s="39">
        <v>444304</v>
      </c>
      <c r="G61" s="48">
        <v>-0.71</v>
      </c>
      <c r="H61" s="48">
        <v>24.56</v>
      </c>
    </row>
    <row r="62" spans="1:8">
      <c r="A62" t="s">
        <v>227</v>
      </c>
      <c r="B62" s="39">
        <v>3014</v>
      </c>
      <c r="C62" s="39">
        <v>5954</v>
      </c>
      <c r="D62" s="39">
        <v>10068</v>
      </c>
      <c r="E62" s="39">
        <v>13704</v>
      </c>
      <c r="F62" s="39">
        <v>22145</v>
      </c>
      <c r="G62" s="48">
        <v>-22.34</v>
      </c>
      <c r="H62" s="48">
        <v>-49.38</v>
      </c>
    </row>
    <row r="63" spans="1:8">
      <c r="A63" t="s">
        <v>228</v>
      </c>
      <c r="B63" s="39">
        <v>26624167</v>
      </c>
      <c r="C63" s="39">
        <v>23707449</v>
      </c>
      <c r="D63" s="39">
        <v>22335650</v>
      </c>
      <c r="E63" s="39">
        <v>23035413</v>
      </c>
      <c r="F63" s="39">
        <v>17778006</v>
      </c>
      <c r="G63" s="48">
        <v>-1.25</v>
      </c>
      <c r="H63" s="48">
        <v>12.3</v>
      </c>
    </row>
    <row r="64" spans="1:8">
      <c r="A64" t="s">
        <v>229</v>
      </c>
      <c r="B64" s="39">
        <v>4550757</v>
      </c>
      <c r="C64" s="39">
        <v>3310805</v>
      </c>
      <c r="D64" s="39">
        <v>4894473</v>
      </c>
      <c r="E64" s="39">
        <v>4536159</v>
      </c>
      <c r="F64" s="39">
        <v>110236</v>
      </c>
      <c r="G64" s="48">
        <v>1.83</v>
      </c>
      <c r="H64" s="48">
        <v>37.450000000000003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zoomScale="85" zoomScaleNormal="85" workbookViewId="0">
      <pane ySplit="5" topLeftCell="A6" activePane="bottomLeft" state="frozen"/>
      <selection sqref="A1:A2"/>
      <selection pane="bottomLeft" activeCell="B30" sqref="B30"/>
    </sheetView>
  </sheetViews>
  <sheetFormatPr defaultRowHeight="15"/>
  <cols>
    <col min="1" max="1" width="40.7109375" customWidth="1"/>
    <col min="2" max="2" width="13.7109375" style="9" customWidth="1"/>
    <col min="3" max="4" width="10.5703125" style="9" customWidth="1"/>
    <col min="5" max="5" width="13.7109375" style="9" customWidth="1"/>
    <col min="6" max="7" width="10.5703125" style="9" customWidth="1"/>
    <col min="8" max="8" width="13.7109375" style="9" customWidth="1"/>
    <col min="9" max="10" width="10.5703125" style="9" customWidth="1"/>
    <col min="11" max="11" width="13.7109375" style="9" customWidth="1"/>
    <col min="12" max="13" width="10.5703125" style="9" customWidth="1"/>
    <col min="14" max="14" width="13.7109375" style="9" customWidth="1"/>
    <col min="15" max="16" width="10.5703125" style="9" customWidth="1"/>
  </cols>
  <sheetData>
    <row r="1" spans="1:16">
      <c r="A1" s="9" t="s">
        <v>555</v>
      </c>
    </row>
    <row r="2" spans="1:16">
      <c r="A2" t="s">
        <v>0</v>
      </c>
      <c r="E2" s="37"/>
    </row>
    <row r="4" spans="1:16">
      <c r="B4" s="38">
        <v>41274</v>
      </c>
      <c r="E4" s="38">
        <v>40908</v>
      </c>
      <c r="H4" s="38">
        <v>40543</v>
      </c>
      <c r="K4" s="38">
        <v>40178</v>
      </c>
      <c r="N4" s="38">
        <v>39813</v>
      </c>
    </row>
    <row r="5" spans="1:16">
      <c r="A5" t="s">
        <v>556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</row>
    <row r="6" spans="1:16">
      <c r="A6" t="s">
        <v>557</v>
      </c>
    </row>
    <row r="7" spans="1:16">
      <c r="A7" t="s">
        <v>558</v>
      </c>
      <c r="B7" s="9">
        <v>4.45</v>
      </c>
      <c r="C7" s="9">
        <v>5.28</v>
      </c>
      <c r="D7" s="9">
        <v>31</v>
      </c>
      <c r="E7" s="9">
        <v>4.76</v>
      </c>
      <c r="F7" s="9">
        <v>5.27</v>
      </c>
      <c r="G7" s="9">
        <v>37</v>
      </c>
      <c r="H7" s="9">
        <v>5.3</v>
      </c>
      <c r="I7" s="9">
        <v>5.54</v>
      </c>
      <c r="J7" s="9">
        <v>44</v>
      </c>
      <c r="K7" s="9">
        <v>5.61</v>
      </c>
      <c r="L7" s="9">
        <v>6.17</v>
      </c>
      <c r="M7" s="9">
        <v>41</v>
      </c>
      <c r="N7" s="9">
        <v>6.83</v>
      </c>
      <c r="O7" s="9">
        <v>6.98</v>
      </c>
      <c r="P7" s="9">
        <v>50</v>
      </c>
    </row>
    <row r="8" spans="1:16">
      <c r="A8" t="s">
        <v>559</v>
      </c>
      <c r="B8" s="9">
        <v>12.87</v>
      </c>
      <c r="C8" s="9">
        <v>2.0299999999999998</v>
      </c>
      <c r="D8" s="9">
        <v>90</v>
      </c>
      <c r="E8" s="9">
        <v>13.43</v>
      </c>
      <c r="F8" s="9">
        <v>2.72</v>
      </c>
      <c r="G8" s="9">
        <v>88</v>
      </c>
      <c r="H8" s="9">
        <v>14.36</v>
      </c>
      <c r="I8" s="9">
        <v>3.89</v>
      </c>
      <c r="J8" s="9">
        <v>85</v>
      </c>
      <c r="K8" s="9">
        <v>14.15</v>
      </c>
      <c r="L8" s="9">
        <v>4.9400000000000004</v>
      </c>
      <c r="M8" s="9">
        <v>80</v>
      </c>
      <c r="N8" s="9">
        <v>16</v>
      </c>
      <c r="O8" s="9">
        <v>6.71</v>
      </c>
      <c r="P8" s="9">
        <v>78</v>
      </c>
    </row>
    <row r="9" spans="1:16">
      <c r="A9" t="s">
        <v>560</v>
      </c>
      <c r="B9" s="34">
        <v>12.87</v>
      </c>
      <c r="C9" s="34">
        <v>2.0299999999999998</v>
      </c>
      <c r="D9" s="34">
        <v>90</v>
      </c>
      <c r="E9" s="34">
        <v>13.43</v>
      </c>
      <c r="F9" s="34">
        <v>2.72</v>
      </c>
      <c r="G9" s="34">
        <v>88</v>
      </c>
      <c r="H9" s="34">
        <v>14.36</v>
      </c>
      <c r="I9" s="34">
        <v>3.89</v>
      </c>
      <c r="J9" s="34">
        <v>85</v>
      </c>
      <c r="K9" s="34">
        <v>14.15</v>
      </c>
      <c r="L9" s="34">
        <v>4.9400000000000004</v>
      </c>
      <c r="M9" s="34">
        <v>80</v>
      </c>
      <c r="N9" s="9">
        <v>16</v>
      </c>
      <c r="O9" s="9">
        <v>6.71</v>
      </c>
      <c r="P9" s="9">
        <v>78</v>
      </c>
    </row>
    <row r="10" spans="1:16">
      <c r="A10" t="s">
        <v>561</v>
      </c>
      <c r="B10" s="9">
        <v>105.89</v>
      </c>
      <c r="C10" s="9">
        <v>164.66</v>
      </c>
      <c r="D10" s="9">
        <v>28</v>
      </c>
      <c r="E10" s="9">
        <v>131.07</v>
      </c>
      <c r="F10" s="9">
        <v>174.75</v>
      </c>
      <c r="G10" s="9">
        <v>37</v>
      </c>
      <c r="H10" s="9">
        <v>169.52</v>
      </c>
      <c r="I10" s="9">
        <v>192.09</v>
      </c>
      <c r="J10" s="9">
        <v>44</v>
      </c>
      <c r="K10" s="9">
        <v>197.93</v>
      </c>
      <c r="L10" s="9">
        <v>227.55</v>
      </c>
      <c r="M10" s="9">
        <v>41</v>
      </c>
      <c r="N10" s="9">
        <v>234.95</v>
      </c>
      <c r="O10" s="9">
        <v>256.45999999999998</v>
      </c>
      <c r="P10" s="9">
        <v>45</v>
      </c>
    </row>
    <row r="11" spans="1:16">
      <c r="A11" t="s">
        <v>562</v>
      </c>
    </row>
    <row r="12" spans="1:16">
      <c r="A12" t="s">
        <v>113</v>
      </c>
      <c r="B12" s="9">
        <v>8.1999999999999993</v>
      </c>
      <c r="C12" s="9">
        <v>9.11</v>
      </c>
      <c r="D12" s="9">
        <v>46</v>
      </c>
      <c r="E12" s="9">
        <v>2.02</v>
      </c>
      <c r="F12" s="9">
        <v>7.68</v>
      </c>
      <c r="G12" s="9">
        <v>13</v>
      </c>
      <c r="H12" s="9">
        <v>-1.6</v>
      </c>
      <c r="I12" s="9">
        <v>4.45</v>
      </c>
      <c r="J12" s="9">
        <v>16</v>
      </c>
      <c r="K12" s="9">
        <v>-6.51</v>
      </c>
      <c r="L12" s="9">
        <v>-2.38</v>
      </c>
      <c r="M12" s="9">
        <v>25</v>
      </c>
      <c r="N12" s="9">
        <v>-28.31</v>
      </c>
      <c r="O12" s="9">
        <v>-1.45</v>
      </c>
      <c r="P12" s="9">
        <v>12</v>
      </c>
    </row>
    <row r="13" spans="1:16">
      <c r="A13" t="s">
        <v>563</v>
      </c>
      <c r="B13" s="9">
        <v>5.83</v>
      </c>
      <c r="C13" s="9">
        <v>4.37</v>
      </c>
      <c r="D13" s="9">
        <v>64</v>
      </c>
      <c r="E13" s="9">
        <v>0</v>
      </c>
      <c r="F13" s="9">
        <v>2.87</v>
      </c>
      <c r="G13" s="9">
        <v>40</v>
      </c>
      <c r="H13" s="9">
        <v>0</v>
      </c>
      <c r="I13" s="9">
        <v>1.99</v>
      </c>
      <c r="J13" s="9">
        <v>53</v>
      </c>
      <c r="K13" s="9">
        <v>0</v>
      </c>
      <c r="L13" s="9">
        <v>2.04</v>
      </c>
      <c r="M13" s="9">
        <v>45</v>
      </c>
      <c r="N13" s="9">
        <v>3.72</v>
      </c>
      <c r="O13" s="9">
        <v>3.63</v>
      </c>
      <c r="P13" s="9">
        <v>56</v>
      </c>
    </row>
    <row r="14" spans="1:16">
      <c r="A14" t="s">
        <v>564</v>
      </c>
      <c r="B14" s="9">
        <v>2.37</v>
      </c>
      <c r="C14" s="9">
        <v>3.71</v>
      </c>
      <c r="D14" s="9">
        <v>37</v>
      </c>
      <c r="E14" s="9">
        <v>2.02</v>
      </c>
      <c r="F14" s="9">
        <v>3.85</v>
      </c>
      <c r="G14" s="9">
        <v>32</v>
      </c>
      <c r="H14" s="9">
        <v>-1.6</v>
      </c>
      <c r="I14" s="9">
        <v>1.36</v>
      </c>
      <c r="J14" s="9">
        <v>22</v>
      </c>
      <c r="K14" s="9">
        <v>-6.51</v>
      </c>
      <c r="L14" s="9">
        <v>-5.37</v>
      </c>
      <c r="M14" s="9">
        <v>27</v>
      </c>
      <c r="N14" s="9">
        <v>-32.03</v>
      </c>
      <c r="O14" s="9">
        <v>-5.99</v>
      </c>
      <c r="P14" s="9">
        <v>12</v>
      </c>
    </row>
    <row r="15" spans="1:16">
      <c r="A15" t="s">
        <v>565</v>
      </c>
    </row>
    <row r="16" spans="1:16">
      <c r="A16" t="s">
        <v>566</v>
      </c>
      <c r="B16" s="9">
        <v>69.959999999999994</v>
      </c>
      <c r="C16" s="9">
        <v>47.1</v>
      </c>
      <c r="D16" s="9">
        <v>65</v>
      </c>
      <c r="E16" s="9">
        <v>0</v>
      </c>
      <c r="F16" s="9">
        <v>33.21</v>
      </c>
      <c r="G16" s="9">
        <v>34</v>
      </c>
      <c r="H16" s="9" t="s">
        <v>19</v>
      </c>
      <c r="I16" s="9">
        <v>25.83</v>
      </c>
      <c r="J16" s="9" t="s">
        <v>19</v>
      </c>
      <c r="K16" s="9" t="s">
        <v>19</v>
      </c>
      <c r="L16" s="9">
        <v>41.96</v>
      </c>
      <c r="M16" s="9" t="s">
        <v>19</v>
      </c>
      <c r="N16" s="9" t="s">
        <v>19</v>
      </c>
      <c r="O16" s="9">
        <v>69.45</v>
      </c>
      <c r="P16" s="9" t="s">
        <v>19</v>
      </c>
    </row>
    <row r="17" spans="1:16">
      <c r="A17" t="s">
        <v>567</v>
      </c>
      <c r="B17" s="9">
        <v>13.8</v>
      </c>
      <c r="C17" s="9">
        <v>11.81</v>
      </c>
      <c r="D17" s="9">
        <v>75</v>
      </c>
      <c r="E17" s="9">
        <v>13.17</v>
      </c>
      <c r="F17" s="9">
        <v>11.79</v>
      </c>
      <c r="G17" s="9">
        <v>69</v>
      </c>
      <c r="H17" s="9">
        <v>12.15</v>
      </c>
      <c r="I17" s="9">
        <v>11.52</v>
      </c>
      <c r="J17" s="9">
        <v>66</v>
      </c>
      <c r="K17" s="9">
        <v>11.72</v>
      </c>
      <c r="L17" s="9">
        <v>10.84</v>
      </c>
      <c r="M17" s="9">
        <v>64</v>
      </c>
      <c r="N17" s="9">
        <v>10.199999999999999</v>
      </c>
      <c r="O17" s="9">
        <v>10.01</v>
      </c>
      <c r="P17" s="9">
        <v>58</v>
      </c>
    </row>
    <row r="18" spans="1:16">
      <c r="A18" t="s">
        <v>568</v>
      </c>
    </row>
    <row r="19" spans="1:16">
      <c r="A19" t="s">
        <v>569</v>
      </c>
      <c r="B19" s="9">
        <v>3.23</v>
      </c>
      <c r="C19" s="9">
        <v>8.24</v>
      </c>
      <c r="D19" s="9">
        <v>34</v>
      </c>
      <c r="E19" s="9">
        <v>4.29</v>
      </c>
      <c r="F19" s="9">
        <v>11.08</v>
      </c>
      <c r="G19" s="9">
        <v>32</v>
      </c>
      <c r="H19" s="9">
        <v>-3.49</v>
      </c>
      <c r="I19" s="9">
        <v>8.77</v>
      </c>
      <c r="J19" s="9">
        <v>14</v>
      </c>
      <c r="K19" s="9">
        <v>11.96</v>
      </c>
      <c r="L19" s="9">
        <v>9.3699999999999992</v>
      </c>
      <c r="M19" s="9">
        <v>60</v>
      </c>
      <c r="N19" s="9">
        <v>-31.91</v>
      </c>
      <c r="O19" s="9">
        <v>7.94</v>
      </c>
      <c r="P19" s="9">
        <v>6</v>
      </c>
    </row>
    <row r="20" spans="1:16">
      <c r="A20" t="s">
        <v>570</v>
      </c>
      <c r="B20" s="9">
        <v>5.62</v>
      </c>
      <c r="C20" s="9">
        <v>0.15</v>
      </c>
      <c r="D20" s="9">
        <v>75</v>
      </c>
      <c r="E20" s="9">
        <v>8.19</v>
      </c>
      <c r="F20" s="9">
        <v>4.25</v>
      </c>
      <c r="G20" s="9">
        <v>70</v>
      </c>
      <c r="H20" s="9">
        <v>3.49</v>
      </c>
      <c r="I20" s="9">
        <v>5.42</v>
      </c>
      <c r="J20" s="9">
        <v>42</v>
      </c>
      <c r="K20" s="9">
        <v>14.83</v>
      </c>
      <c r="L20" s="9">
        <v>4.55</v>
      </c>
      <c r="M20" s="9">
        <v>73</v>
      </c>
      <c r="N20" s="9">
        <v>-35.590000000000003</v>
      </c>
      <c r="O20" s="9">
        <v>-5.88</v>
      </c>
      <c r="P20" s="9">
        <v>10</v>
      </c>
    </row>
    <row r="21" spans="1:16">
      <c r="A21" t="s">
        <v>571</v>
      </c>
    </row>
    <row r="22" spans="1:16">
      <c r="A22" t="s">
        <v>572</v>
      </c>
      <c r="B22" s="9">
        <v>1.1599999999999999</v>
      </c>
      <c r="C22" s="9">
        <v>0.54</v>
      </c>
      <c r="D22" s="9">
        <v>78</v>
      </c>
      <c r="E22" s="9">
        <v>1.1399999999999999</v>
      </c>
      <c r="F22" s="9">
        <v>0.56000000000000005</v>
      </c>
      <c r="G22" s="9">
        <v>77</v>
      </c>
      <c r="H22" s="9">
        <v>1.74</v>
      </c>
      <c r="I22" s="9">
        <v>0.83</v>
      </c>
      <c r="J22" s="9">
        <v>79</v>
      </c>
      <c r="K22" s="9">
        <v>1.56</v>
      </c>
      <c r="L22" s="9">
        <v>0.83</v>
      </c>
      <c r="M22" s="9">
        <v>80</v>
      </c>
      <c r="N22" s="9">
        <v>1.1299999999999999</v>
      </c>
      <c r="O22" s="9">
        <v>0.72</v>
      </c>
      <c r="P22" s="9">
        <v>78</v>
      </c>
    </row>
    <row r="23" spans="1:16">
      <c r="A23" t="s">
        <v>573</v>
      </c>
      <c r="B23" s="9">
        <v>25.7</v>
      </c>
      <c r="C23" s="9">
        <v>13.1</v>
      </c>
      <c r="D23" s="9">
        <v>77</v>
      </c>
      <c r="E23" s="9">
        <v>26.53</v>
      </c>
      <c r="F23" s="9">
        <v>12.87</v>
      </c>
      <c r="G23" s="9">
        <v>78</v>
      </c>
      <c r="H23" s="9">
        <v>28.29</v>
      </c>
      <c r="I23" s="9">
        <v>13.62</v>
      </c>
      <c r="J23" s="9">
        <v>79</v>
      </c>
      <c r="K23" s="9">
        <v>27.3</v>
      </c>
      <c r="L23" s="9">
        <v>13.61</v>
      </c>
      <c r="M23" s="9">
        <v>75</v>
      </c>
      <c r="N23" s="9">
        <v>30.57</v>
      </c>
      <c r="O23" s="9">
        <v>15.47</v>
      </c>
      <c r="P23" s="9">
        <v>76</v>
      </c>
    </row>
    <row r="24" spans="1:16">
      <c r="A24" t="s">
        <v>574</v>
      </c>
      <c r="B24" s="9">
        <v>0.87</v>
      </c>
      <c r="C24" s="9">
        <v>0.02</v>
      </c>
      <c r="D24" s="9">
        <v>95</v>
      </c>
      <c r="E24" s="9">
        <v>1.03</v>
      </c>
      <c r="F24" s="9">
        <v>0.01</v>
      </c>
      <c r="G24" s="9">
        <v>97</v>
      </c>
      <c r="H24" s="9">
        <v>0</v>
      </c>
      <c r="I24" s="9">
        <v>0.01</v>
      </c>
      <c r="J24" s="9">
        <v>81</v>
      </c>
      <c r="K24" s="9">
        <v>0</v>
      </c>
      <c r="L24" s="9">
        <v>0.01</v>
      </c>
      <c r="M24" s="9">
        <v>81</v>
      </c>
      <c r="N24" s="9">
        <v>0</v>
      </c>
      <c r="O24" s="9">
        <v>0.01</v>
      </c>
      <c r="P24" s="9">
        <v>82</v>
      </c>
    </row>
    <row r="25" spans="1:16">
      <c r="A25" t="s">
        <v>575</v>
      </c>
      <c r="B25" s="9">
        <v>1.1200000000000001</v>
      </c>
      <c r="C25" s="9">
        <v>1.02</v>
      </c>
      <c r="D25" s="9">
        <v>62</v>
      </c>
      <c r="E25" s="9">
        <v>1.7</v>
      </c>
      <c r="F25" s="9">
        <v>1.18</v>
      </c>
      <c r="G25" s="9">
        <v>68</v>
      </c>
      <c r="H25" s="9">
        <v>2.42</v>
      </c>
      <c r="I25" s="9">
        <v>1.38</v>
      </c>
      <c r="J25" s="9">
        <v>76</v>
      </c>
      <c r="K25" s="9">
        <v>3.04</v>
      </c>
      <c r="L25" s="9">
        <v>1.54</v>
      </c>
      <c r="M25" s="9">
        <v>78</v>
      </c>
      <c r="N25" s="9">
        <v>4.3</v>
      </c>
      <c r="O25" s="9">
        <v>1.49</v>
      </c>
      <c r="P25" s="9">
        <v>87</v>
      </c>
    </row>
    <row r="26" spans="1:16">
      <c r="A26" t="s">
        <v>576</v>
      </c>
      <c r="B26" s="9">
        <v>28.85</v>
      </c>
      <c r="C26" s="9">
        <v>15.49</v>
      </c>
      <c r="D26" s="9">
        <v>76</v>
      </c>
      <c r="E26" s="9">
        <v>30.39</v>
      </c>
      <c r="F26" s="9">
        <v>15.75</v>
      </c>
      <c r="G26" s="9">
        <v>78</v>
      </c>
      <c r="H26" s="9">
        <v>32.450000000000003</v>
      </c>
      <c r="I26" s="9">
        <v>17.170000000000002</v>
      </c>
      <c r="J26" s="9">
        <v>78</v>
      </c>
      <c r="K26" s="9">
        <v>31.9</v>
      </c>
      <c r="L26" s="9">
        <v>17.48</v>
      </c>
      <c r="M26" s="9">
        <v>75</v>
      </c>
      <c r="N26" s="9">
        <v>36</v>
      </c>
      <c r="O26" s="9">
        <v>19.02</v>
      </c>
      <c r="P26" s="9">
        <v>76</v>
      </c>
    </row>
    <row r="28" spans="1:16">
      <c r="A28" t="s">
        <v>577</v>
      </c>
    </row>
    <row r="29" spans="1:16">
      <c r="A29" t="s">
        <v>578</v>
      </c>
      <c r="B29" s="9">
        <v>13.25</v>
      </c>
      <c r="C29" s="9">
        <v>13.99</v>
      </c>
      <c r="D29" s="9">
        <v>47</v>
      </c>
      <c r="E29" s="9">
        <v>12.85</v>
      </c>
      <c r="F29" s="9">
        <v>14.13</v>
      </c>
      <c r="G29" s="9">
        <v>38</v>
      </c>
      <c r="H29" s="9">
        <v>11.68</v>
      </c>
      <c r="I29" s="9">
        <v>13.61</v>
      </c>
      <c r="J29" s="9">
        <v>33</v>
      </c>
      <c r="K29" s="9">
        <v>10.36</v>
      </c>
      <c r="L29" s="9">
        <v>11.99</v>
      </c>
      <c r="M29" s="9">
        <v>36</v>
      </c>
      <c r="N29" s="9">
        <v>8.41</v>
      </c>
      <c r="O29" s="9">
        <v>10.37</v>
      </c>
      <c r="P29" s="9">
        <v>20</v>
      </c>
    </row>
    <row r="30" spans="1:16">
      <c r="A30" t="s">
        <v>579</v>
      </c>
      <c r="B30" s="9">
        <v>16.04</v>
      </c>
      <c r="C30" s="9">
        <v>15.46</v>
      </c>
      <c r="D30" s="9">
        <v>65</v>
      </c>
      <c r="E30" s="9">
        <v>15.98</v>
      </c>
      <c r="F30" s="9">
        <v>15.74</v>
      </c>
      <c r="G30" s="9">
        <v>58</v>
      </c>
      <c r="H30" s="9">
        <v>14.93</v>
      </c>
      <c r="I30" s="9">
        <v>15.4</v>
      </c>
      <c r="J30" s="9">
        <v>52</v>
      </c>
      <c r="K30" s="9">
        <v>13.65</v>
      </c>
      <c r="L30" s="9">
        <v>13.91</v>
      </c>
      <c r="M30" s="9">
        <v>54</v>
      </c>
      <c r="N30" s="9">
        <v>11.55</v>
      </c>
      <c r="O30" s="9">
        <v>12.36</v>
      </c>
      <c r="P30" s="9">
        <v>46</v>
      </c>
    </row>
    <row r="31" spans="1:16">
      <c r="A31" t="s">
        <v>41</v>
      </c>
      <c r="B31" s="9">
        <v>10.65</v>
      </c>
      <c r="C31" s="9">
        <v>9.76</v>
      </c>
      <c r="D31" s="9">
        <v>73</v>
      </c>
      <c r="E31" s="9">
        <v>9.76</v>
      </c>
      <c r="F31" s="9">
        <v>9.59</v>
      </c>
      <c r="G31" s="9">
        <v>56</v>
      </c>
      <c r="H31" s="9">
        <v>8.85</v>
      </c>
      <c r="I31" s="9">
        <v>9.17</v>
      </c>
      <c r="J31" s="9">
        <v>47</v>
      </c>
      <c r="K31" s="9">
        <v>8.0500000000000007</v>
      </c>
      <c r="L31" s="9">
        <v>8.68</v>
      </c>
      <c r="M31" s="9">
        <v>41</v>
      </c>
      <c r="N31" s="9">
        <v>6.91</v>
      </c>
      <c r="O31" s="9">
        <v>8.2100000000000009</v>
      </c>
      <c r="P31" s="9">
        <v>26</v>
      </c>
    </row>
    <row r="32" spans="1:16">
      <c r="A32" t="s">
        <v>580</v>
      </c>
    </row>
    <row r="33" spans="1:16">
      <c r="A33" t="s">
        <v>581</v>
      </c>
      <c r="B33" s="9">
        <v>4.24</v>
      </c>
      <c r="C33" s="9">
        <v>2.76</v>
      </c>
      <c r="D33" s="9">
        <v>67</v>
      </c>
      <c r="E33" s="9">
        <v>7.93</v>
      </c>
      <c r="F33" s="9">
        <v>2.5299999999999998</v>
      </c>
      <c r="G33" s="9">
        <v>88</v>
      </c>
      <c r="H33" s="9">
        <v>9.2799999999999994</v>
      </c>
      <c r="I33" s="9">
        <v>2.72</v>
      </c>
      <c r="J33" s="9">
        <v>92</v>
      </c>
      <c r="K33" s="9">
        <v>0.16</v>
      </c>
      <c r="L33" s="9">
        <v>3.35</v>
      </c>
      <c r="M33" s="9">
        <v>34</v>
      </c>
      <c r="N33" s="9">
        <v>1.5</v>
      </c>
      <c r="O33" s="9">
        <v>5.46</v>
      </c>
      <c r="P33" s="9">
        <v>32</v>
      </c>
    </row>
    <row r="35" spans="1:16">
      <c r="A35" t="s">
        <v>582</v>
      </c>
    </row>
    <row r="36" spans="1:16">
      <c r="A36" t="s">
        <v>583</v>
      </c>
      <c r="B36" s="39">
        <v>0</v>
      </c>
      <c r="C36" s="39"/>
      <c r="D36" s="39"/>
      <c r="E36" s="39">
        <v>0</v>
      </c>
      <c r="F36" s="39"/>
      <c r="G36" s="39"/>
      <c r="H36" s="39">
        <v>0</v>
      </c>
      <c r="I36" s="39"/>
      <c r="J36" s="39"/>
      <c r="K36" s="39">
        <v>0</v>
      </c>
      <c r="L36" s="39"/>
      <c r="M36" s="39"/>
      <c r="N36" s="39">
        <v>0</v>
      </c>
    </row>
    <row r="37" spans="1:16">
      <c r="A37" t="s">
        <v>584</v>
      </c>
      <c r="B37" s="39">
        <v>103</v>
      </c>
      <c r="C37" s="39"/>
      <c r="D37" s="39"/>
      <c r="E37" s="39">
        <v>103</v>
      </c>
      <c r="F37" s="39"/>
      <c r="G37" s="39"/>
      <c r="H37" s="39">
        <v>103</v>
      </c>
      <c r="I37" s="39"/>
      <c r="J37" s="39"/>
      <c r="K37" s="39">
        <v>102</v>
      </c>
      <c r="L37" s="39"/>
      <c r="M37" s="39"/>
      <c r="N37" s="39">
        <v>103</v>
      </c>
    </row>
    <row r="38" spans="1:16">
      <c r="A38" t="s">
        <v>585</v>
      </c>
      <c r="B38" s="39">
        <v>19545487</v>
      </c>
      <c r="C38" s="39"/>
      <c r="D38" s="39"/>
      <c r="E38" s="39">
        <v>20501151</v>
      </c>
      <c r="F38" s="39"/>
      <c r="G38" s="39"/>
      <c r="H38" s="39">
        <v>20350342</v>
      </c>
      <c r="I38" s="39"/>
      <c r="J38" s="39"/>
      <c r="K38" s="39">
        <v>20261877</v>
      </c>
      <c r="L38" s="39"/>
      <c r="M38" s="39"/>
      <c r="N38" s="39">
        <v>17738801</v>
      </c>
    </row>
    <row r="39" spans="1:16">
      <c r="A39" t="s">
        <v>586</v>
      </c>
      <c r="B39" s="39">
        <v>-3100417</v>
      </c>
      <c r="C39" s="39"/>
      <c r="D39" s="39"/>
      <c r="E39" s="39">
        <v>-4437499</v>
      </c>
      <c r="F39" s="39"/>
      <c r="G39" s="39"/>
      <c r="H39" s="39">
        <v>-4754466</v>
      </c>
      <c r="I39" s="39"/>
      <c r="J39" s="39"/>
      <c r="K39" s="39">
        <v>-4502777</v>
      </c>
      <c r="L39" s="39"/>
      <c r="M39" s="39"/>
      <c r="N39" s="39">
        <v>-3527748</v>
      </c>
    </row>
    <row r="40" spans="1:16">
      <c r="A40" t="s">
        <v>587</v>
      </c>
      <c r="B40" s="39">
        <v>64367</v>
      </c>
      <c r="C40" s="39"/>
      <c r="D40" s="39"/>
      <c r="E40" s="39">
        <v>-70807</v>
      </c>
      <c r="F40" s="39"/>
      <c r="G40" s="39"/>
      <c r="H40" s="39">
        <v>-261138</v>
      </c>
      <c r="I40" s="39"/>
      <c r="J40" s="39"/>
      <c r="K40" s="39">
        <v>129629</v>
      </c>
      <c r="L40" s="39"/>
      <c r="M40" s="39"/>
      <c r="N40" s="39">
        <v>-19230</v>
      </c>
    </row>
    <row r="41" spans="1:16">
      <c r="A41" t="s">
        <v>588</v>
      </c>
      <c r="B41" s="39">
        <v>0</v>
      </c>
      <c r="C41" s="39"/>
      <c r="D41" s="39"/>
      <c r="E41" s="39">
        <v>0</v>
      </c>
      <c r="F41" s="39"/>
      <c r="G41" s="39"/>
      <c r="H41" s="39">
        <v>0</v>
      </c>
      <c r="I41" s="39"/>
      <c r="J41" s="39"/>
      <c r="K41" s="39">
        <v>0</v>
      </c>
      <c r="L41" s="39"/>
      <c r="M41" s="39"/>
      <c r="N41" s="39">
        <v>0</v>
      </c>
    </row>
    <row r="42" spans="1:16">
      <c r="A42" t="s">
        <v>589</v>
      </c>
      <c r="B42" s="39">
        <v>16509540</v>
      </c>
      <c r="C42" s="39"/>
      <c r="D42" s="39"/>
      <c r="E42" s="39">
        <v>15992948</v>
      </c>
      <c r="F42" s="39"/>
      <c r="G42" s="39"/>
      <c r="H42" s="39">
        <v>15334841</v>
      </c>
      <c r="I42" s="39"/>
      <c r="J42" s="39"/>
      <c r="K42" s="39">
        <v>15888831</v>
      </c>
      <c r="L42" s="39"/>
      <c r="M42" s="39"/>
      <c r="N42" s="39">
        <v>14191926</v>
      </c>
    </row>
    <row r="43" spans="1:16">
      <c r="A43" t="s">
        <v>590</v>
      </c>
      <c r="B43" s="39">
        <v>105688</v>
      </c>
      <c r="C43" s="39"/>
      <c r="D43" s="39"/>
      <c r="E43" s="39">
        <v>255482</v>
      </c>
      <c r="F43" s="39"/>
      <c r="G43" s="39"/>
      <c r="H43" s="39">
        <v>256177</v>
      </c>
      <c r="I43" s="39"/>
      <c r="J43" s="39"/>
      <c r="K43" s="39">
        <v>281475</v>
      </c>
      <c r="L43" s="39"/>
      <c r="M43" s="39"/>
      <c r="N43" s="39">
        <v>303142</v>
      </c>
    </row>
    <row r="44" spans="1:16">
      <c r="A44" t="s">
        <v>591</v>
      </c>
      <c r="B44" s="39">
        <v>16615228</v>
      </c>
      <c r="C44" s="39"/>
      <c r="D44" s="39"/>
      <c r="E44" s="39">
        <v>16248430</v>
      </c>
      <c r="F44" s="39"/>
      <c r="G44" s="39"/>
      <c r="H44" s="39">
        <v>15591018</v>
      </c>
      <c r="I44" s="39"/>
      <c r="J44" s="39"/>
      <c r="K44" s="39">
        <v>16170306</v>
      </c>
      <c r="L44" s="39"/>
      <c r="M44" s="39"/>
      <c r="N44" s="39">
        <v>14495068</v>
      </c>
    </row>
    <row r="45" spans="1:16">
      <c r="B45" s="39" t="s">
        <v>645</v>
      </c>
      <c r="C45" s="39"/>
      <c r="D45" s="39"/>
      <c r="E45" s="39" t="s">
        <v>645</v>
      </c>
      <c r="F45" s="39"/>
      <c r="G45" s="39"/>
      <c r="H45" s="39" t="s">
        <v>645</v>
      </c>
      <c r="I45" s="39"/>
      <c r="J45" s="39"/>
      <c r="K45" s="39" t="s">
        <v>645</v>
      </c>
      <c r="L45" s="39"/>
      <c r="M45" s="39"/>
      <c r="N45" s="39" t="s">
        <v>645</v>
      </c>
    </row>
    <row r="46" spans="1:16">
      <c r="A46" t="s">
        <v>221</v>
      </c>
      <c r="B46" s="39">
        <v>2125344</v>
      </c>
      <c r="C46" s="39"/>
      <c r="D46" s="39"/>
      <c r="E46" s="39">
        <v>2148180</v>
      </c>
      <c r="F46" s="39"/>
      <c r="G46" s="39"/>
      <c r="H46" s="39">
        <v>2202361</v>
      </c>
      <c r="I46" s="39"/>
      <c r="J46" s="39"/>
      <c r="K46" s="39">
        <v>2248453</v>
      </c>
      <c r="L46" s="39"/>
      <c r="M46" s="39"/>
      <c r="N46" s="39">
        <v>2270515</v>
      </c>
    </row>
    <row r="47" spans="1:16">
      <c r="B47" s="39" t="s">
        <v>645</v>
      </c>
      <c r="C47" s="39"/>
      <c r="D47" s="39"/>
      <c r="E47" s="39" t="s">
        <v>645</v>
      </c>
      <c r="F47" s="39"/>
      <c r="G47" s="39"/>
      <c r="H47" s="39" t="s">
        <v>645</v>
      </c>
      <c r="I47" s="39"/>
      <c r="J47" s="39"/>
      <c r="K47" s="39" t="s">
        <v>645</v>
      </c>
      <c r="L47" s="39"/>
      <c r="M47" s="39"/>
      <c r="N47" s="39" t="s">
        <v>645</v>
      </c>
    </row>
    <row r="48" spans="1:16">
      <c r="A48" t="s">
        <v>592</v>
      </c>
      <c r="B48" s="39" t="s">
        <v>645</v>
      </c>
      <c r="C48" s="39"/>
      <c r="D48" s="39"/>
      <c r="E48" s="39" t="s">
        <v>645</v>
      </c>
      <c r="F48" s="39"/>
      <c r="G48" s="39"/>
      <c r="H48" s="39" t="s">
        <v>645</v>
      </c>
      <c r="I48" s="39"/>
      <c r="J48" s="39"/>
      <c r="K48" s="39" t="s">
        <v>645</v>
      </c>
      <c r="L48" s="39"/>
      <c r="M48" s="39"/>
      <c r="N48" s="39" t="s">
        <v>645</v>
      </c>
    </row>
    <row r="49" spans="1:14">
      <c r="A49" t="s">
        <v>593</v>
      </c>
      <c r="B49" s="39">
        <v>15992948</v>
      </c>
      <c r="C49" s="39"/>
      <c r="D49" s="39"/>
      <c r="E49" s="39">
        <v>15334841</v>
      </c>
      <c r="F49" s="39"/>
      <c r="G49" s="39"/>
      <c r="H49" s="39">
        <v>15888831</v>
      </c>
      <c r="I49" s="39"/>
      <c r="J49" s="39"/>
      <c r="K49" s="39">
        <v>14191926</v>
      </c>
      <c r="L49" s="39"/>
      <c r="M49" s="39"/>
      <c r="N49" s="39">
        <v>20843445</v>
      </c>
    </row>
    <row r="50" spans="1:14">
      <c r="A50" t="s">
        <v>594</v>
      </c>
      <c r="B50" s="39">
        <v>1337083</v>
      </c>
      <c r="C50" s="39"/>
      <c r="D50" s="39"/>
      <c r="E50" s="39">
        <v>316967</v>
      </c>
      <c r="F50" s="39"/>
      <c r="G50" s="39"/>
      <c r="H50" s="39">
        <v>-251689</v>
      </c>
      <c r="I50" s="39"/>
      <c r="J50" s="39"/>
      <c r="K50" s="39">
        <v>-975029</v>
      </c>
      <c r="L50" s="39"/>
      <c r="M50" s="39"/>
      <c r="N50" s="39">
        <v>-5519852</v>
      </c>
    </row>
    <row r="51" spans="1:14">
      <c r="A51" t="s">
        <v>595</v>
      </c>
      <c r="B51" s="39">
        <v>0</v>
      </c>
      <c r="C51" s="39"/>
      <c r="D51" s="39"/>
      <c r="E51" s="39">
        <v>0</v>
      </c>
      <c r="F51" s="39"/>
      <c r="G51" s="39"/>
      <c r="H51" s="39">
        <v>0</v>
      </c>
      <c r="I51" s="39"/>
      <c r="J51" s="39"/>
      <c r="K51" s="39">
        <v>0</v>
      </c>
      <c r="L51" s="39"/>
      <c r="M51" s="39"/>
      <c r="N51" s="39">
        <v>0</v>
      </c>
    </row>
    <row r="52" spans="1:14">
      <c r="A52" t="s">
        <v>596</v>
      </c>
      <c r="B52" s="39">
        <v>0</v>
      </c>
      <c r="C52" s="39"/>
      <c r="D52" s="39"/>
      <c r="E52" s="39">
        <v>0</v>
      </c>
      <c r="F52" s="39"/>
      <c r="G52" s="39"/>
      <c r="H52" s="39">
        <v>0</v>
      </c>
      <c r="I52" s="39"/>
      <c r="J52" s="39"/>
      <c r="K52" s="39">
        <v>0</v>
      </c>
      <c r="L52" s="39"/>
      <c r="M52" s="39"/>
      <c r="N52" s="39">
        <v>0</v>
      </c>
    </row>
    <row r="53" spans="1:14">
      <c r="A53" t="s">
        <v>597</v>
      </c>
      <c r="B53" s="39">
        <v>0</v>
      </c>
      <c r="C53" s="39"/>
      <c r="D53" s="39"/>
      <c r="E53" s="39">
        <v>0</v>
      </c>
      <c r="F53" s="39"/>
      <c r="G53" s="39"/>
      <c r="H53" s="39">
        <v>0</v>
      </c>
      <c r="I53" s="39"/>
      <c r="J53" s="39"/>
      <c r="K53" s="39">
        <v>0</v>
      </c>
      <c r="L53" s="39"/>
      <c r="M53" s="39"/>
      <c r="N53" s="39">
        <v>-17054</v>
      </c>
    </row>
    <row r="54" spans="1:14">
      <c r="A54" t="s">
        <v>598</v>
      </c>
      <c r="B54" s="39">
        <v>-5665</v>
      </c>
      <c r="C54" s="39"/>
      <c r="D54" s="39"/>
      <c r="E54" s="39">
        <v>150809</v>
      </c>
      <c r="F54" s="39"/>
      <c r="G54" s="39"/>
      <c r="H54" s="39">
        <v>88466</v>
      </c>
      <c r="I54" s="39"/>
      <c r="J54" s="39"/>
      <c r="K54" s="39">
        <v>2523075</v>
      </c>
      <c r="L54" s="39"/>
      <c r="M54" s="39"/>
      <c r="N54" s="39">
        <v>-165543</v>
      </c>
    </row>
    <row r="55" spans="1:14">
      <c r="A55" t="s">
        <v>599</v>
      </c>
      <c r="B55" s="39">
        <v>950000</v>
      </c>
      <c r="C55" s="39"/>
      <c r="D55" s="39"/>
      <c r="E55" s="39">
        <v>0</v>
      </c>
      <c r="F55" s="39"/>
      <c r="G55" s="39"/>
      <c r="H55" s="39">
        <v>0</v>
      </c>
      <c r="I55" s="39"/>
      <c r="J55" s="39"/>
      <c r="K55" s="39">
        <v>0</v>
      </c>
      <c r="L55" s="39"/>
      <c r="M55" s="39"/>
      <c r="N55" s="39">
        <v>725000</v>
      </c>
    </row>
    <row r="56" spans="1:14">
      <c r="A56" t="s">
        <v>600</v>
      </c>
      <c r="B56" s="39">
        <v>135174</v>
      </c>
      <c r="C56" s="39"/>
      <c r="D56" s="39"/>
      <c r="E56" s="39">
        <v>190331</v>
      </c>
      <c r="F56" s="39"/>
      <c r="G56" s="39"/>
      <c r="H56" s="39">
        <v>-390767</v>
      </c>
      <c r="I56" s="39"/>
      <c r="J56" s="39"/>
      <c r="K56" s="39">
        <v>148859</v>
      </c>
      <c r="L56" s="39"/>
      <c r="M56" s="39"/>
      <c r="N56" s="39">
        <v>-224070</v>
      </c>
    </row>
    <row r="57" spans="1:14">
      <c r="A57" t="s">
        <v>601</v>
      </c>
      <c r="B57" s="39">
        <v>16509540</v>
      </c>
      <c r="C57" s="39"/>
      <c r="D57" s="39"/>
      <c r="E57" s="39">
        <v>15992948</v>
      </c>
      <c r="F57" s="39"/>
      <c r="G57" s="39"/>
      <c r="H57" s="39">
        <v>15334841</v>
      </c>
      <c r="I57" s="39"/>
      <c r="J57" s="39"/>
      <c r="K57" s="39">
        <v>15888831</v>
      </c>
      <c r="L57" s="39"/>
      <c r="M57" s="39"/>
      <c r="N57" s="39">
        <v>14191926</v>
      </c>
    </row>
    <row r="58" spans="1:14">
      <c r="B58" s="39" t="s">
        <v>645</v>
      </c>
      <c r="C58" s="39"/>
      <c r="D58" s="39"/>
      <c r="E58" s="39" t="s">
        <v>645</v>
      </c>
      <c r="F58" s="39"/>
      <c r="G58" s="39"/>
      <c r="H58" s="39" t="s">
        <v>645</v>
      </c>
      <c r="I58" s="39"/>
      <c r="J58" s="39"/>
      <c r="K58" s="39" t="s">
        <v>645</v>
      </c>
      <c r="L58" s="39"/>
      <c r="M58" s="39"/>
      <c r="N58" s="39" t="s">
        <v>645</v>
      </c>
    </row>
    <row r="59" spans="1:14">
      <c r="A59" t="s">
        <v>602</v>
      </c>
      <c r="B59" s="39" t="s">
        <v>645</v>
      </c>
      <c r="C59" s="39"/>
      <c r="D59" s="39"/>
      <c r="E59" s="39" t="s">
        <v>645</v>
      </c>
      <c r="F59" s="39"/>
      <c r="G59" s="39"/>
      <c r="H59" s="39" t="s">
        <v>645</v>
      </c>
      <c r="I59" s="39"/>
      <c r="J59" s="39"/>
      <c r="K59" s="39" t="s">
        <v>645</v>
      </c>
      <c r="L59" s="39"/>
      <c r="M59" s="39"/>
      <c r="N59" s="39" t="s">
        <v>645</v>
      </c>
    </row>
    <row r="60" spans="1:14">
      <c r="A60" t="s">
        <v>572</v>
      </c>
      <c r="B60" s="39">
        <v>191198</v>
      </c>
      <c r="C60" s="39"/>
      <c r="D60" s="39"/>
      <c r="E60" s="39">
        <v>182107</v>
      </c>
      <c r="F60" s="39"/>
      <c r="G60" s="39"/>
      <c r="H60" s="39">
        <v>267105</v>
      </c>
      <c r="I60" s="39"/>
      <c r="J60" s="39"/>
      <c r="K60" s="39">
        <v>247076</v>
      </c>
      <c r="L60" s="39"/>
      <c r="M60" s="39"/>
      <c r="N60" s="39">
        <v>160890</v>
      </c>
    </row>
    <row r="61" spans="1:14">
      <c r="A61" t="s">
        <v>603</v>
      </c>
      <c r="B61" s="39">
        <v>143594</v>
      </c>
      <c r="C61" s="39"/>
      <c r="D61" s="39"/>
      <c r="E61" s="39">
        <v>164840</v>
      </c>
      <c r="F61" s="39"/>
      <c r="G61" s="39"/>
      <c r="H61" s="39">
        <v>0</v>
      </c>
      <c r="I61" s="39"/>
      <c r="J61" s="39"/>
      <c r="K61" s="39">
        <v>0</v>
      </c>
      <c r="L61" s="39"/>
      <c r="M61" s="39"/>
      <c r="N61" s="39">
        <v>0</v>
      </c>
    </row>
    <row r="62" spans="1:14">
      <c r="A62" t="s">
        <v>604</v>
      </c>
      <c r="B62" s="39">
        <v>185704</v>
      </c>
      <c r="C62" s="39"/>
      <c r="D62" s="39"/>
      <c r="E62" s="39">
        <v>271655</v>
      </c>
      <c r="F62" s="39"/>
      <c r="G62" s="39"/>
      <c r="H62" s="39">
        <v>370746</v>
      </c>
      <c r="I62" s="39"/>
      <c r="J62" s="39"/>
      <c r="K62" s="39">
        <v>483016</v>
      </c>
      <c r="L62" s="39"/>
      <c r="M62" s="39"/>
      <c r="N62" s="39">
        <v>610373</v>
      </c>
    </row>
    <row r="63" spans="1:14">
      <c r="A63" t="s">
        <v>605</v>
      </c>
      <c r="B63" s="39">
        <v>4242336</v>
      </c>
      <c r="C63" s="39"/>
      <c r="D63" s="39"/>
      <c r="E63" s="39">
        <v>4242336</v>
      </c>
      <c r="F63" s="39"/>
      <c r="G63" s="39"/>
      <c r="H63" s="39">
        <v>4337696</v>
      </c>
      <c r="I63" s="39"/>
      <c r="J63" s="39"/>
      <c r="K63" s="39">
        <v>4337826</v>
      </c>
      <c r="L63" s="39"/>
      <c r="M63" s="39"/>
      <c r="N63" s="39">
        <v>4337826</v>
      </c>
    </row>
    <row r="64" spans="1:14">
      <c r="A64" t="s">
        <v>606</v>
      </c>
      <c r="B64" s="39">
        <v>4762832</v>
      </c>
      <c r="C64" s="39"/>
      <c r="D64" s="39"/>
      <c r="E64" s="39">
        <v>4860938</v>
      </c>
      <c r="F64" s="39"/>
      <c r="G64" s="39"/>
      <c r="H64" s="39">
        <v>4975547</v>
      </c>
      <c r="I64" s="39" t="str">
        <f t="shared" ref="I64" si="0">TRIM(CLEAN(SUBSTITUTE(H64,CHAR(160)," ")))</f>
        <v>4975547</v>
      </c>
      <c r="J64" s="39"/>
      <c r="K64" s="39">
        <v>5067918</v>
      </c>
      <c r="L64" s="39"/>
      <c r="M64" s="39"/>
      <c r="N64" s="39">
        <v>5109089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70" zoomScaleNormal="70" workbookViewId="0">
      <pane ySplit="4" topLeftCell="A5" activePane="bottomLeft" state="frozen"/>
      <selection activeCell="E19" sqref="E19"/>
      <selection pane="bottomLeft" activeCell="A14" sqref="A14"/>
    </sheetView>
  </sheetViews>
  <sheetFormatPr defaultRowHeight="15"/>
  <cols>
    <col min="1" max="1" width="32.85546875" customWidth="1"/>
    <col min="2" max="6" width="13.5703125" customWidth="1"/>
    <col min="7" max="7" width="13.140625" bestFit="1" customWidth="1"/>
    <col min="13" max="13" width="28.7109375" style="9" customWidth="1"/>
    <col min="14" max="18" width="14.5703125" customWidth="1"/>
  </cols>
  <sheetData>
    <row r="1" spans="1:6">
      <c r="A1" t="s">
        <v>607</v>
      </c>
    </row>
    <row r="2" spans="1:6">
      <c r="A2" t="s">
        <v>0</v>
      </c>
      <c r="C2" s="1"/>
    </row>
    <row r="4" spans="1:6">
      <c r="B4" s="2">
        <v>41274</v>
      </c>
      <c r="C4" s="2">
        <v>40908</v>
      </c>
      <c r="D4" s="2">
        <v>40543</v>
      </c>
      <c r="E4" s="2">
        <v>40178</v>
      </c>
      <c r="F4" s="2">
        <v>39813</v>
      </c>
    </row>
    <row r="5" spans="1:6">
      <c r="A5" t="s">
        <v>608</v>
      </c>
    </row>
    <row r="6" spans="1:6">
      <c r="A6" t="s">
        <v>47</v>
      </c>
    </row>
    <row r="7" spans="1:6">
      <c r="A7" t="s">
        <v>609</v>
      </c>
      <c r="B7" s="7">
        <v>16538464</v>
      </c>
      <c r="C7" s="7">
        <v>16156398</v>
      </c>
      <c r="D7" s="7">
        <v>15687976</v>
      </c>
      <c r="E7" s="7">
        <v>15850551</v>
      </c>
      <c r="F7" s="7">
        <v>14304371</v>
      </c>
    </row>
    <row r="8" spans="1:6">
      <c r="A8" t="s">
        <v>610</v>
      </c>
      <c r="B8" s="7">
        <v>0</v>
      </c>
      <c r="C8" s="7">
        <v>179000</v>
      </c>
      <c r="D8" s="7">
        <v>205000</v>
      </c>
      <c r="E8" s="7">
        <v>682000</v>
      </c>
      <c r="F8" s="7">
        <v>0</v>
      </c>
    </row>
    <row r="9" spans="1:6">
      <c r="A9" t="s">
        <v>611</v>
      </c>
      <c r="B9" s="7">
        <v>4292163</v>
      </c>
      <c r="C9" s="7">
        <v>4354768</v>
      </c>
      <c r="D9" s="7">
        <v>4512207</v>
      </c>
      <c r="E9" s="7">
        <v>4591053</v>
      </c>
      <c r="F9" s="7">
        <v>4664353</v>
      </c>
    </row>
    <row r="10" spans="1:6">
      <c r="A10" t="s">
        <v>612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</row>
    <row r="11" spans="1:6">
      <c r="A11" t="s">
        <v>613</v>
      </c>
      <c r="B11" s="7">
        <v>12246301</v>
      </c>
      <c r="C11" s="7">
        <v>11622630</v>
      </c>
      <c r="D11" s="7">
        <v>10970769</v>
      </c>
      <c r="E11" s="7">
        <v>10577498</v>
      </c>
      <c r="F11" s="7">
        <v>9640018</v>
      </c>
    </row>
    <row r="12" spans="1:6">
      <c r="B12" s="7" t="s">
        <v>645</v>
      </c>
      <c r="C12" s="7" t="s">
        <v>645</v>
      </c>
      <c r="D12" s="7" t="s">
        <v>645</v>
      </c>
      <c r="E12" s="7" t="s">
        <v>645</v>
      </c>
      <c r="F12" s="7" t="s">
        <v>645</v>
      </c>
    </row>
    <row r="13" spans="1:6">
      <c r="A13" t="s">
        <v>614</v>
      </c>
      <c r="B13" s="7" t="s">
        <v>645</v>
      </c>
      <c r="C13" s="7" t="s">
        <v>645</v>
      </c>
      <c r="D13" s="7" t="s">
        <v>645</v>
      </c>
      <c r="E13" s="7" t="s">
        <v>645</v>
      </c>
      <c r="F13" s="7" t="s">
        <v>645</v>
      </c>
    </row>
    <row r="14" spans="1:6">
      <c r="A14" t="s">
        <v>615</v>
      </c>
      <c r="B14" s="7">
        <v>1404871</v>
      </c>
      <c r="C14" s="7">
        <v>1583522</v>
      </c>
      <c r="D14" s="7">
        <v>1736204</v>
      </c>
      <c r="E14" s="7">
        <v>1902147</v>
      </c>
      <c r="F14" s="7">
        <v>2004916</v>
      </c>
    </row>
    <row r="15" spans="1:6">
      <c r="A15" t="s">
        <v>616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</row>
    <row r="16" spans="1:6">
      <c r="A16" t="s">
        <v>617</v>
      </c>
      <c r="B16" s="7">
        <v>1165396</v>
      </c>
      <c r="C16" s="7">
        <v>1150803</v>
      </c>
      <c r="D16" s="7">
        <v>1200591</v>
      </c>
      <c r="E16" s="7">
        <v>1300248</v>
      </c>
      <c r="F16" s="7">
        <v>1438379</v>
      </c>
    </row>
    <row r="17" spans="1:18">
      <c r="A17" t="s">
        <v>618</v>
      </c>
      <c r="B17" s="7">
        <v>1556</v>
      </c>
      <c r="C17" s="7">
        <v>69</v>
      </c>
      <c r="D17" s="7">
        <v>316</v>
      </c>
      <c r="E17" s="7">
        <v>4945</v>
      </c>
      <c r="F17" s="7">
        <v>0</v>
      </c>
    </row>
    <row r="18" spans="1:18">
      <c r="A18" t="s">
        <v>619</v>
      </c>
      <c r="B18" s="7">
        <v>0</v>
      </c>
      <c r="C18" s="7">
        <v>90000</v>
      </c>
      <c r="D18" s="7">
        <v>120000</v>
      </c>
      <c r="E18" s="7">
        <v>150000</v>
      </c>
      <c r="F18" s="7">
        <v>150000</v>
      </c>
      <c r="N18" s="7"/>
      <c r="O18" s="7" t="s">
        <v>645</v>
      </c>
      <c r="P18" s="7" t="s">
        <v>645</v>
      </c>
      <c r="Q18" s="7" t="s">
        <v>645</v>
      </c>
      <c r="R18" s="7" t="s">
        <v>645</v>
      </c>
    </row>
    <row r="19" spans="1:18">
      <c r="A19" t="s">
        <v>620</v>
      </c>
      <c r="B19" s="7">
        <v>2571823</v>
      </c>
      <c r="C19" s="7">
        <v>2824394</v>
      </c>
      <c r="D19" s="7">
        <v>3057111</v>
      </c>
      <c r="E19" s="7">
        <v>3357340</v>
      </c>
      <c r="F19" s="7">
        <v>3593295</v>
      </c>
      <c r="M19" s="67" t="s">
        <v>627</v>
      </c>
      <c r="N19" s="68">
        <v>41274</v>
      </c>
      <c r="O19" s="68">
        <v>40908</v>
      </c>
      <c r="P19" s="68">
        <v>40543</v>
      </c>
      <c r="Q19" s="68">
        <v>40178</v>
      </c>
      <c r="R19" s="68">
        <v>39813</v>
      </c>
    </row>
    <row r="20" spans="1:18">
      <c r="B20" s="7" t="s">
        <v>645</v>
      </c>
      <c r="C20" s="7" t="s">
        <v>645</v>
      </c>
      <c r="D20" s="7" t="s">
        <v>645</v>
      </c>
      <c r="E20" s="7" t="s">
        <v>645</v>
      </c>
      <c r="F20" s="7" t="s">
        <v>645</v>
      </c>
      <c r="M20" s="77" t="s">
        <v>805</v>
      </c>
      <c r="N20" s="70"/>
      <c r="O20" s="70"/>
      <c r="P20" s="70"/>
      <c r="Q20" s="70"/>
      <c r="R20" s="70"/>
    </row>
    <row r="21" spans="1:18">
      <c r="A21" t="s">
        <v>621</v>
      </c>
      <c r="B21" s="7" t="s">
        <v>645</v>
      </c>
      <c r="C21" s="7" t="s">
        <v>645</v>
      </c>
      <c r="D21" s="7" t="s">
        <v>645</v>
      </c>
      <c r="E21" s="7" t="s">
        <v>645</v>
      </c>
      <c r="F21" s="7" t="s">
        <v>645</v>
      </c>
      <c r="M21" s="69" t="s">
        <v>628</v>
      </c>
      <c r="N21" s="75">
        <f t="shared" ref="N21:R25" si="0">B29*0.000001</f>
        <v>4.4929459999999999</v>
      </c>
      <c r="O21" s="75">
        <f t="shared" si="0"/>
        <v>4.2617289999999999</v>
      </c>
      <c r="P21" s="75">
        <f t="shared" si="0"/>
        <v>4.3235019999999995</v>
      </c>
      <c r="Q21" s="75">
        <f t="shared" si="0"/>
        <v>4.6612149999999994</v>
      </c>
      <c r="R21" s="75">
        <f t="shared" si="0"/>
        <v>4.3850410000000002</v>
      </c>
    </row>
    <row r="22" spans="1:18">
      <c r="A22" t="s">
        <v>622</v>
      </c>
      <c r="B22" s="7">
        <v>14818124</v>
      </c>
      <c r="C22" s="7">
        <v>14447024</v>
      </c>
      <c r="D22" s="7">
        <v>14027880</v>
      </c>
      <c r="E22" s="7">
        <v>13934838</v>
      </c>
      <c r="F22" s="7">
        <v>13233313</v>
      </c>
      <c r="M22" s="69" t="s">
        <v>629</v>
      </c>
      <c r="N22" s="70">
        <f t="shared" si="0"/>
        <v>8.9143889999999999</v>
      </c>
      <c r="O22" s="70">
        <f t="shared" si="0"/>
        <v>9.5432419999999993</v>
      </c>
      <c r="P22" s="70">
        <f t="shared" si="0"/>
        <v>11.056588999999999</v>
      </c>
      <c r="Q22" s="70">
        <f t="shared" si="0"/>
        <v>11.217841999999999</v>
      </c>
      <c r="R22" s="70">
        <f t="shared" si="0"/>
        <v>10.825842</v>
      </c>
    </row>
    <row r="23" spans="1:18">
      <c r="A23" t="s">
        <v>623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M23" s="69" t="s">
        <v>630</v>
      </c>
      <c r="N23" s="76">
        <f t="shared" si="0"/>
        <v>65.820886000000002</v>
      </c>
      <c r="O23" s="76">
        <f t="shared" si="0"/>
        <v>66.471715000000003</v>
      </c>
      <c r="P23" s="76">
        <f t="shared" si="0"/>
        <v>68.902440999999996</v>
      </c>
      <c r="Q23" s="76">
        <f t="shared" si="0"/>
        <v>74.918488999999994</v>
      </c>
      <c r="R23" s="76">
        <f t="shared" si="0"/>
        <v>82.359714999999994</v>
      </c>
    </row>
    <row r="24" spans="1:18">
      <c r="A24" t="s">
        <v>624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M24" s="77" t="s">
        <v>631</v>
      </c>
      <c r="N24" s="78">
        <f t="shared" si="0"/>
        <v>79.228222000000002</v>
      </c>
      <c r="O24" s="78">
        <f t="shared" si="0"/>
        <v>80.276686999999995</v>
      </c>
      <c r="P24" s="78">
        <f t="shared" si="0"/>
        <v>84.282531999999989</v>
      </c>
      <c r="Q24" s="78">
        <f t="shared" si="0"/>
        <v>90.797546999999994</v>
      </c>
      <c r="R24" s="78">
        <f t="shared" si="0"/>
        <v>97.57059799999999</v>
      </c>
    </row>
    <row r="25" spans="1:18">
      <c r="A25" t="s">
        <v>625</v>
      </c>
      <c r="B25" s="7">
        <v>14818124</v>
      </c>
      <c r="C25" s="7">
        <v>14447024</v>
      </c>
      <c r="D25" s="7">
        <v>14027880</v>
      </c>
      <c r="E25" s="7">
        <v>13934838</v>
      </c>
      <c r="F25" s="7">
        <v>13233313</v>
      </c>
      <c r="M25" s="69" t="s">
        <v>632</v>
      </c>
      <c r="N25" s="70">
        <f t="shared" si="0"/>
        <v>10.466908999999999</v>
      </c>
      <c r="O25" s="70">
        <f t="shared" si="0"/>
        <v>13.234826999999999</v>
      </c>
      <c r="P25" s="70">
        <f t="shared" si="0"/>
        <v>13.24817</v>
      </c>
      <c r="Q25" s="70">
        <f t="shared" si="0"/>
        <v>12.036287</v>
      </c>
      <c r="R25" s="70">
        <f t="shared" si="0"/>
        <v>11.752932999999999</v>
      </c>
    </row>
    <row r="26" spans="1:18">
      <c r="B26" s="7" t="s">
        <v>645</v>
      </c>
      <c r="C26" s="7" t="s">
        <v>645</v>
      </c>
      <c r="D26" s="7" t="s">
        <v>645</v>
      </c>
      <c r="E26" s="7" t="s">
        <v>645</v>
      </c>
      <c r="F26" s="7" t="s">
        <v>645</v>
      </c>
    </row>
    <row r="27" spans="1:18">
      <c r="A27" t="s">
        <v>626</v>
      </c>
      <c r="B27" s="7" t="s">
        <v>645</v>
      </c>
      <c r="C27" s="7" t="s">
        <v>645</v>
      </c>
      <c r="D27" s="7" t="s">
        <v>645</v>
      </c>
      <c r="E27" s="7" t="s">
        <v>645</v>
      </c>
      <c r="F27" s="7" t="s">
        <v>645</v>
      </c>
    </row>
    <row r="28" spans="1:18">
      <c r="A28" t="s">
        <v>627</v>
      </c>
      <c r="B28" s="7" t="s">
        <v>645</v>
      </c>
      <c r="C28" s="7" t="s">
        <v>645</v>
      </c>
      <c r="D28" s="7" t="s">
        <v>645</v>
      </c>
      <c r="E28" s="7" t="s">
        <v>645</v>
      </c>
      <c r="F28" s="7" t="s">
        <v>645</v>
      </c>
    </row>
    <row r="29" spans="1:18">
      <c r="A29" t="s">
        <v>628</v>
      </c>
      <c r="B29" s="7">
        <v>4492946</v>
      </c>
      <c r="C29" s="7">
        <v>4261729</v>
      </c>
      <c r="D29" s="7">
        <v>4323502</v>
      </c>
      <c r="E29" s="7">
        <v>4661215</v>
      </c>
      <c r="F29" s="7">
        <v>4385041</v>
      </c>
      <c r="G29" s="7">
        <f>F30-B30</f>
        <v>1911453</v>
      </c>
    </row>
    <row r="30" spans="1:18">
      <c r="A30" t="s">
        <v>629</v>
      </c>
      <c r="B30" s="7">
        <v>8914389</v>
      </c>
      <c r="C30" s="7">
        <v>9543242</v>
      </c>
      <c r="D30" s="7">
        <v>11056589</v>
      </c>
      <c r="E30" s="7">
        <v>11217842</v>
      </c>
      <c r="F30" s="7">
        <v>10825842</v>
      </c>
      <c r="G30">
        <f>G29/F30</f>
        <v>0.17656391068703939</v>
      </c>
    </row>
    <row r="31" spans="1:18">
      <c r="A31" t="s">
        <v>630</v>
      </c>
      <c r="B31" s="7">
        <v>65820886</v>
      </c>
      <c r="C31" s="7">
        <v>66471715</v>
      </c>
      <c r="D31" s="7">
        <v>68902441</v>
      </c>
      <c r="E31" s="7">
        <v>74918489</v>
      </c>
      <c r="F31" s="7">
        <v>82359715</v>
      </c>
      <c r="G31" s="7">
        <f>F31-B31</f>
        <v>16538829</v>
      </c>
    </row>
    <row r="32" spans="1:18">
      <c r="A32" t="s">
        <v>631</v>
      </c>
      <c r="B32" s="7">
        <v>79228222</v>
      </c>
      <c r="C32" s="7">
        <v>80276687</v>
      </c>
      <c r="D32" s="7">
        <v>84282532</v>
      </c>
      <c r="E32" s="7">
        <v>90797547</v>
      </c>
      <c r="F32" s="7">
        <v>97570598</v>
      </c>
      <c r="G32">
        <f>G31/F31</f>
        <v>0.20081212034305851</v>
      </c>
    </row>
    <row r="33" spans="1:7">
      <c r="A33" t="s">
        <v>632</v>
      </c>
      <c r="B33" s="7">
        <v>10466909</v>
      </c>
      <c r="C33" s="7">
        <v>13234827</v>
      </c>
      <c r="D33" s="7">
        <v>13248170</v>
      </c>
      <c r="E33" s="7">
        <v>12036287</v>
      </c>
      <c r="F33" s="7">
        <v>11752933</v>
      </c>
      <c r="G33">
        <f>G34/F33</f>
        <v>0.10942153758555417</v>
      </c>
    </row>
    <row r="34" spans="1:7">
      <c r="B34" s="7" t="s">
        <v>645</v>
      </c>
      <c r="C34" s="7" t="s">
        <v>645</v>
      </c>
      <c r="D34" s="7" t="s">
        <v>645</v>
      </c>
      <c r="E34" s="7" t="s">
        <v>645</v>
      </c>
      <c r="F34" s="7" t="s">
        <v>645</v>
      </c>
      <c r="G34" s="7">
        <f>F33-B33</f>
        <v>1286024</v>
      </c>
    </row>
    <row r="35" spans="1:7">
      <c r="A35" t="s">
        <v>633</v>
      </c>
      <c r="B35" s="7" t="s">
        <v>645</v>
      </c>
      <c r="C35" s="7" t="s">
        <v>645</v>
      </c>
      <c r="D35" s="7" t="s">
        <v>645</v>
      </c>
      <c r="E35" s="7" t="s">
        <v>645</v>
      </c>
      <c r="F35" s="7" t="s">
        <v>645</v>
      </c>
    </row>
    <row r="36" spans="1:7">
      <c r="A36" t="s">
        <v>628</v>
      </c>
      <c r="B36" s="7">
        <v>49244</v>
      </c>
      <c r="C36" s="7">
        <v>51639</v>
      </c>
      <c r="D36" s="7">
        <v>58301</v>
      </c>
      <c r="E36" s="7">
        <v>172893</v>
      </c>
      <c r="F36" s="7">
        <v>123091</v>
      </c>
    </row>
    <row r="37" spans="1:7">
      <c r="A37" t="s">
        <v>629</v>
      </c>
      <c r="B37" s="7">
        <v>507058</v>
      </c>
      <c r="C37" s="7">
        <v>608469</v>
      </c>
      <c r="D37" s="7">
        <v>686589</v>
      </c>
      <c r="E37" s="7">
        <v>618919</v>
      </c>
      <c r="F37" s="7">
        <v>1029651</v>
      </c>
    </row>
    <row r="38" spans="1:7">
      <c r="A38" t="s">
        <v>630</v>
      </c>
      <c r="B38" s="7">
        <v>13427709</v>
      </c>
      <c r="C38" s="7">
        <v>11127453</v>
      </c>
      <c r="D38" s="7">
        <v>11019848</v>
      </c>
      <c r="E38" s="7">
        <v>12330590</v>
      </c>
      <c r="F38" s="7">
        <v>16346972</v>
      </c>
    </row>
    <row r="39" spans="1:7">
      <c r="A39" t="s">
        <v>634</v>
      </c>
      <c r="B39" s="7">
        <v>13984011</v>
      </c>
      <c r="C39" s="7">
        <v>11787561</v>
      </c>
      <c r="D39" s="7">
        <v>11764738</v>
      </c>
      <c r="E39" s="7">
        <v>13122403</v>
      </c>
      <c r="F39" s="7">
        <v>17499715</v>
      </c>
    </row>
    <row r="40" spans="1:7">
      <c r="A40" t="s">
        <v>632</v>
      </c>
      <c r="B40" s="7">
        <v>86448</v>
      </c>
      <c r="C40" s="7">
        <v>89947</v>
      </c>
      <c r="D40" s="7">
        <v>6743</v>
      </c>
      <c r="E40" s="7">
        <v>5585</v>
      </c>
      <c r="F40" s="7">
        <v>7623</v>
      </c>
    </row>
    <row r="41" spans="1:7">
      <c r="B41" s="7" t="s">
        <v>645</v>
      </c>
      <c r="C41" s="7" t="s">
        <v>645</v>
      </c>
      <c r="D41" s="7" t="s">
        <v>645</v>
      </c>
      <c r="E41" s="7" t="s">
        <v>645</v>
      </c>
      <c r="F41" s="7" t="s">
        <v>645</v>
      </c>
    </row>
    <row r="42" spans="1:7">
      <c r="A42" t="s">
        <v>635</v>
      </c>
      <c r="B42" s="7" t="s">
        <v>645</v>
      </c>
      <c r="C42" s="7" t="s">
        <v>645</v>
      </c>
      <c r="D42" s="7" t="s">
        <v>645</v>
      </c>
      <c r="E42" s="7" t="s">
        <v>645</v>
      </c>
      <c r="F42" s="7" t="s">
        <v>645</v>
      </c>
    </row>
    <row r="43" spans="1:7">
      <c r="A43" t="s">
        <v>636</v>
      </c>
      <c r="B43" s="7">
        <v>93212233</v>
      </c>
      <c r="C43" s="7">
        <v>92064248</v>
      </c>
      <c r="D43" s="7">
        <v>96047271</v>
      </c>
      <c r="E43" s="7">
        <v>103919950</v>
      </c>
      <c r="F43" s="7">
        <v>115070313</v>
      </c>
    </row>
    <row r="44" spans="1:7">
      <c r="A44" t="s">
        <v>637</v>
      </c>
      <c r="B44" s="7">
        <v>836471</v>
      </c>
      <c r="C44" s="7">
        <v>1672476</v>
      </c>
      <c r="D44" s="7">
        <v>2103531</v>
      </c>
      <c r="E44" s="7">
        <v>1942294</v>
      </c>
      <c r="F44" s="7">
        <v>467424</v>
      </c>
    </row>
    <row r="45" spans="1:7">
      <c r="A45" t="s">
        <v>638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</row>
    <row r="46" spans="1:7">
      <c r="A46" t="s">
        <v>639</v>
      </c>
      <c r="B46" s="7">
        <v>19247</v>
      </c>
      <c r="C46" s="7">
        <v>37158</v>
      </c>
      <c r="D46" s="7">
        <v>0</v>
      </c>
      <c r="E46" s="7">
        <v>99925</v>
      </c>
      <c r="F46" s="7">
        <v>0</v>
      </c>
    </row>
    <row r="47" spans="1:7">
      <c r="A47" t="s">
        <v>640</v>
      </c>
      <c r="B47" s="7">
        <v>92395010</v>
      </c>
      <c r="C47" s="7">
        <v>90428931</v>
      </c>
      <c r="D47" s="7">
        <v>93943741</v>
      </c>
      <c r="E47" s="7">
        <v>102077581</v>
      </c>
      <c r="F47" s="7">
        <v>114602890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60"/>
  <sheetViews>
    <sheetView zoomScale="55" zoomScaleNormal="55" workbookViewId="0">
      <pane ySplit="5" topLeftCell="A6" activePane="bottomLeft" state="frozen"/>
      <selection pane="bottomLeft" activeCell="N20" sqref="N20"/>
    </sheetView>
  </sheetViews>
  <sheetFormatPr defaultRowHeight="15"/>
  <cols>
    <col min="1" max="1" width="45.140625" customWidth="1"/>
    <col min="2" max="124" width="16.7109375" style="9" customWidth="1"/>
  </cols>
  <sheetData>
    <row r="1" spans="1:124">
      <c r="A1" t="s">
        <v>1</v>
      </c>
    </row>
    <row r="2" spans="1:124">
      <c r="A2" t="s">
        <v>0</v>
      </c>
      <c r="E2" s="37"/>
      <c r="R2" s="37"/>
      <c r="T2" s="37"/>
      <c r="AI2" s="37"/>
      <c r="AX2" s="37"/>
      <c r="BM2" s="37"/>
      <c r="CB2" s="37"/>
      <c r="CQ2" s="37"/>
      <c r="DF2" s="37"/>
    </row>
    <row r="4" spans="1:124">
      <c r="B4" s="38">
        <v>41274</v>
      </c>
      <c r="E4" s="38">
        <v>41182</v>
      </c>
      <c r="H4" s="38">
        <v>41090</v>
      </c>
      <c r="K4" s="38">
        <v>40999</v>
      </c>
      <c r="N4" s="38">
        <v>40908</v>
      </c>
      <c r="Q4" s="38">
        <v>40816</v>
      </c>
      <c r="R4" s="38"/>
      <c r="T4" s="38">
        <v>40724</v>
      </c>
      <c r="U4" s="38"/>
      <c r="W4" s="38">
        <v>40633</v>
      </c>
      <c r="X4" s="38"/>
      <c r="Z4" s="38">
        <v>40543</v>
      </c>
      <c r="AA4" s="38"/>
      <c r="AC4" s="38">
        <v>40451</v>
      </c>
      <c r="AF4" s="38">
        <v>40359</v>
      </c>
      <c r="AI4" s="38">
        <v>40268</v>
      </c>
      <c r="AL4" s="38">
        <v>40178</v>
      </c>
      <c r="AO4" s="38">
        <v>40086</v>
      </c>
      <c r="AR4" s="38">
        <v>39994</v>
      </c>
      <c r="AU4" s="38">
        <v>39903</v>
      </c>
      <c r="AX4" s="38">
        <v>39813</v>
      </c>
      <c r="BA4" s="38">
        <v>39721</v>
      </c>
      <c r="BD4" s="38">
        <v>39629</v>
      </c>
      <c r="BG4" s="38">
        <v>39538</v>
      </c>
      <c r="BJ4" s="38">
        <v>39447</v>
      </c>
      <c r="BM4" s="38">
        <v>39355</v>
      </c>
      <c r="BP4" s="38">
        <v>39263</v>
      </c>
      <c r="BS4" s="38">
        <v>39172</v>
      </c>
      <c r="BV4" s="38">
        <v>39082</v>
      </c>
      <c r="BY4" s="38">
        <v>38990</v>
      </c>
      <c r="CB4" s="38">
        <v>38898</v>
      </c>
      <c r="CE4" s="38">
        <v>38807</v>
      </c>
      <c r="CH4" s="38">
        <v>38717</v>
      </c>
      <c r="CK4" s="38">
        <v>38625</v>
      </c>
      <c r="CN4" s="38">
        <v>38533</v>
      </c>
      <c r="CQ4" s="38">
        <v>38442</v>
      </c>
      <c r="CT4" s="38">
        <v>38352</v>
      </c>
      <c r="CW4" s="38">
        <v>38260</v>
      </c>
      <c r="CZ4" s="38">
        <v>38168</v>
      </c>
      <c r="DC4" s="38">
        <v>38077</v>
      </c>
      <c r="DF4" s="38">
        <v>37986</v>
      </c>
      <c r="DI4" s="38">
        <v>37894</v>
      </c>
      <c r="DL4" s="38">
        <v>37802</v>
      </c>
      <c r="DO4" s="38">
        <v>37711</v>
      </c>
      <c r="DR4" s="38">
        <v>37621</v>
      </c>
    </row>
    <row r="5" spans="1:124">
      <c r="A5" t="s">
        <v>2</v>
      </c>
      <c r="B5" s="9" t="s">
        <v>3</v>
      </c>
      <c r="C5" s="9" t="s">
        <v>4</v>
      </c>
      <c r="D5" s="9" t="s">
        <v>5</v>
      </c>
      <c r="E5" s="9" t="s">
        <v>3</v>
      </c>
      <c r="F5" s="9" t="s">
        <v>4</v>
      </c>
      <c r="G5" s="9" t="s">
        <v>5</v>
      </c>
      <c r="H5" s="9" t="s">
        <v>3</v>
      </c>
      <c r="I5" s="9" t="s">
        <v>4</v>
      </c>
      <c r="J5" s="9" t="s">
        <v>5</v>
      </c>
      <c r="K5" s="9" t="s">
        <v>3</v>
      </c>
      <c r="L5" s="9" t="s">
        <v>4</v>
      </c>
      <c r="M5" s="9" t="s">
        <v>5</v>
      </c>
      <c r="N5" s="9" t="s">
        <v>3</v>
      </c>
      <c r="O5" s="9" t="s">
        <v>4</v>
      </c>
      <c r="P5" s="9" t="s">
        <v>5</v>
      </c>
      <c r="Q5" s="9" t="s">
        <v>3</v>
      </c>
      <c r="R5" s="9" t="s">
        <v>4</v>
      </c>
      <c r="S5" s="9" t="s">
        <v>5</v>
      </c>
      <c r="T5" s="9" t="s">
        <v>3</v>
      </c>
      <c r="U5" s="9" t="s">
        <v>4</v>
      </c>
      <c r="V5" s="9" t="s">
        <v>5</v>
      </c>
      <c r="W5" s="9" t="s">
        <v>3</v>
      </c>
      <c r="X5" s="9" t="s">
        <v>4</v>
      </c>
      <c r="Y5" s="9" t="s">
        <v>5</v>
      </c>
      <c r="Z5" s="9" t="s">
        <v>3</v>
      </c>
      <c r="AA5" s="9" t="s">
        <v>4</v>
      </c>
      <c r="AB5" s="9" t="s">
        <v>5</v>
      </c>
      <c r="AC5" s="9" t="s">
        <v>3</v>
      </c>
      <c r="AD5" s="9" t="s">
        <v>4</v>
      </c>
      <c r="AE5" s="9" t="s">
        <v>5</v>
      </c>
      <c r="AF5" s="9" t="s">
        <v>3</v>
      </c>
      <c r="AG5" s="9" t="s">
        <v>4</v>
      </c>
      <c r="AH5" s="9" t="s">
        <v>5</v>
      </c>
      <c r="AI5" s="9" t="s">
        <v>3</v>
      </c>
      <c r="AJ5" s="9" t="s">
        <v>4</v>
      </c>
      <c r="AK5" s="9" t="s">
        <v>5</v>
      </c>
      <c r="AL5" s="9" t="s">
        <v>3</v>
      </c>
      <c r="AM5" s="9" t="s">
        <v>4</v>
      </c>
      <c r="AN5" s="9" t="s">
        <v>5</v>
      </c>
      <c r="AO5" s="9" t="s">
        <v>3</v>
      </c>
      <c r="AP5" s="9" t="s">
        <v>4</v>
      </c>
      <c r="AQ5" s="9" t="s">
        <v>5</v>
      </c>
      <c r="AR5" s="9" t="s">
        <v>3</v>
      </c>
      <c r="AS5" s="9" t="s">
        <v>4</v>
      </c>
      <c r="AT5" s="9" t="s">
        <v>5</v>
      </c>
      <c r="AU5" s="9" t="s">
        <v>3</v>
      </c>
      <c r="AV5" s="9" t="s">
        <v>4</v>
      </c>
      <c r="AW5" s="9" t="s">
        <v>5</v>
      </c>
      <c r="AX5" s="9" t="s">
        <v>3</v>
      </c>
      <c r="AY5" s="9" t="s">
        <v>4</v>
      </c>
      <c r="AZ5" s="9" t="s">
        <v>5</v>
      </c>
      <c r="BA5" s="9" t="s">
        <v>3</v>
      </c>
      <c r="BB5" s="9" t="s">
        <v>4</v>
      </c>
      <c r="BC5" s="9" t="s">
        <v>5</v>
      </c>
      <c r="BD5" s="9" t="s">
        <v>3</v>
      </c>
      <c r="BE5" s="9" t="s">
        <v>4</v>
      </c>
      <c r="BF5" s="9" t="s">
        <v>5</v>
      </c>
      <c r="BG5" s="9" t="s">
        <v>3</v>
      </c>
      <c r="BH5" s="9" t="s">
        <v>4</v>
      </c>
      <c r="BI5" s="9" t="s">
        <v>5</v>
      </c>
      <c r="BJ5" s="9" t="s">
        <v>3</v>
      </c>
      <c r="BK5" s="9" t="s">
        <v>4</v>
      </c>
      <c r="BL5" s="9" t="s">
        <v>5</v>
      </c>
      <c r="BM5" s="9" t="s">
        <v>3</v>
      </c>
      <c r="BN5" s="9" t="s">
        <v>4</v>
      </c>
      <c r="BO5" s="9" t="s">
        <v>5</v>
      </c>
      <c r="BP5" s="9" t="s">
        <v>3</v>
      </c>
      <c r="BQ5" s="9" t="s">
        <v>4</v>
      </c>
      <c r="BR5" s="9" t="s">
        <v>5</v>
      </c>
      <c r="BS5" s="9" t="s">
        <v>3</v>
      </c>
      <c r="BT5" s="9" t="s">
        <v>4</v>
      </c>
      <c r="BU5" s="9" t="s">
        <v>5</v>
      </c>
      <c r="BV5" s="9" t="s">
        <v>3</v>
      </c>
      <c r="BW5" s="9" t="s">
        <v>4</v>
      </c>
      <c r="BX5" s="9" t="s">
        <v>5</v>
      </c>
      <c r="BY5" s="9" t="s">
        <v>3</v>
      </c>
      <c r="BZ5" s="9" t="s">
        <v>4</v>
      </c>
      <c r="CA5" s="9" t="s">
        <v>5</v>
      </c>
      <c r="CB5" s="9" t="s">
        <v>3</v>
      </c>
      <c r="CC5" s="9" t="s">
        <v>4</v>
      </c>
      <c r="CD5" s="9" t="s">
        <v>5</v>
      </c>
      <c r="CE5" s="9" t="s">
        <v>3</v>
      </c>
      <c r="CF5" s="9" t="s">
        <v>4</v>
      </c>
      <c r="CG5" s="9" t="s">
        <v>5</v>
      </c>
      <c r="CH5" s="9" t="s">
        <v>3</v>
      </c>
      <c r="CI5" s="9" t="s">
        <v>4</v>
      </c>
      <c r="CJ5" s="9" t="s">
        <v>5</v>
      </c>
      <c r="CK5" s="9" t="s">
        <v>3</v>
      </c>
      <c r="CL5" s="9" t="s">
        <v>4</v>
      </c>
      <c r="CM5" s="9" t="s">
        <v>5</v>
      </c>
      <c r="CN5" s="9" t="s">
        <v>3</v>
      </c>
      <c r="CO5" s="9" t="s">
        <v>4</v>
      </c>
      <c r="CP5" s="9" t="s">
        <v>5</v>
      </c>
      <c r="CQ5" s="9" t="s">
        <v>3</v>
      </c>
      <c r="CR5" s="9" t="s">
        <v>4</v>
      </c>
      <c r="CS5" s="9" t="s">
        <v>5</v>
      </c>
      <c r="CT5" s="9" t="s">
        <v>3</v>
      </c>
      <c r="CU5" s="9" t="s">
        <v>4</v>
      </c>
      <c r="CV5" s="9" t="s">
        <v>5</v>
      </c>
      <c r="CW5" s="9" t="s">
        <v>3</v>
      </c>
      <c r="CX5" s="9" t="s">
        <v>4</v>
      </c>
      <c r="CY5" s="9" t="s">
        <v>5</v>
      </c>
      <c r="CZ5" s="9" t="s">
        <v>3</v>
      </c>
      <c r="DA5" s="9" t="s">
        <v>4</v>
      </c>
      <c r="DB5" s="9" t="s">
        <v>5</v>
      </c>
      <c r="DC5" s="9" t="s">
        <v>3</v>
      </c>
      <c r="DD5" s="9" t="s">
        <v>4</v>
      </c>
      <c r="DE5" s="9" t="s">
        <v>5</v>
      </c>
      <c r="DF5" s="9" t="s">
        <v>3</v>
      </c>
      <c r="DG5" s="9" t="s">
        <v>4</v>
      </c>
      <c r="DH5" s="9" t="s">
        <v>5</v>
      </c>
      <c r="DI5" s="9" t="s">
        <v>3</v>
      </c>
      <c r="DJ5" s="9" t="s">
        <v>4</v>
      </c>
      <c r="DK5" s="9" t="s">
        <v>5</v>
      </c>
      <c r="DL5" s="9" t="s">
        <v>3</v>
      </c>
      <c r="DM5" s="9" t="s">
        <v>4</v>
      </c>
      <c r="DN5" s="9" t="s">
        <v>5</v>
      </c>
      <c r="DO5" s="9" t="s">
        <v>3</v>
      </c>
      <c r="DP5" s="9" t="s">
        <v>4</v>
      </c>
      <c r="DQ5" s="9" t="s">
        <v>5</v>
      </c>
      <c r="DR5" s="9" t="s">
        <v>3</v>
      </c>
      <c r="DS5" s="9" t="s">
        <v>4</v>
      </c>
      <c r="DT5" s="9" t="s">
        <v>5</v>
      </c>
    </row>
    <row r="6" spans="1:124">
      <c r="A6" t="s">
        <v>6</v>
      </c>
    </row>
    <row r="7" spans="1:124">
      <c r="A7" t="s">
        <v>7</v>
      </c>
      <c r="B7" s="9">
        <v>3.27</v>
      </c>
      <c r="C7" s="9">
        <v>3.82</v>
      </c>
      <c r="D7" s="9">
        <v>24</v>
      </c>
      <c r="E7" s="9">
        <v>3.29</v>
      </c>
      <c r="F7" s="9">
        <v>3.87</v>
      </c>
      <c r="G7" s="9">
        <v>23</v>
      </c>
      <c r="H7" s="9">
        <v>3.31</v>
      </c>
      <c r="I7" s="9">
        <v>3.88</v>
      </c>
      <c r="J7" s="9">
        <v>23</v>
      </c>
      <c r="K7" s="9">
        <v>3.28</v>
      </c>
      <c r="L7" s="9">
        <v>3.9</v>
      </c>
      <c r="M7" s="9">
        <v>19</v>
      </c>
      <c r="N7" s="9">
        <v>3.4</v>
      </c>
      <c r="O7" s="9">
        <v>4.0199999999999996</v>
      </c>
      <c r="P7" s="9">
        <v>21</v>
      </c>
      <c r="Q7" s="9">
        <v>3.42</v>
      </c>
      <c r="R7" s="9">
        <v>4.0199999999999996</v>
      </c>
      <c r="S7" s="9">
        <v>21</v>
      </c>
      <c r="T7" s="9">
        <v>3.43</v>
      </c>
      <c r="U7" s="9">
        <v>4.03</v>
      </c>
      <c r="V7" s="9">
        <v>22</v>
      </c>
      <c r="W7" s="9">
        <v>3.45</v>
      </c>
      <c r="X7" s="9">
        <v>4.04</v>
      </c>
      <c r="Y7" s="9">
        <v>21</v>
      </c>
      <c r="Z7" s="9">
        <v>3.53</v>
      </c>
      <c r="AA7" s="9">
        <v>4.1399999999999997</v>
      </c>
      <c r="AB7" s="9">
        <v>20</v>
      </c>
      <c r="AC7" s="9">
        <v>3.54</v>
      </c>
      <c r="AD7" s="9">
        <v>4.1500000000000004</v>
      </c>
      <c r="AE7" s="9">
        <v>19</v>
      </c>
      <c r="AF7" s="9">
        <v>3.53</v>
      </c>
      <c r="AG7" s="9">
        <v>4.16</v>
      </c>
      <c r="AH7" s="9">
        <v>19</v>
      </c>
      <c r="AI7" s="9">
        <v>3.56</v>
      </c>
      <c r="AJ7" s="9">
        <v>4.16</v>
      </c>
      <c r="AK7" s="9">
        <v>19</v>
      </c>
      <c r="AL7" s="9">
        <v>3.81</v>
      </c>
      <c r="AM7" s="9">
        <v>4.3600000000000003</v>
      </c>
      <c r="AN7" s="9">
        <v>19</v>
      </c>
      <c r="AO7" s="9">
        <v>3.84</v>
      </c>
      <c r="AP7" s="9">
        <v>4.4000000000000004</v>
      </c>
      <c r="AQ7" s="9">
        <v>17</v>
      </c>
      <c r="AR7" s="9">
        <v>3.86</v>
      </c>
      <c r="AS7" s="9">
        <v>4.4000000000000004</v>
      </c>
      <c r="AT7" s="9">
        <v>18</v>
      </c>
      <c r="AU7" s="9">
        <v>3.93</v>
      </c>
      <c r="AV7" s="9">
        <v>4.43</v>
      </c>
      <c r="AW7" s="9">
        <v>20</v>
      </c>
      <c r="AX7" s="9">
        <v>4.63</v>
      </c>
      <c r="AY7" s="9">
        <v>5.25</v>
      </c>
      <c r="AZ7" s="9">
        <v>15</v>
      </c>
      <c r="BA7" s="9">
        <v>4.75</v>
      </c>
      <c r="BB7" s="9">
        <v>5.34</v>
      </c>
      <c r="BC7" s="9">
        <v>16</v>
      </c>
      <c r="BD7" s="9">
        <v>4.8899999999999997</v>
      </c>
      <c r="BE7" s="9">
        <v>5.39</v>
      </c>
      <c r="BF7" s="9">
        <v>18</v>
      </c>
      <c r="BG7" s="9">
        <v>5.12</v>
      </c>
      <c r="BH7" s="9">
        <v>5.62</v>
      </c>
      <c r="BI7" s="9">
        <v>17</v>
      </c>
      <c r="BJ7" s="9">
        <v>5.92</v>
      </c>
      <c r="BK7" s="9">
        <v>6.17</v>
      </c>
      <c r="BL7" s="9">
        <v>36</v>
      </c>
      <c r="BM7" s="9">
        <v>6</v>
      </c>
      <c r="BN7" s="9">
        <v>6.22</v>
      </c>
      <c r="BO7" s="9">
        <v>36</v>
      </c>
      <c r="BP7" s="9">
        <v>6</v>
      </c>
      <c r="BQ7" s="9">
        <v>6.17</v>
      </c>
      <c r="BR7" s="9">
        <v>38</v>
      </c>
      <c r="BS7" s="9">
        <v>6.02</v>
      </c>
      <c r="BT7" s="9">
        <v>6.12</v>
      </c>
      <c r="BU7" s="9">
        <v>44</v>
      </c>
      <c r="BV7" s="9">
        <v>4.79</v>
      </c>
      <c r="BW7" s="9">
        <v>5.95</v>
      </c>
      <c r="BX7" s="9">
        <v>7</v>
      </c>
      <c r="BY7" s="9">
        <v>6.08</v>
      </c>
      <c r="BZ7" s="9">
        <v>5.91</v>
      </c>
      <c r="CA7" s="9">
        <v>63</v>
      </c>
      <c r="CB7" s="9">
        <v>5.94</v>
      </c>
      <c r="CC7" s="9">
        <v>5.79</v>
      </c>
      <c r="CD7" s="9">
        <v>63</v>
      </c>
      <c r="CE7" s="9">
        <v>5.79</v>
      </c>
      <c r="CF7" s="9">
        <v>5.62</v>
      </c>
      <c r="CG7" s="9">
        <v>61</v>
      </c>
      <c r="CH7" s="9">
        <v>4.99</v>
      </c>
      <c r="CI7" s="9">
        <v>5.15</v>
      </c>
      <c r="CJ7" s="9">
        <v>37</v>
      </c>
      <c r="CK7" s="9">
        <v>4.8499999999999996</v>
      </c>
      <c r="CL7" s="9">
        <v>5</v>
      </c>
      <c r="CM7" s="9">
        <v>36</v>
      </c>
      <c r="CN7" s="9">
        <v>5.04</v>
      </c>
      <c r="CO7" s="9">
        <v>4.88</v>
      </c>
      <c r="CP7" s="9">
        <v>58</v>
      </c>
      <c r="CQ7" s="9">
        <v>5.15</v>
      </c>
      <c r="CR7" s="9">
        <v>4.72</v>
      </c>
      <c r="CS7" s="9">
        <v>72</v>
      </c>
      <c r="CT7" s="9">
        <v>4.87</v>
      </c>
      <c r="CU7" s="9">
        <v>4.43</v>
      </c>
      <c r="CV7" s="9">
        <v>66</v>
      </c>
      <c r="CW7" s="9">
        <v>4.78</v>
      </c>
      <c r="CX7" s="9">
        <v>4.3899999999999997</v>
      </c>
      <c r="CY7" s="9">
        <v>63</v>
      </c>
      <c r="CZ7" s="9">
        <v>4.74</v>
      </c>
      <c r="DA7" s="9">
        <v>4.3499999999999996</v>
      </c>
      <c r="DB7" s="9">
        <v>63</v>
      </c>
      <c r="DC7" s="9">
        <v>4.75</v>
      </c>
      <c r="DD7" s="9">
        <v>4.38</v>
      </c>
      <c r="DE7" s="9">
        <v>61</v>
      </c>
      <c r="DF7" s="9">
        <v>4.97</v>
      </c>
      <c r="DG7" s="9">
        <v>4.5599999999999996</v>
      </c>
      <c r="DH7" s="9">
        <v>64</v>
      </c>
      <c r="DI7" s="9">
        <v>5.01</v>
      </c>
      <c r="DJ7" s="9">
        <v>4.59</v>
      </c>
      <c r="DK7" s="9">
        <v>64</v>
      </c>
      <c r="DL7" s="9">
        <v>5.0999999999999996</v>
      </c>
      <c r="DM7" s="9">
        <v>4.71</v>
      </c>
      <c r="DN7" s="9">
        <v>65</v>
      </c>
      <c r="DO7" s="9">
        <v>5.09</v>
      </c>
      <c r="DP7" s="9">
        <v>4.74</v>
      </c>
      <c r="DQ7" s="9">
        <v>60</v>
      </c>
      <c r="DR7" s="9">
        <v>6.19</v>
      </c>
      <c r="DS7" s="9">
        <v>5.3</v>
      </c>
      <c r="DT7" s="9">
        <v>83</v>
      </c>
    </row>
    <row r="8" spans="1:124">
      <c r="A8" t="s">
        <v>8</v>
      </c>
      <c r="B8" s="9">
        <v>0.36</v>
      </c>
      <c r="C8" s="9">
        <v>0.46</v>
      </c>
      <c r="D8" s="9">
        <v>37</v>
      </c>
      <c r="E8" s="9">
        <v>0.38</v>
      </c>
      <c r="F8" s="9">
        <v>0.48</v>
      </c>
      <c r="G8" s="9">
        <v>35</v>
      </c>
      <c r="H8" s="9">
        <v>0.39</v>
      </c>
      <c r="I8" s="9">
        <v>0.49</v>
      </c>
      <c r="J8" s="9">
        <v>38</v>
      </c>
      <c r="K8" s="9">
        <v>0.41</v>
      </c>
      <c r="L8" s="9">
        <v>0.52</v>
      </c>
      <c r="M8" s="9">
        <v>40</v>
      </c>
      <c r="N8" s="9">
        <v>0.54</v>
      </c>
      <c r="O8" s="9">
        <v>0.62</v>
      </c>
      <c r="P8" s="9">
        <v>43</v>
      </c>
      <c r="Q8" s="9">
        <v>0.56000000000000005</v>
      </c>
      <c r="R8" s="9">
        <v>0.65</v>
      </c>
      <c r="S8" s="9">
        <v>43</v>
      </c>
      <c r="T8" s="9">
        <v>0.59</v>
      </c>
      <c r="U8" s="9">
        <v>0.68</v>
      </c>
      <c r="V8" s="9">
        <v>43</v>
      </c>
      <c r="W8" s="9">
        <v>0.61</v>
      </c>
      <c r="X8" s="9">
        <v>0.7</v>
      </c>
      <c r="Y8" s="9">
        <v>44</v>
      </c>
      <c r="Z8" s="9">
        <v>0.82</v>
      </c>
      <c r="AA8" s="9">
        <v>0.85</v>
      </c>
      <c r="AB8" s="9">
        <v>48</v>
      </c>
      <c r="AC8" s="9">
        <v>0.87</v>
      </c>
      <c r="AD8" s="9">
        <v>0.89</v>
      </c>
      <c r="AE8" s="9">
        <v>50</v>
      </c>
      <c r="AF8" s="9">
        <v>0.93</v>
      </c>
      <c r="AG8" s="9">
        <v>0.93</v>
      </c>
      <c r="AH8" s="9">
        <v>52</v>
      </c>
      <c r="AI8" s="9">
        <v>1.02</v>
      </c>
      <c r="AJ8" s="9">
        <v>0.99</v>
      </c>
      <c r="AK8" s="9">
        <v>55</v>
      </c>
      <c r="AL8" s="9">
        <v>1.32</v>
      </c>
      <c r="AM8" s="9">
        <v>1.29</v>
      </c>
      <c r="AN8" s="9">
        <v>55</v>
      </c>
      <c r="AO8" s="9">
        <v>1.37</v>
      </c>
      <c r="AP8" s="9">
        <v>1.37</v>
      </c>
      <c r="AQ8" s="9">
        <v>53</v>
      </c>
      <c r="AR8" s="9">
        <v>1.42</v>
      </c>
      <c r="AS8" s="9">
        <v>1.42</v>
      </c>
      <c r="AT8" s="9">
        <v>52</v>
      </c>
      <c r="AU8" s="9">
        <v>1.5</v>
      </c>
      <c r="AV8" s="9">
        <v>1.48</v>
      </c>
      <c r="AW8" s="9">
        <v>54</v>
      </c>
      <c r="AX8" s="9">
        <v>1.77</v>
      </c>
      <c r="AY8" s="9">
        <v>2.06</v>
      </c>
      <c r="AZ8" s="9">
        <v>30</v>
      </c>
      <c r="BA8" s="9">
        <v>1.81</v>
      </c>
      <c r="BB8" s="9">
        <v>2.15</v>
      </c>
      <c r="BC8" s="9">
        <v>23</v>
      </c>
      <c r="BD8" s="9">
        <v>1.87</v>
      </c>
      <c r="BE8" s="9">
        <v>2.2400000000000002</v>
      </c>
      <c r="BF8" s="9">
        <v>23</v>
      </c>
      <c r="BG8" s="9">
        <v>2.0299999999999998</v>
      </c>
      <c r="BH8" s="9">
        <v>2.5</v>
      </c>
      <c r="BI8" s="9">
        <v>19</v>
      </c>
      <c r="BJ8" s="9">
        <v>2.5099999999999998</v>
      </c>
      <c r="BK8" s="9">
        <v>2.96</v>
      </c>
      <c r="BL8" s="9">
        <v>25</v>
      </c>
      <c r="BM8" s="9">
        <v>2.54</v>
      </c>
      <c r="BN8" s="9">
        <v>2.99</v>
      </c>
      <c r="BO8" s="9">
        <v>24</v>
      </c>
      <c r="BP8" s="9">
        <v>2.52</v>
      </c>
      <c r="BQ8" s="9">
        <v>2.98</v>
      </c>
      <c r="BR8" s="9">
        <v>22</v>
      </c>
      <c r="BS8" s="9">
        <v>2.5099999999999998</v>
      </c>
      <c r="BT8" s="9">
        <v>2.94</v>
      </c>
      <c r="BU8" s="9">
        <v>24</v>
      </c>
      <c r="BV8" s="9">
        <v>1.82</v>
      </c>
      <c r="BW8" s="9">
        <v>2.7</v>
      </c>
      <c r="BX8" s="9">
        <v>7</v>
      </c>
      <c r="BY8" s="9">
        <v>2.21</v>
      </c>
      <c r="BZ8" s="9">
        <v>2.62</v>
      </c>
      <c r="CA8" s="9">
        <v>23</v>
      </c>
      <c r="CB8" s="9">
        <v>2.09</v>
      </c>
      <c r="CC8" s="9">
        <v>2.5099999999999998</v>
      </c>
      <c r="CD8" s="9">
        <v>23</v>
      </c>
      <c r="CE8" s="9">
        <v>1.98</v>
      </c>
      <c r="CF8" s="9">
        <v>2.37</v>
      </c>
      <c r="CG8" s="9">
        <v>23</v>
      </c>
      <c r="CH8" s="9">
        <v>1.61</v>
      </c>
      <c r="CI8" s="9">
        <v>1.87</v>
      </c>
      <c r="CJ8" s="9">
        <v>28</v>
      </c>
      <c r="CK8" s="9">
        <v>1.55</v>
      </c>
      <c r="CL8" s="9">
        <v>1.75</v>
      </c>
      <c r="CM8" s="9">
        <v>32</v>
      </c>
      <c r="CN8" s="9">
        <v>1.6</v>
      </c>
      <c r="CO8" s="9">
        <v>1.63</v>
      </c>
      <c r="CP8" s="9">
        <v>45</v>
      </c>
      <c r="CQ8" s="9">
        <v>1.63</v>
      </c>
      <c r="CR8" s="9">
        <v>1.51</v>
      </c>
      <c r="CS8" s="9">
        <v>60</v>
      </c>
      <c r="CT8" s="9">
        <v>1.32</v>
      </c>
      <c r="CU8" s="9">
        <v>1.19</v>
      </c>
      <c r="CV8" s="9">
        <v>60</v>
      </c>
      <c r="CW8" s="9">
        <v>1.27</v>
      </c>
      <c r="CX8" s="9">
        <v>1.1499999999999999</v>
      </c>
      <c r="CY8" s="9">
        <v>60</v>
      </c>
      <c r="CZ8" s="9">
        <v>1.25</v>
      </c>
      <c r="DA8" s="9">
        <v>1.1200000000000001</v>
      </c>
      <c r="DB8" s="9">
        <v>61</v>
      </c>
      <c r="DC8" s="9">
        <v>1.25</v>
      </c>
      <c r="DD8" s="9">
        <v>1.1599999999999999</v>
      </c>
      <c r="DE8" s="9">
        <v>59</v>
      </c>
      <c r="DF8" s="9">
        <v>1.52</v>
      </c>
      <c r="DG8" s="9">
        <v>1.29</v>
      </c>
      <c r="DH8" s="9">
        <v>68</v>
      </c>
      <c r="DI8" s="9">
        <v>1.59</v>
      </c>
      <c r="DJ8" s="9">
        <v>1.31</v>
      </c>
      <c r="DK8" s="9">
        <v>70</v>
      </c>
      <c r="DL8" s="9">
        <v>1.69</v>
      </c>
      <c r="DM8" s="9">
        <v>1.38</v>
      </c>
      <c r="DN8" s="9">
        <v>71</v>
      </c>
      <c r="DO8" s="9">
        <v>1.75</v>
      </c>
      <c r="DP8" s="9">
        <v>1.4</v>
      </c>
      <c r="DQ8" s="9">
        <v>73</v>
      </c>
      <c r="DR8" s="9">
        <v>2.2799999999999998</v>
      </c>
      <c r="DS8" s="9">
        <v>1.76</v>
      </c>
      <c r="DT8" s="9">
        <v>80</v>
      </c>
    </row>
    <row r="9" spans="1:124">
      <c r="A9" t="s">
        <v>9</v>
      </c>
      <c r="B9" s="9">
        <v>2.91</v>
      </c>
      <c r="C9" s="9">
        <v>3.33</v>
      </c>
      <c r="D9" s="9">
        <v>23</v>
      </c>
      <c r="E9" s="9">
        <v>2.91</v>
      </c>
      <c r="F9" s="9">
        <v>3.35</v>
      </c>
      <c r="G9" s="9">
        <v>24</v>
      </c>
      <c r="H9" s="9">
        <v>2.91</v>
      </c>
      <c r="I9" s="9">
        <v>3.35</v>
      </c>
      <c r="J9" s="9">
        <v>24</v>
      </c>
      <c r="K9" s="9">
        <v>2.87</v>
      </c>
      <c r="L9" s="9">
        <v>3.35</v>
      </c>
      <c r="M9" s="9">
        <v>20</v>
      </c>
      <c r="N9" s="9">
        <v>2.87</v>
      </c>
      <c r="O9" s="9">
        <v>3.36</v>
      </c>
      <c r="P9" s="9">
        <v>22</v>
      </c>
      <c r="Q9" s="9">
        <v>2.85</v>
      </c>
      <c r="R9" s="9">
        <v>3.34</v>
      </c>
      <c r="S9" s="9">
        <v>22</v>
      </c>
      <c r="T9" s="9">
        <v>2.85</v>
      </c>
      <c r="U9" s="9">
        <v>3.33</v>
      </c>
      <c r="V9" s="9">
        <v>22</v>
      </c>
      <c r="W9" s="9">
        <v>2.84</v>
      </c>
      <c r="X9" s="9">
        <v>3.31</v>
      </c>
      <c r="Y9" s="9">
        <v>23</v>
      </c>
      <c r="Z9" s="9">
        <v>2.7</v>
      </c>
      <c r="AA9" s="9">
        <v>3.25</v>
      </c>
      <c r="AB9" s="9">
        <v>20</v>
      </c>
      <c r="AC9" s="9">
        <v>2.67</v>
      </c>
      <c r="AD9" s="9">
        <v>3.23</v>
      </c>
      <c r="AE9" s="9">
        <v>20</v>
      </c>
      <c r="AF9" s="9">
        <v>2.6</v>
      </c>
      <c r="AG9" s="9">
        <v>3.2</v>
      </c>
      <c r="AH9" s="9">
        <v>19</v>
      </c>
      <c r="AI9" s="9">
        <v>2.54</v>
      </c>
      <c r="AJ9" s="9">
        <v>3.12</v>
      </c>
      <c r="AK9" s="9">
        <v>21</v>
      </c>
      <c r="AL9" s="9">
        <v>2.48</v>
      </c>
      <c r="AM9" s="9">
        <v>3.02</v>
      </c>
      <c r="AN9" s="9">
        <v>22</v>
      </c>
      <c r="AO9" s="9">
        <v>2.46</v>
      </c>
      <c r="AP9" s="9">
        <v>2.97</v>
      </c>
      <c r="AQ9" s="9">
        <v>22</v>
      </c>
      <c r="AR9" s="9">
        <v>2.44</v>
      </c>
      <c r="AS9" s="9">
        <v>2.92</v>
      </c>
      <c r="AT9" s="9">
        <v>23</v>
      </c>
      <c r="AU9" s="9">
        <v>2.4300000000000002</v>
      </c>
      <c r="AV9" s="9">
        <v>2.9</v>
      </c>
      <c r="AW9" s="9">
        <v>24</v>
      </c>
      <c r="AX9" s="9">
        <v>2.85</v>
      </c>
      <c r="AY9" s="9">
        <v>3.12</v>
      </c>
      <c r="AZ9" s="9">
        <v>31</v>
      </c>
      <c r="BA9" s="9">
        <v>2.94</v>
      </c>
      <c r="BB9" s="9">
        <v>3.15</v>
      </c>
      <c r="BC9" s="9">
        <v>35</v>
      </c>
      <c r="BD9" s="9">
        <v>3.02</v>
      </c>
      <c r="BE9" s="9">
        <v>3.13</v>
      </c>
      <c r="BF9" s="9">
        <v>40</v>
      </c>
      <c r="BG9" s="9">
        <v>3.09</v>
      </c>
      <c r="BH9" s="9">
        <v>3.11</v>
      </c>
      <c r="BI9" s="9">
        <v>46</v>
      </c>
      <c r="BJ9" s="9">
        <v>3.4</v>
      </c>
      <c r="BK9" s="9">
        <v>3.19</v>
      </c>
      <c r="BL9" s="9">
        <v>60</v>
      </c>
      <c r="BM9" s="9">
        <v>3.45</v>
      </c>
      <c r="BN9" s="9">
        <v>3.23</v>
      </c>
      <c r="BO9" s="9">
        <v>61</v>
      </c>
      <c r="BP9" s="9">
        <v>3.48</v>
      </c>
      <c r="BQ9" s="9">
        <v>3.18</v>
      </c>
      <c r="BR9" s="9">
        <v>67</v>
      </c>
      <c r="BS9" s="9">
        <v>3.51</v>
      </c>
      <c r="BT9" s="9">
        <v>3.17</v>
      </c>
      <c r="BU9" s="9">
        <v>69</v>
      </c>
      <c r="BV9" s="9">
        <v>2.97</v>
      </c>
      <c r="BW9" s="9">
        <v>3.24</v>
      </c>
      <c r="BX9" s="9">
        <v>31</v>
      </c>
      <c r="BY9" s="9">
        <v>3.87</v>
      </c>
      <c r="BZ9" s="9">
        <v>3.29</v>
      </c>
      <c r="CA9" s="9">
        <v>74</v>
      </c>
      <c r="CB9" s="9">
        <v>3.85</v>
      </c>
      <c r="CC9" s="9">
        <v>3.29</v>
      </c>
      <c r="CD9" s="9">
        <v>74</v>
      </c>
      <c r="CE9" s="9">
        <v>3.81</v>
      </c>
      <c r="CF9" s="9">
        <v>3.25</v>
      </c>
      <c r="CG9" s="9">
        <v>74</v>
      </c>
      <c r="CH9" s="9">
        <v>3.38</v>
      </c>
      <c r="CI9" s="9">
        <v>3.27</v>
      </c>
      <c r="CJ9" s="9">
        <v>51</v>
      </c>
      <c r="CK9" s="9">
        <v>3.3</v>
      </c>
      <c r="CL9" s="9">
        <v>3.24</v>
      </c>
      <c r="CM9" s="9">
        <v>49</v>
      </c>
      <c r="CN9" s="9">
        <v>3.44</v>
      </c>
      <c r="CO9" s="9">
        <v>3.23</v>
      </c>
      <c r="CP9" s="9">
        <v>59</v>
      </c>
      <c r="CQ9" s="9">
        <v>3.52</v>
      </c>
      <c r="CR9" s="9">
        <v>3.19</v>
      </c>
      <c r="CS9" s="9">
        <v>66</v>
      </c>
      <c r="CT9" s="9">
        <v>3.55</v>
      </c>
      <c r="CU9" s="9">
        <v>3.2</v>
      </c>
      <c r="CV9" s="9">
        <v>64</v>
      </c>
      <c r="CW9" s="9">
        <v>3.51</v>
      </c>
      <c r="CX9" s="9">
        <v>3.21</v>
      </c>
      <c r="CY9" s="9">
        <v>63</v>
      </c>
      <c r="CZ9" s="9">
        <v>3.5</v>
      </c>
      <c r="DA9" s="9">
        <v>3.19</v>
      </c>
      <c r="DB9" s="9">
        <v>60</v>
      </c>
      <c r="DC9" s="9">
        <v>3.51</v>
      </c>
      <c r="DD9" s="9">
        <v>3.19</v>
      </c>
      <c r="DE9" s="9">
        <v>61</v>
      </c>
      <c r="DF9" s="9">
        <v>3.45</v>
      </c>
      <c r="DG9" s="9">
        <v>3.22</v>
      </c>
      <c r="DH9" s="9">
        <v>56</v>
      </c>
      <c r="DI9" s="9">
        <v>3.42</v>
      </c>
      <c r="DJ9" s="9">
        <v>3.23</v>
      </c>
      <c r="DK9" s="9">
        <v>55</v>
      </c>
      <c r="DL9" s="9">
        <v>3.41</v>
      </c>
      <c r="DM9" s="9">
        <v>3.28</v>
      </c>
      <c r="DN9" s="9">
        <v>53</v>
      </c>
      <c r="DO9" s="9">
        <v>3.34</v>
      </c>
      <c r="DP9" s="9">
        <v>3.29</v>
      </c>
      <c r="DQ9" s="9">
        <v>45</v>
      </c>
      <c r="DR9" s="9">
        <v>3.91</v>
      </c>
      <c r="DS9" s="9">
        <v>3.5</v>
      </c>
      <c r="DT9" s="9">
        <v>66</v>
      </c>
    </row>
    <row r="10" spans="1:124">
      <c r="A10" t="s">
        <v>10</v>
      </c>
      <c r="B10" s="9">
        <v>1.65</v>
      </c>
      <c r="C10" s="9">
        <v>1.1299999999999999</v>
      </c>
      <c r="D10" s="9">
        <v>75</v>
      </c>
      <c r="E10" s="9">
        <v>1.63</v>
      </c>
      <c r="F10" s="9">
        <v>1.1499999999999999</v>
      </c>
      <c r="G10" s="9">
        <v>76</v>
      </c>
      <c r="H10" s="9">
        <v>1.61</v>
      </c>
      <c r="I10" s="9">
        <v>1.1599999999999999</v>
      </c>
      <c r="J10" s="9">
        <v>75</v>
      </c>
      <c r="K10" s="9">
        <v>1.58</v>
      </c>
      <c r="L10" s="9">
        <v>1.1299999999999999</v>
      </c>
      <c r="M10" s="9">
        <v>75</v>
      </c>
      <c r="N10" s="9">
        <v>1.4</v>
      </c>
      <c r="O10" s="9">
        <v>1.1000000000000001</v>
      </c>
      <c r="P10" s="9">
        <v>72</v>
      </c>
      <c r="Q10" s="9">
        <v>1.39</v>
      </c>
      <c r="R10" s="9">
        <v>1.1599999999999999</v>
      </c>
      <c r="S10" s="9">
        <v>69</v>
      </c>
      <c r="T10" s="9">
        <v>1.34</v>
      </c>
      <c r="U10" s="9">
        <v>1.17</v>
      </c>
      <c r="V10" s="9">
        <v>68</v>
      </c>
      <c r="W10" s="9">
        <v>1.4</v>
      </c>
      <c r="X10" s="9">
        <v>1.19</v>
      </c>
      <c r="Y10" s="9">
        <v>68</v>
      </c>
      <c r="Z10" s="9">
        <v>1.37</v>
      </c>
      <c r="AA10" s="9">
        <v>1.24</v>
      </c>
      <c r="AB10" s="9">
        <v>64</v>
      </c>
      <c r="AC10" s="9">
        <v>1.32</v>
      </c>
      <c r="AD10" s="9">
        <v>1.27</v>
      </c>
      <c r="AE10" s="9">
        <v>62</v>
      </c>
      <c r="AF10" s="9">
        <v>1.34</v>
      </c>
      <c r="AG10" s="9">
        <v>1.28</v>
      </c>
      <c r="AH10" s="9">
        <v>63</v>
      </c>
      <c r="AI10" s="9">
        <v>1.28</v>
      </c>
      <c r="AJ10" s="9">
        <v>1.21</v>
      </c>
      <c r="AK10" s="9">
        <v>63</v>
      </c>
      <c r="AL10" s="9">
        <v>1.7</v>
      </c>
      <c r="AM10" s="9">
        <v>1.38</v>
      </c>
      <c r="AN10" s="9">
        <v>70</v>
      </c>
      <c r="AO10" s="9">
        <v>1.82</v>
      </c>
      <c r="AP10" s="9">
        <v>1.35</v>
      </c>
      <c r="AQ10" s="9">
        <v>73</v>
      </c>
      <c r="AR10" s="9">
        <v>2.11</v>
      </c>
      <c r="AS10" s="9">
        <v>1.27</v>
      </c>
      <c r="AT10" s="9">
        <v>80</v>
      </c>
      <c r="AU10" s="9">
        <v>2.2000000000000002</v>
      </c>
      <c r="AV10" s="9">
        <v>1.22</v>
      </c>
      <c r="AW10" s="9">
        <v>83</v>
      </c>
      <c r="AX10" s="9">
        <v>1.21</v>
      </c>
      <c r="AY10" s="9">
        <v>1.1599999999999999</v>
      </c>
      <c r="AZ10" s="9">
        <v>60</v>
      </c>
      <c r="BA10" s="9">
        <v>1.34</v>
      </c>
      <c r="BB10" s="9">
        <v>1.18</v>
      </c>
      <c r="BC10" s="9">
        <v>65</v>
      </c>
      <c r="BD10" s="9">
        <v>1.42</v>
      </c>
      <c r="BE10" s="9">
        <v>1.22</v>
      </c>
      <c r="BF10" s="9">
        <v>68</v>
      </c>
      <c r="BG10" s="9">
        <v>1.4</v>
      </c>
      <c r="BH10" s="9">
        <v>1.26</v>
      </c>
      <c r="BI10" s="9">
        <v>64</v>
      </c>
      <c r="BJ10" s="9">
        <v>1.33</v>
      </c>
      <c r="BK10" s="9">
        <v>1.25</v>
      </c>
      <c r="BL10" s="9">
        <v>61</v>
      </c>
      <c r="BM10" s="9">
        <v>1.37</v>
      </c>
      <c r="BN10" s="9">
        <v>1.3</v>
      </c>
      <c r="BO10" s="9">
        <v>62</v>
      </c>
      <c r="BP10" s="9">
        <v>1.41</v>
      </c>
      <c r="BQ10" s="9">
        <v>1.3</v>
      </c>
      <c r="BR10" s="9">
        <v>63</v>
      </c>
      <c r="BS10" s="9">
        <v>1.35</v>
      </c>
      <c r="BT10" s="9">
        <v>1.29</v>
      </c>
      <c r="BU10" s="9">
        <v>62</v>
      </c>
      <c r="BV10" s="9">
        <v>1.01</v>
      </c>
      <c r="BW10" s="9">
        <v>1.29</v>
      </c>
      <c r="BX10" s="9">
        <v>45</v>
      </c>
      <c r="BY10" s="9">
        <v>1.37</v>
      </c>
      <c r="BZ10" s="9">
        <v>1.35</v>
      </c>
      <c r="CA10" s="9">
        <v>64</v>
      </c>
      <c r="CB10" s="9">
        <v>1.4</v>
      </c>
      <c r="CC10" s="9">
        <v>1.43</v>
      </c>
      <c r="CD10" s="9">
        <v>62</v>
      </c>
      <c r="CE10" s="9">
        <v>1.29</v>
      </c>
      <c r="CF10" s="9">
        <v>1.46</v>
      </c>
      <c r="CG10" s="9">
        <v>59</v>
      </c>
      <c r="CH10" s="9">
        <v>1.31</v>
      </c>
      <c r="CI10" s="9">
        <v>1.52</v>
      </c>
      <c r="CJ10" s="9">
        <v>56</v>
      </c>
      <c r="CK10" s="9">
        <v>1.29</v>
      </c>
      <c r="CL10" s="9">
        <v>1.57</v>
      </c>
      <c r="CM10" s="9">
        <v>53</v>
      </c>
      <c r="CN10" s="9">
        <v>1.23</v>
      </c>
      <c r="CO10" s="9">
        <v>1.6</v>
      </c>
      <c r="CP10" s="9">
        <v>49</v>
      </c>
      <c r="CQ10" s="9">
        <v>1.1100000000000001</v>
      </c>
      <c r="CR10" s="9">
        <v>1.61</v>
      </c>
      <c r="CS10" s="9">
        <v>46</v>
      </c>
      <c r="CT10" s="9">
        <v>1.47</v>
      </c>
      <c r="CU10" s="9">
        <v>1.73</v>
      </c>
      <c r="CV10" s="9">
        <v>55</v>
      </c>
      <c r="CW10" s="9">
        <v>1.55</v>
      </c>
      <c r="CX10" s="9">
        <v>1.71</v>
      </c>
      <c r="CY10" s="9">
        <v>56</v>
      </c>
      <c r="CZ10" s="9">
        <v>1.6</v>
      </c>
      <c r="DA10" s="9">
        <v>1.8</v>
      </c>
      <c r="DB10" s="9">
        <v>55</v>
      </c>
      <c r="DC10" s="9">
        <v>1.38</v>
      </c>
      <c r="DD10" s="9">
        <v>1.81</v>
      </c>
      <c r="DE10" s="9">
        <v>49</v>
      </c>
      <c r="DF10" s="9">
        <v>1.48</v>
      </c>
      <c r="DG10" s="9">
        <v>1.85</v>
      </c>
      <c r="DH10" s="9">
        <v>45</v>
      </c>
      <c r="DI10" s="9">
        <v>1.49</v>
      </c>
      <c r="DJ10" s="9">
        <v>1.83</v>
      </c>
      <c r="DK10" s="9">
        <v>43</v>
      </c>
      <c r="DL10" s="9">
        <v>1.47</v>
      </c>
      <c r="DM10" s="9">
        <v>1.82</v>
      </c>
      <c r="DN10" s="9">
        <v>47</v>
      </c>
      <c r="DO10" s="9">
        <v>1.6</v>
      </c>
      <c r="DP10" s="9">
        <v>1.88</v>
      </c>
      <c r="DQ10" s="9">
        <v>51</v>
      </c>
      <c r="DR10" s="9">
        <v>1.45</v>
      </c>
      <c r="DS10" s="9">
        <v>1.79</v>
      </c>
      <c r="DT10" s="9">
        <v>47</v>
      </c>
    </row>
    <row r="11" spans="1:124">
      <c r="A11" t="s">
        <v>11</v>
      </c>
      <c r="B11" s="9">
        <v>2.77</v>
      </c>
      <c r="C11" s="9">
        <v>2.75</v>
      </c>
      <c r="D11" s="9">
        <v>47</v>
      </c>
      <c r="E11" s="9">
        <v>2.74</v>
      </c>
      <c r="F11" s="9">
        <v>2.78</v>
      </c>
      <c r="G11" s="9">
        <v>44</v>
      </c>
      <c r="H11" s="9">
        <v>2.74</v>
      </c>
      <c r="I11" s="9">
        <v>2.77</v>
      </c>
      <c r="J11" s="9">
        <v>43</v>
      </c>
      <c r="K11" s="9">
        <v>2.79</v>
      </c>
      <c r="L11" s="9">
        <v>2.77</v>
      </c>
      <c r="M11" s="9">
        <v>49</v>
      </c>
      <c r="N11" s="9">
        <v>2.77</v>
      </c>
      <c r="O11" s="9">
        <v>2.78</v>
      </c>
      <c r="P11" s="9">
        <v>50</v>
      </c>
      <c r="Q11" s="9">
        <v>2.56</v>
      </c>
      <c r="R11" s="9">
        <v>2.76</v>
      </c>
      <c r="S11" s="9">
        <v>35</v>
      </c>
      <c r="T11" s="9">
        <v>2.6</v>
      </c>
      <c r="U11" s="9">
        <v>2.77</v>
      </c>
      <c r="V11" s="9">
        <v>37</v>
      </c>
      <c r="W11" s="9">
        <v>2.64</v>
      </c>
      <c r="X11" s="9">
        <v>2.78</v>
      </c>
      <c r="Y11" s="9">
        <v>37</v>
      </c>
      <c r="Z11" s="9">
        <v>2.59</v>
      </c>
      <c r="AA11" s="9">
        <v>2.8</v>
      </c>
      <c r="AB11" s="9">
        <v>41</v>
      </c>
      <c r="AC11" s="9">
        <v>2.56</v>
      </c>
      <c r="AD11" s="9">
        <v>2.75</v>
      </c>
      <c r="AE11" s="9">
        <v>39</v>
      </c>
      <c r="AF11" s="9">
        <v>2.58</v>
      </c>
      <c r="AG11" s="9">
        <v>2.76</v>
      </c>
      <c r="AH11" s="9">
        <v>40</v>
      </c>
      <c r="AI11" s="9">
        <v>2.67</v>
      </c>
      <c r="AJ11" s="9">
        <v>2.67</v>
      </c>
      <c r="AK11" s="9">
        <v>49</v>
      </c>
      <c r="AL11" s="9">
        <v>2.4500000000000002</v>
      </c>
      <c r="AM11" s="9">
        <v>2.83</v>
      </c>
      <c r="AN11" s="9">
        <v>37</v>
      </c>
      <c r="AO11" s="9">
        <v>2.44</v>
      </c>
      <c r="AP11" s="9">
        <v>2.83</v>
      </c>
      <c r="AQ11" s="9">
        <v>39</v>
      </c>
      <c r="AR11" s="9">
        <v>2.36</v>
      </c>
      <c r="AS11" s="9">
        <v>2.79</v>
      </c>
      <c r="AT11" s="9">
        <v>34</v>
      </c>
      <c r="AU11" s="9">
        <v>2.25</v>
      </c>
      <c r="AV11" s="9">
        <v>2.65</v>
      </c>
      <c r="AW11" s="9">
        <v>34</v>
      </c>
      <c r="AX11" s="9">
        <v>6.79</v>
      </c>
      <c r="AY11" s="9">
        <v>2.94</v>
      </c>
      <c r="AZ11" s="9">
        <v>96</v>
      </c>
      <c r="BA11" s="9">
        <v>2.52</v>
      </c>
      <c r="BB11" s="9">
        <v>2.66</v>
      </c>
      <c r="BC11" s="9">
        <v>47</v>
      </c>
      <c r="BD11" s="9">
        <v>2.57</v>
      </c>
      <c r="BE11" s="9">
        <v>2.68</v>
      </c>
      <c r="BF11" s="9">
        <v>47</v>
      </c>
      <c r="BG11" s="9">
        <v>2.5499999999999998</v>
      </c>
      <c r="BH11" s="9">
        <v>2.63</v>
      </c>
      <c r="BI11" s="9">
        <v>48</v>
      </c>
      <c r="BJ11" s="9">
        <v>2.7</v>
      </c>
      <c r="BK11" s="9">
        <v>2.66</v>
      </c>
      <c r="BL11" s="9">
        <v>52</v>
      </c>
      <c r="BM11" s="9">
        <v>2.67</v>
      </c>
      <c r="BN11" s="9">
        <v>2.63</v>
      </c>
      <c r="BO11" s="9">
        <v>51</v>
      </c>
      <c r="BP11" s="9">
        <v>2.62</v>
      </c>
      <c r="BQ11" s="9">
        <v>2.59</v>
      </c>
      <c r="BR11" s="9">
        <v>51</v>
      </c>
      <c r="BS11" s="9">
        <v>2.62</v>
      </c>
      <c r="BT11" s="9">
        <v>2.58</v>
      </c>
      <c r="BU11" s="9">
        <v>51</v>
      </c>
      <c r="BV11" s="9">
        <v>2.17</v>
      </c>
      <c r="BW11" s="9">
        <v>2.56</v>
      </c>
      <c r="BX11" s="9">
        <v>30</v>
      </c>
      <c r="BY11" s="9">
        <v>2.8</v>
      </c>
      <c r="BZ11" s="9">
        <v>2.62</v>
      </c>
      <c r="CA11" s="9">
        <v>61</v>
      </c>
      <c r="CB11" s="9">
        <v>2.87</v>
      </c>
      <c r="CC11" s="9">
        <v>2.65</v>
      </c>
      <c r="CD11" s="9">
        <v>64</v>
      </c>
      <c r="CE11" s="9">
        <v>2.96</v>
      </c>
      <c r="CF11" s="9">
        <v>2.69</v>
      </c>
      <c r="CG11" s="9">
        <v>64</v>
      </c>
      <c r="CH11" s="9">
        <v>2.67</v>
      </c>
      <c r="CI11" s="9">
        <v>2.74</v>
      </c>
      <c r="CJ11" s="9">
        <v>50</v>
      </c>
      <c r="CK11" s="9">
        <v>2.5499999999999998</v>
      </c>
      <c r="CL11" s="9">
        <v>2.71</v>
      </c>
      <c r="CM11" s="9">
        <v>48</v>
      </c>
      <c r="CN11" s="9">
        <v>2.52</v>
      </c>
      <c r="CO11" s="9">
        <v>2.74</v>
      </c>
      <c r="CP11" s="9">
        <v>42</v>
      </c>
      <c r="CQ11" s="9">
        <v>2.73</v>
      </c>
      <c r="CR11" s="9">
        <v>2.74</v>
      </c>
      <c r="CS11" s="9">
        <v>54</v>
      </c>
      <c r="CT11" s="9">
        <v>2.96</v>
      </c>
      <c r="CU11" s="9">
        <v>2.91</v>
      </c>
      <c r="CV11" s="9">
        <v>57</v>
      </c>
      <c r="CW11" s="9">
        <v>3.07</v>
      </c>
      <c r="CX11" s="9">
        <v>2.85</v>
      </c>
      <c r="CY11" s="9">
        <v>63</v>
      </c>
      <c r="CZ11" s="9">
        <v>3.1</v>
      </c>
      <c r="DA11" s="9">
        <v>2.88</v>
      </c>
      <c r="DB11" s="9">
        <v>64</v>
      </c>
      <c r="DC11" s="9">
        <v>2.98</v>
      </c>
      <c r="DD11" s="9">
        <v>2.92</v>
      </c>
      <c r="DE11" s="9">
        <v>56</v>
      </c>
      <c r="DF11" s="9">
        <v>2.87</v>
      </c>
      <c r="DG11" s="9">
        <v>2.98</v>
      </c>
      <c r="DH11" s="9">
        <v>49</v>
      </c>
      <c r="DI11" s="9">
        <v>2.88</v>
      </c>
      <c r="DJ11" s="9">
        <v>2.98</v>
      </c>
      <c r="DK11" s="9">
        <v>52</v>
      </c>
      <c r="DL11" s="9">
        <v>2.88</v>
      </c>
      <c r="DM11" s="9">
        <v>3</v>
      </c>
      <c r="DN11" s="9">
        <v>51</v>
      </c>
      <c r="DO11" s="9">
        <v>2.9</v>
      </c>
      <c r="DP11" s="9">
        <v>2.99</v>
      </c>
      <c r="DQ11" s="9">
        <v>53</v>
      </c>
      <c r="DR11" s="9">
        <v>3.11</v>
      </c>
      <c r="DS11" s="9">
        <v>3.08</v>
      </c>
      <c r="DT11" s="9">
        <v>55</v>
      </c>
    </row>
    <row r="12" spans="1:124">
      <c r="A12" t="s">
        <v>12</v>
      </c>
      <c r="B12" s="9">
        <v>0.18</v>
      </c>
      <c r="C12" s="9">
        <v>0.32</v>
      </c>
      <c r="D12" s="9">
        <v>38</v>
      </c>
      <c r="E12" s="9">
        <v>0.19</v>
      </c>
      <c r="F12" s="9">
        <v>0.33</v>
      </c>
      <c r="G12" s="9">
        <v>38</v>
      </c>
      <c r="H12" s="9">
        <v>0.24</v>
      </c>
      <c r="I12" s="9">
        <v>0.34</v>
      </c>
      <c r="J12" s="9">
        <v>45</v>
      </c>
      <c r="K12" s="9">
        <v>0.38</v>
      </c>
      <c r="L12" s="9">
        <v>0.34</v>
      </c>
      <c r="M12" s="9">
        <v>63</v>
      </c>
      <c r="N12" s="9">
        <v>1.22</v>
      </c>
      <c r="O12" s="9">
        <v>0.47</v>
      </c>
      <c r="P12" s="9">
        <v>90</v>
      </c>
      <c r="Q12" s="9">
        <v>1.3</v>
      </c>
      <c r="R12" s="9">
        <v>0.48</v>
      </c>
      <c r="S12" s="9">
        <v>93</v>
      </c>
      <c r="T12" s="9">
        <v>1.39</v>
      </c>
      <c r="U12" s="9">
        <v>0.5</v>
      </c>
      <c r="V12" s="9">
        <v>92</v>
      </c>
      <c r="W12" s="9">
        <v>1.52</v>
      </c>
      <c r="X12" s="9">
        <v>0.53</v>
      </c>
      <c r="Y12" s="9">
        <v>89</v>
      </c>
      <c r="Z12" s="9">
        <v>2.1800000000000002</v>
      </c>
      <c r="AA12" s="9">
        <v>1.03</v>
      </c>
      <c r="AB12" s="9">
        <v>85</v>
      </c>
      <c r="AC12" s="9">
        <v>2.2000000000000002</v>
      </c>
      <c r="AD12" s="9">
        <v>1.05</v>
      </c>
      <c r="AE12" s="9">
        <v>85</v>
      </c>
      <c r="AF12" s="9">
        <v>2.12</v>
      </c>
      <c r="AG12" s="9">
        <v>1.17</v>
      </c>
      <c r="AH12" s="9">
        <v>82</v>
      </c>
      <c r="AI12" s="9">
        <v>2.2799999999999998</v>
      </c>
      <c r="AJ12" s="9">
        <v>1.35</v>
      </c>
      <c r="AK12" s="9">
        <v>79</v>
      </c>
      <c r="AL12" s="9">
        <v>2.56</v>
      </c>
      <c r="AM12" s="9">
        <v>1.72</v>
      </c>
      <c r="AN12" s="9">
        <v>75</v>
      </c>
      <c r="AO12" s="9">
        <v>2.27</v>
      </c>
      <c r="AP12" s="9">
        <v>1.73</v>
      </c>
      <c r="AQ12" s="9">
        <v>69</v>
      </c>
      <c r="AR12" s="9">
        <v>1.9</v>
      </c>
      <c r="AS12" s="9">
        <v>1.75</v>
      </c>
      <c r="AT12" s="9">
        <v>59</v>
      </c>
      <c r="AU12" s="9">
        <v>1.22</v>
      </c>
      <c r="AV12" s="9">
        <v>1.57</v>
      </c>
      <c r="AW12" s="9">
        <v>49</v>
      </c>
      <c r="AX12" s="9">
        <v>1.47</v>
      </c>
      <c r="AY12" s="9">
        <v>1.18</v>
      </c>
      <c r="AZ12" s="9">
        <v>67</v>
      </c>
      <c r="BA12" s="9">
        <v>0.88</v>
      </c>
      <c r="BB12" s="9">
        <v>0.86</v>
      </c>
      <c r="BC12" s="9">
        <v>57</v>
      </c>
      <c r="BD12" s="9">
        <v>0.71</v>
      </c>
      <c r="BE12" s="9">
        <v>0.79</v>
      </c>
      <c r="BF12" s="9">
        <v>55</v>
      </c>
      <c r="BG12" s="9">
        <v>0.53</v>
      </c>
      <c r="BH12" s="9">
        <v>0.61</v>
      </c>
      <c r="BI12" s="9">
        <v>58</v>
      </c>
      <c r="BJ12" s="9">
        <v>0.41</v>
      </c>
      <c r="BK12" s="9">
        <v>0.3</v>
      </c>
      <c r="BL12" s="9">
        <v>73</v>
      </c>
      <c r="BM12" s="9">
        <v>0.2</v>
      </c>
      <c r="BN12" s="9">
        <v>0.2</v>
      </c>
      <c r="BO12" s="9">
        <v>59</v>
      </c>
      <c r="BP12" s="9">
        <v>0.16</v>
      </c>
      <c r="BQ12" s="9">
        <v>0.17</v>
      </c>
      <c r="BR12" s="9">
        <v>60</v>
      </c>
      <c r="BS12" s="9">
        <v>0.14000000000000001</v>
      </c>
      <c r="BT12" s="9">
        <v>0.15</v>
      </c>
      <c r="BU12" s="9">
        <v>57</v>
      </c>
      <c r="BV12" s="9">
        <v>0.15</v>
      </c>
      <c r="BW12" s="9">
        <v>0.13</v>
      </c>
      <c r="BX12" s="9">
        <v>60</v>
      </c>
      <c r="BY12" s="9">
        <v>0.17</v>
      </c>
      <c r="BZ12" s="9">
        <v>0.13</v>
      </c>
      <c r="CA12" s="9">
        <v>65</v>
      </c>
      <c r="CB12" s="9">
        <v>0.17</v>
      </c>
      <c r="CC12" s="9">
        <v>0.13</v>
      </c>
      <c r="CD12" s="9">
        <v>64</v>
      </c>
      <c r="CE12" s="9">
        <v>0.16</v>
      </c>
      <c r="CF12" s="9">
        <v>0.11</v>
      </c>
      <c r="CG12" s="9">
        <v>66</v>
      </c>
      <c r="CH12" s="9">
        <v>0.23</v>
      </c>
      <c r="CI12" s="9">
        <v>0.14000000000000001</v>
      </c>
      <c r="CJ12" s="9">
        <v>77</v>
      </c>
      <c r="CK12" s="9">
        <v>0.24</v>
      </c>
      <c r="CL12" s="9">
        <v>0.13</v>
      </c>
      <c r="CM12" s="9">
        <v>80</v>
      </c>
      <c r="CN12" s="9">
        <v>0.21</v>
      </c>
      <c r="CO12" s="9">
        <v>0.12</v>
      </c>
      <c r="CP12" s="9">
        <v>76</v>
      </c>
      <c r="CQ12" s="9">
        <v>0.2</v>
      </c>
      <c r="CR12" s="9">
        <v>0.11</v>
      </c>
      <c r="CS12" s="9">
        <v>76</v>
      </c>
      <c r="CT12" s="9">
        <v>0.19</v>
      </c>
      <c r="CU12" s="9">
        <v>0.15</v>
      </c>
      <c r="CV12" s="9">
        <v>65</v>
      </c>
      <c r="CW12" s="9">
        <v>0.18</v>
      </c>
      <c r="CX12" s="9">
        <v>0.17</v>
      </c>
      <c r="CY12" s="9">
        <v>60</v>
      </c>
      <c r="CZ12" s="9">
        <v>0.19</v>
      </c>
      <c r="DA12" s="9">
        <v>0.18</v>
      </c>
      <c r="DB12" s="9">
        <v>58</v>
      </c>
      <c r="DC12" s="9">
        <v>0.14000000000000001</v>
      </c>
      <c r="DD12" s="9">
        <v>0.2</v>
      </c>
      <c r="DE12" s="9">
        <v>42</v>
      </c>
      <c r="DF12" s="9">
        <v>0.28000000000000003</v>
      </c>
      <c r="DG12" s="9">
        <v>0.28000000000000003</v>
      </c>
      <c r="DH12" s="9">
        <v>61</v>
      </c>
      <c r="DI12" s="9">
        <v>0.28000000000000003</v>
      </c>
      <c r="DJ12" s="9">
        <v>0.28999999999999998</v>
      </c>
      <c r="DK12" s="9">
        <v>59</v>
      </c>
      <c r="DL12" s="9">
        <v>0.28000000000000003</v>
      </c>
      <c r="DM12" s="9">
        <v>0.3</v>
      </c>
      <c r="DN12" s="9">
        <v>57</v>
      </c>
      <c r="DO12" s="9">
        <v>0.28000000000000003</v>
      </c>
      <c r="DP12" s="9">
        <v>0.31</v>
      </c>
      <c r="DQ12" s="9">
        <v>57</v>
      </c>
      <c r="DR12" s="9">
        <v>0.32</v>
      </c>
      <c r="DS12" s="9">
        <v>0.39</v>
      </c>
      <c r="DT12" s="9">
        <v>55</v>
      </c>
    </row>
    <row r="13" spans="1:124">
      <c r="A13" t="s">
        <v>13</v>
      </c>
      <c r="B13" s="9">
        <v>1.62</v>
      </c>
      <c r="C13" s="9">
        <v>1.42</v>
      </c>
      <c r="D13" s="9">
        <v>62</v>
      </c>
      <c r="E13" s="9">
        <v>1.61</v>
      </c>
      <c r="F13" s="9">
        <v>1.42</v>
      </c>
      <c r="G13" s="9">
        <v>62</v>
      </c>
      <c r="H13" s="9">
        <v>1.55</v>
      </c>
      <c r="I13" s="9">
        <v>1.42</v>
      </c>
      <c r="J13" s="9">
        <v>61</v>
      </c>
      <c r="K13" s="9">
        <v>1.28</v>
      </c>
      <c r="L13" s="9">
        <v>1.41</v>
      </c>
      <c r="M13" s="9">
        <v>46</v>
      </c>
      <c r="N13" s="9">
        <v>0.28999999999999998</v>
      </c>
      <c r="O13" s="9">
        <v>1.22</v>
      </c>
      <c r="P13" s="9">
        <v>13</v>
      </c>
      <c r="Q13" s="9">
        <v>0.38</v>
      </c>
      <c r="R13" s="9">
        <v>1.3</v>
      </c>
      <c r="S13" s="9">
        <v>13</v>
      </c>
      <c r="T13" s="9">
        <v>0.2</v>
      </c>
      <c r="U13" s="9">
        <v>1.27</v>
      </c>
      <c r="V13" s="9">
        <v>12</v>
      </c>
      <c r="W13" s="9">
        <v>0.08</v>
      </c>
      <c r="X13" s="9">
        <v>1.24</v>
      </c>
      <c r="Y13" s="9">
        <v>10</v>
      </c>
      <c r="Z13" s="9">
        <v>-0.69</v>
      </c>
      <c r="AA13" s="9">
        <v>0.75</v>
      </c>
      <c r="AB13" s="9">
        <v>13</v>
      </c>
      <c r="AC13" s="9">
        <v>-0.77</v>
      </c>
      <c r="AD13" s="9">
        <v>0.79</v>
      </c>
      <c r="AE13" s="9">
        <v>13</v>
      </c>
      <c r="AF13" s="9">
        <v>-0.76</v>
      </c>
      <c r="AG13" s="9">
        <v>0.64</v>
      </c>
      <c r="AH13" s="9">
        <v>15</v>
      </c>
      <c r="AI13" s="9">
        <v>-1.1299999999999999</v>
      </c>
      <c r="AJ13" s="9">
        <v>0.4</v>
      </c>
      <c r="AK13" s="9">
        <v>16</v>
      </c>
      <c r="AL13" s="9">
        <v>-0.82</v>
      </c>
      <c r="AM13" s="9">
        <v>-0.09</v>
      </c>
      <c r="AN13" s="9">
        <v>28</v>
      </c>
      <c r="AO13" s="9">
        <v>-0.42</v>
      </c>
      <c r="AP13" s="9">
        <v>-0.15</v>
      </c>
      <c r="AQ13" s="9">
        <v>38</v>
      </c>
      <c r="AR13" s="9">
        <v>0.3</v>
      </c>
      <c r="AS13" s="9">
        <v>-0.28999999999999998</v>
      </c>
      <c r="AT13" s="9">
        <v>48</v>
      </c>
      <c r="AU13" s="9">
        <v>1.1599999999999999</v>
      </c>
      <c r="AV13" s="9">
        <v>-0.05</v>
      </c>
      <c r="AW13" s="9">
        <v>71</v>
      </c>
      <c r="AX13" s="9">
        <v>-4.21</v>
      </c>
      <c r="AY13" s="9">
        <v>0.23</v>
      </c>
      <c r="AZ13" s="9">
        <v>7</v>
      </c>
      <c r="BA13" s="9">
        <v>0.89</v>
      </c>
      <c r="BB13" s="9">
        <v>0.85</v>
      </c>
      <c r="BC13" s="9">
        <v>45</v>
      </c>
      <c r="BD13" s="9">
        <v>1.17</v>
      </c>
      <c r="BE13" s="9">
        <v>0.95</v>
      </c>
      <c r="BF13" s="9">
        <v>48</v>
      </c>
      <c r="BG13" s="9">
        <v>1.42</v>
      </c>
      <c r="BH13" s="9">
        <v>1.18</v>
      </c>
      <c r="BI13" s="9">
        <v>55</v>
      </c>
      <c r="BJ13" s="9">
        <v>1.62</v>
      </c>
      <c r="BK13" s="9">
        <v>1.54</v>
      </c>
      <c r="BL13" s="9">
        <v>53</v>
      </c>
      <c r="BM13" s="9">
        <v>1.96</v>
      </c>
      <c r="BN13" s="9">
        <v>1.73</v>
      </c>
      <c r="BO13" s="9">
        <v>62</v>
      </c>
      <c r="BP13" s="9">
        <v>2.11</v>
      </c>
      <c r="BQ13" s="9">
        <v>1.78</v>
      </c>
      <c r="BR13" s="9">
        <v>67</v>
      </c>
      <c r="BS13" s="9">
        <v>2.11</v>
      </c>
      <c r="BT13" s="9">
        <v>1.79</v>
      </c>
      <c r="BU13" s="9">
        <v>66</v>
      </c>
      <c r="BV13" s="9">
        <v>1.67</v>
      </c>
      <c r="BW13" s="9">
        <v>1.92</v>
      </c>
      <c r="BX13" s="9">
        <v>34</v>
      </c>
      <c r="BY13" s="9">
        <v>2.27</v>
      </c>
      <c r="BZ13" s="9">
        <v>2.0099999999999998</v>
      </c>
      <c r="CA13" s="9">
        <v>68</v>
      </c>
      <c r="CB13" s="9">
        <v>2.2000000000000002</v>
      </c>
      <c r="CC13" s="9">
        <v>2</v>
      </c>
      <c r="CD13" s="9">
        <v>64</v>
      </c>
      <c r="CE13" s="9">
        <v>1.98</v>
      </c>
      <c r="CF13" s="9">
        <v>1.97</v>
      </c>
      <c r="CG13" s="9">
        <v>53</v>
      </c>
      <c r="CH13" s="9">
        <v>1.78</v>
      </c>
      <c r="CI13" s="9">
        <v>1.98</v>
      </c>
      <c r="CJ13" s="9">
        <v>37</v>
      </c>
      <c r="CK13" s="9">
        <v>1.8</v>
      </c>
      <c r="CL13" s="9">
        <v>2.0299999999999998</v>
      </c>
      <c r="CM13" s="9">
        <v>38</v>
      </c>
      <c r="CN13" s="9">
        <v>1.94</v>
      </c>
      <c r="CO13" s="9">
        <v>2.0299999999999998</v>
      </c>
      <c r="CP13" s="9">
        <v>45</v>
      </c>
      <c r="CQ13" s="9">
        <v>1.7</v>
      </c>
      <c r="CR13" s="9">
        <v>1.99</v>
      </c>
      <c r="CS13" s="9">
        <v>33</v>
      </c>
      <c r="CT13" s="9">
        <v>1.86</v>
      </c>
      <c r="CU13" s="9">
        <v>1.93</v>
      </c>
      <c r="CV13" s="9">
        <v>47</v>
      </c>
      <c r="CW13" s="9">
        <v>1.83</v>
      </c>
      <c r="CX13" s="9">
        <v>1.96</v>
      </c>
      <c r="CY13" s="9">
        <v>40</v>
      </c>
      <c r="CZ13" s="9">
        <v>1.8</v>
      </c>
      <c r="DA13" s="9">
        <v>1.97</v>
      </c>
      <c r="DB13" s="9">
        <v>38</v>
      </c>
      <c r="DC13" s="9">
        <v>1.77</v>
      </c>
      <c r="DD13" s="9">
        <v>1.92</v>
      </c>
      <c r="DE13" s="9">
        <v>43</v>
      </c>
      <c r="DF13" s="9">
        <v>1.78</v>
      </c>
      <c r="DG13" s="9">
        <v>1.86</v>
      </c>
      <c r="DH13" s="9">
        <v>45</v>
      </c>
      <c r="DI13" s="9">
        <v>1.75</v>
      </c>
      <c r="DJ13" s="9">
        <v>1.83</v>
      </c>
      <c r="DK13" s="9">
        <v>43</v>
      </c>
      <c r="DL13" s="9">
        <v>1.72</v>
      </c>
      <c r="DM13" s="9">
        <v>1.83</v>
      </c>
      <c r="DN13" s="9">
        <v>41</v>
      </c>
      <c r="DO13" s="9">
        <v>1.75</v>
      </c>
      <c r="DP13" s="9">
        <v>1.89</v>
      </c>
      <c r="DQ13" s="9">
        <v>43</v>
      </c>
      <c r="DR13" s="9">
        <v>1.93</v>
      </c>
      <c r="DS13" s="9">
        <v>1.87</v>
      </c>
      <c r="DT13" s="9">
        <v>50</v>
      </c>
    </row>
    <row r="14" spans="1:124">
      <c r="A14" t="s">
        <v>14</v>
      </c>
      <c r="B14" s="9">
        <v>0.04</v>
      </c>
      <c r="C14" s="9">
        <v>0.04</v>
      </c>
      <c r="D14" s="9">
        <v>64</v>
      </c>
      <c r="E14" s="9">
        <v>0.04</v>
      </c>
      <c r="F14" s="9">
        <v>0.04</v>
      </c>
      <c r="G14" s="9">
        <v>63</v>
      </c>
      <c r="H14" s="9">
        <v>0.04</v>
      </c>
      <c r="I14" s="9">
        <v>0.04</v>
      </c>
      <c r="J14" s="9">
        <v>65</v>
      </c>
      <c r="K14" s="9">
        <v>0.04</v>
      </c>
      <c r="L14" s="9">
        <v>0.03</v>
      </c>
      <c r="M14" s="9">
        <v>71</v>
      </c>
      <c r="N14" s="9">
        <v>0.09</v>
      </c>
      <c r="O14" s="9">
        <v>0.05</v>
      </c>
      <c r="P14" s="9">
        <v>78</v>
      </c>
      <c r="Q14" s="9">
        <v>0.11</v>
      </c>
      <c r="R14" s="9">
        <v>0.05</v>
      </c>
      <c r="S14" s="9">
        <v>80</v>
      </c>
      <c r="T14" s="9">
        <v>0.17</v>
      </c>
      <c r="U14" s="9">
        <v>0.04</v>
      </c>
      <c r="V14" s="9">
        <v>84</v>
      </c>
      <c r="W14" s="9">
        <v>0.26</v>
      </c>
      <c r="X14" s="9">
        <v>0.02</v>
      </c>
      <c r="Y14" s="9">
        <v>95</v>
      </c>
      <c r="Z14" s="9">
        <v>0.3</v>
      </c>
      <c r="AA14" s="9">
        <v>0.04</v>
      </c>
      <c r="AB14" s="9">
        <v>94</v>
      </c>
      <c r="AC14" s="9">
        <v>0.06</v>
      </c>
      <c r="AD14" s="9">
        <v>0.05</v>
      </c>
      <c r="AE14" s="9">
        <v>69</v>
      </c>
      <c r="AF14" s="9">
        <v>0.09</v>
      </c>
      <c r="AG14" s="9">
        <v>0.05</v>
      </c>
      <c r="AH14" s="9">
        <v>74</v>
      </c>
      <c r="AI14" s="9">
        <v>0.18</v>
      </c>
      <c r="AJ14" s="9">
        <v>0.05</v>
      </c>
      <c r="AK14" s="9">
        <v>85</v>
      </c>
      <c r="AL14" s="9">
        <v>0.01</v>
      </c>
      <c r="AM14" s="9">
        <v>0.02</v>
      </c>
      <c r="AN14" s="9">
        <v>49</v>
      </c>
      <c r="AO14" s="9">
        <v>0.1</v>
      </c>
      <c r="AP14" s="9">
        <v>0.02</v>
      </c>
      <c r="AQ14" s="9">
        <v>75</v>
      </c>
      <c r="AR14" s="9">
        <v>0.14000000000000001</v>
      </c>
      <c r="AS14" s="9">
        <v>0.03</v>
      </c>
      <c r="AT14" s="9">
        <v>79</v>
      </c>
      <c r="AU14" s="9">
        <v>0.15</v>
      </c>
      <c r="AV14" s="9">
        <v>0.03</v>
      </c>
      <c r="AW14" s="9">
        <v>84</v>
      </c>
      <c r="AX14" s="9">
        <v>7.0000000000000007E-2</v>
      </c>
      <c r="AY14" s="9">
        <v>-0.11</v>
      </c>
      <c r="AZ14" s="9">
        <v>87</v>
      </c>
      <c r="BA14" s="9">
        <v>0.09</v>
      </c>
      <c r="BB14" s="9">
        <v>-0.08</v>
      </c>
      <c r="BC14" s="9">
        <v>91</v>
      </c>
      <c r="BD14" s="9">
        <v>0.13</v>
      </c>
      <c r="BE14" s="9">
        <v>0.01</v>
      </c>
      <c r="BF14" s="9">
        <v>91</v>
      </c>
      <c r="BG14" s="9">
        <v>0.27</v>
      </c>
      <c r="BH14" s="9">
        <v>0.03</v>
      </c>
      <c r="BI14" s="9">
        <v>94</v>
      </c>
      <c r="BJ14" s="9">
        <v>0</v>
      </c>
      <c r="BK14" s="9">
        <v>-0.02</v>
      </c>
      <c r="BL14" s="9">
        <v>27</v>
      </c>
      <c r="BM14" s="9">
        <v>-0.01</v>
      </c>
      <c r="BN14" s="9">
        <v>0</v>
      </c>
      <c r="BO14" s="9">
        <v>16</v>
      </c>
      <c r="BP14" s="9">
        <v>-0.05</v>
      </c>
      <c r="BQ14" s="9">
        <v>0</v>
      </c>
      <c r="BR14" s="9">
        <v>7</v>
      </c>
      <c r="BS14" s="9">
        <v>0</v>
      </c>
      <c r="BT14" s="9">
        <v>0</v>
      </c>
      <c r="BU14" s="9">
        <v>63</v>
      </c>
      <c r="BV14" s="9">
        <v>0.01</v>
      </c>
      <c r="BW14" s="9">
        <v>-0.01</v>
      </c>
      <c r="BX14" s="9">
        <v>81</v>
      </c>
      <c r="BY14" s="9">
        <v>0.01</v>
      </c>
      <c r="BZ14" s="9">
        <v>0</v>
      </c>
      <c r="CA14" s="9">
        <v>84</v>
      </c>
      <c r="CB14" s="9">
        <v>0</v>
      </c>
      <c r="CC14" s="9">
        <v>0</v>
      </c>
      <c r="CD14" s="9">
        <v>21</v>
      </c>
      <c r="CE14" s="9">
        <v>0</v>
      </c>
      <c r="CF14" s="9">
        <v>0</v>
      </c>
      <c r="CG14" s="9">
        <v>21</v>
      </c>
      <c r="CH14" s="9">
        <v>-0.03</v>
      </c>
      <c r="CI14" s="9">
        <v>0</v>
      </c>
      <c r="CJ14" s="9">
        <v>16</v>
      </c>
      <c r="CK14" s="9">
        <v>-0.01</v>
      </c>
      <c r="CL14" s="9">
        <v>0.01</v>
      </c>
      <c r="CM14" s="9">
        <v>13</v>
      </c>
      <c r="CN14" s="9">
        <v>0.05</v>
      </c>
      <c r="CO14" s="9">
        <v>0.01</v>
      </c>
      <c r="CP14" s="9">
        <v>81</v>
      </c>
      <c r="CQ14" s="9">
        <v>-0.2</v>
      </c>
      <c r="CR14" s="9">
        <v>0.01</v>
      </c>
      <c r="CS14" s="9">
        <v>2</v>
      </c>
      <c r="CT14" s="9">
        <v>7.0000000000000007E-2</v>
      </c>
      <c r="CU14" s="9">
        <v>0.02</v>
      </c>
      <c r="CV14" s="9">
        <v>79</v>
      </c>
      <c r="CW14" s="9">
        <v>0.09</v>
      </c>
      <c r="CX14" s="9">
        <v>0.03</v>
      </c>
      <c r="CY14" s="9">
        <v>83</v>
      </c>
      <c r="CZ14" s="9">
        <v>0.06</v>
      </c>
      <c r="DA14" s="9">
        <v>0.03</v>
      </c>
      <c r="DB14" s="9">
        <v>73</v>
      </c>
      <c r="DC14" s="9">
        <v>0.11</v>
      </c>
      <c r="DD14" s="9">
        <v>0.05</v>
      </c>
      <c r="DE14" s="9">
        <v>76</v>
      </c>
      <c r="DF14" s="9">
        <v>0.06</v>
      </c>
      <c r="DG14" s="9">
        <v>0.05</v>
      </c>
      <c r="DH14" s="9">
        <v>66</v>
      </c>
      <c r="DI14" s="9">
        <v>0.08</v>
      </c>
      <c r="DJ14" s="9">
        <v>0.06</v>
      </c>
      <c r="DK14" s="9">
        <v>66</v>
      </c>
      <c r="DL14" s="9">
        <v>0.11</v>
      </c>
      <c r="DM14" s="9">
        <v>0.08</v>
      </c>
      <c r="DN14" s="9">
        <v>71</v>
      </c>
      <c r="DO14" s="9">
        <v>0.09</v>
      </c>
      <c r="DP14" s="9">
        <v>7.0000000000000007E-2</v>
      </c>
      <c r="DQ14" s="9">
        <v>68</v>
      </c>
      <c r="DR14" s="9">
        <v>0.12</v>
      </c>
      <c r="DS14" s="9">
        <v>7.0000000000000007E-2</v>
      </c>
      <c r="DT14" s="9">
        <v>75</v>
      </c>
    </row>
    <row r="15" spans="1:124">
      <c r="A15" t="s">
        <v>15</v>
      </c>
      <c r="B15" s="9">
        <v>1.65</v>
      </c>
      <c r="C15" s="9">
        <v>1.47</v>
      </c>
      <c r="D15" s="9">
        <v>61</v>
      </c>
      <c r="E15" s="9">
        <v>1.65</v>
      </c>
      <c r="F15" s="9">
        <v>1.48</v>
      </c>
      <c r="G15" s="9">
        <v>61</v>
      </c>
      <c r="H15" s="9">
        <v>1.58</v>
      </c>
      <c r="I15" s="9">
        <v>1.49</v>
      </c>
      <c r="J15" s="9">
        <v>60</v>
      </c>
      <c r="K15" s="9">
        <v>1.32</v>
      </c>
      <c r="L15" s="9">
        <v>1.45</v>
      </c>
      <c r="M15" s="9">
        <v>45</v>
      </c>
      <c r="N15" s="9">
        <v>0.37</v>
      </c>
      <c r="O15" s="9">
        <v>1.26</v>
      </c>
      <c r="P15" s="9">
        <v>12</v>
      </c>
      <c r="Q15" s="9">
        <v>0.49</v>
      </c>
      <c r="R15" s="9">
        <v>1.35</v>
      </c>
      <c r="S15" s="9">
        <v>13</v>
      </c>
      <c r="T15" s="9">
        <v>0.37</v>
      </c>
      <c r="U15" s="9">
        <v>1.32</v>
      </c>
      <c r="V15" s="9">
        <v>12</v>
      </c>
      <c r="W15" s="9">
        <v>0.34</v>
      </c>
      <c r="X15" s="9">
        <v>1.27</v>
      </c>
      <c r="Y15" s="9">
        <v>14</v>
      </c>
      <c r="Z15" s="9">
        <v>-0.39</v>
      </c>
      <c r="AA15" s="9">
        <v>0.8</v>
      </c>
      <c r="AB15" s="9">
        <v>14</v>
      </c>
      <c r="AC15" s="9">
        <v>-0.71</v>
      </c>
      <c r="AD15" s="9">
        <v>0.86</v>
      </c>
      <c r="AE15" s="9">
        <v>13</v>
      </c>
      <c r="AF15" s="9">
        <v>-0.67</v>
      </c>
      <c r="AG15" s="9">
        <v>0.68</v>
      </c>
      <c r="AH15" s="9">
        <v>15</v>
      </c>
      <c r="AI15" s="9">
        <v>-0.96</v>
      </c>
      <c r="AJ15" s="9">
        <v>0.45</v>
      </c>
      <c r="AK15" s="9">
        <v>17</v>
      </c>
      <c r="AL15" s="9">
        <v>-0.82</v>
      </c>
      <c r="AM15" s="9">
        <v>-0.13</v>
      </c>
      <c r="AN15" s="9">
        <v>29</v>
      </c>
      <c r="AO15" s="9">
        <v>-0.32</v>
      </c>
      <c r="AP15" s="9">
        <v>-0.19</v>
      </c>
      <c r="AQ15" s="9">
        <v>39</v>
      </c>
      <c r="AR15" s="9">
        <v>0.44</v>
      </c>
      <c r="AS15" s="9">
        <v>-0.25</v>
      </c>
      <c r="AT15" s="9">
        <v>51</v>
      </c>
      <c r="AU15" s="9">
        <v>1.32</v>
      </c>
      <c r="AV15" s="9">
        <v>-0.04</v>
      </c>
      <c r="AW15" s="9">
        <v>73</v>
      </c>
      <c r="AX15" s="9">
        <v>-4.1399999999999997</v>
      </c>
      <c r="AY15" s="9">
        <v>-0.06</v>
      </c>
      <c r="AZ15" s="9">
        <v>11</v>
      </c>
      <c r="BA15" s="9">
        <v>0.98</v>
      </c>
      <c r="BB15" s="9">
        <v>0.63</v>
      </c>
      <c r="BC15" s="9">
        <v>51</v>
      </c>
      <c r="BD15" s="9">
        <v>1.3</v>
      </c>
      <c r="BE15" s="9">
        <v>0.9</v>
      </c>
      <c r="BF15" s="9">
        <v>52</v>
      </c>
      <c r="BG15" s="9">
        <v>1.68</v>
      </c>
      <c r="BH15" s="9">
        <v>1.18</v>
      </c>
      <c r="BI15" s="9">
        <v>62</v>
      </c>
      <c r="BJ15" s="9">
        <v>1.61</v>
      </c>
      <c r="BK15" s="9">
        <v>1.51</v>
      </c>
      <c r="BL15" s="9">
        <v>54</v>
      </c>
      <c r="BM15" s="9">
        <v>1.95</v>
      </c>
      <c r="BN15" s="9">
        <v>1.73</v>
      </c>
      <c r="BO15" s="9">
        <v>63</v>
      </c>
      <c r="BP15" s="9">
        <v>2.06</v>
      </c>
      <c r="BQ15" s="9">
        <v>1.77</v>
      </c>
      <c r="BR15" s="9">
        <v>65</v>
      </c>
      <c r="BS15" s="9">
        <v>2.11</v>
      </c>
      <c r="BT15" s="9">
        <v>1.79</v>
      </c>
      <c r="BU15" s="9">
        <v>65</v>
      </c>
      <c r="BV15" s="9">
        <v>1.67</v>
      </c>
      <c r="BW15" s="9">
        <v>1.91</v>
      </c>
      <c r="BX15" s="9">
        <v>36</v>
      </c>
      <c r="BY15" s="9">
        <v>2.2799999999999998</v>
      </c>
      <c r="BZ15" s="9">
        <v>1.99</v>
      </c>
      <c r="CA15" s="9">
        <v>68</v>
      </c>
      <c r="CB15" s="9">
        <v>2.2000000000000002</v>
      </c>
      <c r="CC15" s="9">
        <v>1.99</v>
      </c>
      <c r="CD15" s="9">
        <v>64</v>
      </c>
      <c r="CE15" s="9">
        <v>1.98</v>
      </c>
      <c r="CF15" s="9">
        <v>1.95</v>
      </c>
      <c r="CG15" s="9">
        <v>55</v>
      </c>
      <c r="CH15" s="9">
        <v>1.75</v>
      </c>
      <c r="CI15" s="9">
        <v>1.98</v>
      </c>
      <c r="CJ15" s="9">
        <v>35</v>
      </c>
      <c r="CK15" s="9">
        <v>1.78</v>
      </c>
      <c r="CL15" s="9">
        <v>2.04</v>
      </c>
      <c r="CM15" s="9">
        <v>36</v>
      </c>
      <c r="CN15" s="9">
        <v>1.99</v>
      </c>
      <c r="CO15" s="9">
        <v>2.0499999999999998</v>
      </c>
      <c r="CP15" s="9">
        <v>49</v>
      </c>
      <c r="CQ15" s="9">
        <v>1.5</v>
      </c>
      <c r="CR15" s="9">
        <v>2</v>
      </c>
      <c r="CS15" s="9">
        <v>25</v>
      </c>
      <c r="CT15" s="9">
        <v>1.93</v>
      </c>
      <c r="CU15" s="9">
        <v>1.95</v>
      </c>
      <c r="CV15" s="9">
        <v>47</v>
      </c>
      <c r="CW15" s="9">
        <v>1.91</v>
      </c>
      <c r="CX15" s="9">
        <v>1.99</v>
      </c>
      <c r="CY15" s="9">
        <v>42</v>
      </c>
      <c r="CZ15" s="9">
        <v>1.86</v>
      </c>
      <c r="DA15" s="9">
        <v>2.0099999999999998</v>
      </c>
      <c r="DB15" s="9">
        <v>39</v>
      </c>
      <c r="DC15" s="9">
        <v>1.88</v>
      </c>
      <c r="DD15" s="9">
        <v>1.99</v>
      </c>
      <c r="DE15" s="9">
        <v>44</v>
      </c>
      <c r="DF15" s="9">
        <v>1.83</v>
      </c>
      <c r="DG15" s="9">
        <v>1.92</v>
      </c>
      <c r="DH15" s="9">
        <v>43</v>
      </c>
      <c r="DI15" s="9">
        <v>1.83</v>
      </c>
      <c r="DJ15" s="9">
        <v>1.91</v>
      </c>
      <c r="DK15" s="9">
        <v>44</v>
      </c>
      <c r="DL15" s="9">
        <v>1.84</v>
      </c>
      <c r="DM15" s="9">
        <v>1.92</v>
      </c>
      <c r="DN15" s="9">
        <v>44</v>
      </c>
      <c r="DO15" s="9">
        <v>1.84</v>
      </c>
      <c r="DP15" s="9">
        <v>1.97</v>
      </c>
      <c r="DQ15" s="9">
        <v>42</v>
      </c>
      <c r="DR15" s="9">
        <v>2.0499999999999998</v>
      </c>
      <c r="DS15" s="9">
        <v>1.95</v>
      </c>
      <c r="DT15" s="9">
        <v>53</v>
      </c>
    </row>
    <row r="16" spans="1:124">
      <c r="A16" t="s">
        <v>16</v>
      </c>
      <c r="B16" s="9">
        <v>1.1299999999999999</v>
      </c>
      <c r="C16" s="9">
        <v>1.03</v>
      </c>
      <c r="D16" s="9">
        <v>60</v>
      </c>
      <c r="E16" s="9">
        <v>1.1399999999999999</v>
      </c>
      <c r="F16" s="9">
        <v>1.02</v>
      </c>
      <c r="G16" s="9">
        <v>63</v>
      </c>
      <c r="H16" s="9">
        <v>1.1200000000000001</v>
      </c>
      <c r="I16" s="9">
        <v>1.02</v>
      </c>
      <c r="J16" s="9">
        <v>60</v>
      </c>
      <c r="K16" s="9">
        <v>0.94</v>
      </c>
      <c r="L16" s="9">
        <v>0.98</v>
      </c>
      <c r="M16" s="9">
        <v>50</v>
      </c>
      <c r="N16" s="9">
        <v>0.27</v>
      </c>
      <c r="O16" s="9">
        <v>0.87</v>
      </c>
      <c r="P16" s="9">
        <v>14</v>
      </c>
      <c r="Q16" s="9">
        <v>0.41</v>
      </c>
      <c r="R16" s="9">
        <v>0.9</v>
      </c>
      <c r="S16" s="9">
        <v>16</v>
      </c>
      <c r="T16" s="9">
        <v>0.33</v>
      </c>
      <c r="U16" s="9">
        <v>0.88</v>
      </c>
      <c r="V16" s="9">
        <v>15</v>
      </c>
      <c r="W16" s="9">
        <v>0.33</v>
      </c>
      <c r="X16" s="9">
        <v>0.84</v>
      </c>
      <c r="Y16" s="9">
        <v>17</v>
      </c>
      <c r="Z16" s="9">
        <v>-0.18</v>
      </c>
      <c r="AA16" s="9">
        <v>0.5</v>
      </c>
      <c r="AB16" s="9">
        <v>16</v>
      </c>
      <c r="AC16" s="9">
        <v>-0.35</v>
      </c>
      <c r="AD16" s="9">
        <v>0.55000000000000004</v>
      </c>
      <c r="AE16" s="9">
        <v>13</v>
      </c>
      <c r="AF16" s="9">
        <v>-0.33</v>
      </c>
      <c r="AG16" s="9">
        <v>0.42</v>
      </c>
      <c r="AH16" s="9">
        <v>16</v>
      </c>
      <c r="AI16" s="9">
        <v>-0.5</v>
      </c>
      <c r="AJ16" s="9">
        <v>0.25</v>
      </c>
      <c r="AK16" s="9">
        <v>19</v>
      </c>
      <c r="AL16" s="9">
        <v>-0.69</v>
      </c>
      <c r="AM16" s="9">
        <v>-0.21</v>
      </c>
      <c r="AN16" s="9">
        <v>24</v>
      </c>
      <c r="AO16" s="9">
        <v>-0.43</v>
      </c>
      <c r="AP16" s="9">
        <v>-0.26</v>
      </c>
      <c r="AQ16" s="9">
        <v>32</v>
      </c>
      <c r="AR16" s="9">
        <v>-0.13</v>
      </c>
      <c r="AS16" s="9">
        <v>-0.23</v>
      </c>
      <c r="AT16" s="9">
        <v>39</v>
      </c>
      <c r="AU16" s="9">
        <v>0.36</v>
      </c>
      <c r="AV16" s="9">
        <v>-0.01</v>
      </c>
      <c r="AW16" s="9">
        <v>48</v>
      </c>
      <c r="AX16" s="9">
        <v>-3.95</v>
      </c>
      <c r="AY16" s="9">
        <v>-0.16</v>
      </c>
      <c r="AZ16" s="9">
        <v>9</v>
      </c>
      <c r="BA16" s="9">
        <v>0.67</v>
      </c>
      <c r="BB16" s="9">
        <v>0.41</v>
      </c>
      <c r="BC16" s="9">
        <v>51</v>
      </c>
      <c r="BD16" s="9">
        <v>0.88</v>
      </c>
      <c r="BE16" s="9">
        <v>0.59</v>
      </c>
      <c r="BF16" s="9">
        <v>55</v>
      </c>
      <c r="BG16" s="9">
        <v>1.1100000000000001</v>
      </c>
      <c r="BH16" s="9">
        <v>0.79</v>
      </c>
      <c r="BI16" s="9">
        <v>65</v>
      </c>
      <c r="BJ16" s="9">
        <v>1.06</v>
      </c>
      <c r="BK16" s="9">
        <v>0.98</v>
      </c>
      <c r="BL16" s="9">
        <v>54</v>
      </c>
      <c r="BM16" s="9">
        <v>1.24</v>
      </c>
      <c r="BN16" s="9">
        <v>1.1200000000000001</v>
      </c>
      <c r="BO16" s="9">
        <v>61</v>
      </c>
      <c r="BP16" s="9">
        <v>1.3</v>
      </c>
      <c r="BQ16" s="9">
        <v>1.1399999999999999</v>
      </c>
      <c r="BR16" s="9">
        <v>63</v>
      </c>
      <c r="BS16" s="9">
        <v>1.34</v>
      </c>
      <c r="BT16" s="9">
        <v>1.1499999999999999</v>
      </c>
      <c r="BU16" s="9">
        <v>67</v>
      </c>
      <c r="BV16" s="9">
        <v>1.1399999999999999</v>
      </c>
      <c r="BW16" s="9">
        <v>1.24</v>
      </c>
      <c r="BX16" s="9">
        <v>42</v>
      </c>
      <c r="BY16" s="9">
        <v>1.54</v>
      </c>
      <c r="BZ16" s="9">
        <v>1.29</v>
      </c>
      <c r="CA16" s="9">
        <v>74</v>
      </c>
      <c r="CB16" s="9">
        <v>1.49</v>
      </c>
      <c r="CC16" s="9">
        <v>1.28</v>
      </c>
      <c r="CD16" s="9">
        <v>72</v>
      </c>
      <c r="CE16" s="9">
        <v>1.3</v>
      </c>
      <c r="CF16" s="9">
        <v>1.26</v>
      </c>
      <c r="CG16" s="9">
        <v>51</v>
      </c>
      <c r="CH16" s="9">
        <v>1.17</v>
      </c>
      <c r="CI16" s="9">
        <v>1.29</v>
      </c>
      <c r="CJ16" s="9">
        <v>39</v>
      </c>
      <c r="CK16" s="9">
        <v>1.19</v>
      </c>
      <c r="CL16" s="9">
        <v>1.33</v>
      </c>
      <c r="CM16" s="9">
        <v>38</v>
      </c>
      <c r="CN16" s="9">
        <v>1.32</v>
      </c>
      <c r="CO16" s="9">
        <v>1.34</v>
      </c>
      <c r="CP16" s="9">
        <v>46</v>
      </c>
      <c r="CQ16" s="9">
        <v>1.04</v>
      </c>
      <c r="CR16" s="9">
        <v>1.31</v>
      </c>
      <c r="CS16" s="9">
        <v>26</v>
      </c>
      <c r="CT16" s="9">
        <v>1.31</v>
      </c>
      <c r="CU16" s="9">
        <v>1.28</v>
      </c>
      <c r="CV16" s="9">
        <v>54</v>
      </c>
      <c r="CW16" s="9">
        <v>1.35</v>
      </c>
      <c r="CX16" s="9">
        <v>1.31</v>
      </c>
      <c r="CY16" s="9">
        <v>55</v>
      </c>
      <c r="CZ16" s="9">
        <v>1.31</v>
      </c>
      <c r="DA16" s="9">
        <v>1.31</v>
      </c>
      <c r="DB16" s="9">
        <v>47</v>
      </c>
      <c r="DC16" s="9">
        <v>1.33</v>
      </c>
      <c r="DD16" s="9">
        <v>1.3</v>
      </c>
      <c r="DE16" s="9">
        <v>52</v>
      </c>
      <c r="DF16" s="9">
        <v>1.3</v>
      </c>
      <c r="DG16" s="9">
        <v>1.26</v>
      </c>
      <c r="DH16" s="9">
        <v>53</v>
      </c>
      <c r="DI16" s="9">
        <v>1.3</v>
      </c>
      <c r="DJ16" s="9">
        <v>1.25</v>
      </c>
      <c r="DK16" s="9">
        <v>49</v>
      </c>
      <c r="DL16" s="9">
        <v>1.3</v>
      </c>
      <c r="DM16" s="9">
        <v>1.26</v>
      </c>
      <c r="DN16" s="9">
        <v>50</v>
      </c>
      <c r="DO16" s="9">
        <v>1.3</v>
      </c>
      <c r="DP16" s="9">
        <v>1.29</v>
      </c>
      <c r="DQ16" s="9">
        <v>47</v>
      </c>
      <c r="DR16" s="9">
        <v>1.48</v>
      </c>
      <c r="DS16" s="9">
        <v>1.28</v>
      </c>
      <c r="DT16" s="9">
        <v>65</v>
      </c>
    </row>
    <row r="17" spans="1:124">
      <c r="A17" t="s">
        <v>17</v>
      </c>
      <c r="B17" s="9">
        <v>0.44</v>
      </c>
      <c r="C17" s="9">
        <v>0.96</v>
      </c>
      <c r="D17" s="9">
        <v>16</v>
      </c>
      <c r="E17" s="9">
        <v>0.39</v>
      </c>
      <c r="F17" s="9">
        <v>0.94</v>
      </c>
      <c r="G17" s="9">
        <v>14</v>
      </c>
      <c r="H17" s="9">
        <v>0.37</v>
      </c>
      <c r="I17" s="9">
        <v>0.95</v>
      </c>
      <c r="J17" s="9">
        <v>15</v>
      </c>
      <c r="K17" s="9">
        <v>0.24</v>
      </c>
      <c r="L17" s="9">
        <v>0.9</v>
      </c>
      <c r="M17" s="9">
        <v>13</v>
      </c>
      <c r="N17" s="9">
        <v>-0.08</v>
      </c>
      <c r="O17" s="9">
        <v>0.71</v>
      </c>
      <c r="P17" s="9">
        <v>14</v>
      </c>
      <c r="Q17" s="9">
        <v>0.09</v>
      </c>
      <c r="R17" s="9">
        <v>0.74</v>
      </c>
      <c r="S17" s="9">
        <v>16</v>
      </c>
      <c r="T17" s="9">
        <v>0.09</v>
      </c>
      <c r="U17" s="9">
        <v>0.71</v>
      </c>
      <c r="V17" s="9">
        <v>18</v>
      </c>
      <c r="W17" s="9">
        <v>0.33</v>
      </c>
      <c r="X17" s="9">
        <v>0.68</v>
      </c>
      <c r="Y17" s="9">
        <v>27</v>
      </c>
      <c r="Z17" s="9">
        <v>-0.12</v>
      </c>
      <c r="AA17" s="9">
        <v>0.43</v>
      </c>
      <c r="AB17" s="9">
        <v>20</v>
      </c>
      <c r="AC17" s="9">
        <v>-0.27</v>
      </c>
      <c r="AD17" s="9">
        <v>0.52</v>
      </c>
      <c r="AE17" s="9">
        <v>16</v>
      </c>
      <c r="AF17" s="9">
        <v>-0.22</v>
      </c>
      <c r="AG17" s="9">
        <v>0.46</v>
      </c>
      <c r="AH17" s="9">
        <v>20</v>
      </c>
      <c r="AI17" s="9">
        <v>-0.28999999999999998</v>
      </c>
      <c r="AJ17" s="9">
        <v>0.35</v>
      </c>
      <c r="AK17" s="9">
        <v>21</v>
      </c>
      <c r="AL17" s="9">
        <v>0.24</v>
      </c>
      <c r="AM17" s="9">
        <v>0.21</v>
      </c>
      <c r="AN17" s="9">
        <v>34</v>
      </c>
      <c r="AO17" s="9">
        <v>0.34</v>
      </c>
      <c r="AP17" s="9">
        <v>0.23</v>
      </c>
      <c r="AQ17" s="9">
        <v>38</v>
      </c>
      <c r="AR17" s="9">
        <v>0.52</v>
      </c>
      <c r="AS17" s="9">
        <v>0.32</v>
      </c>
      <c r="AT17" s="9">
        <v>43</v>
      </c>
      <c r="AU17" s="9">
        <v>0.46</v>
      </c>
      <c r="AV17" s="9">
        <v>0.6</v>
      </c>
      <c r="AW17" s="9">
        <v>37</v>
      </c>
      <c r="AX17" s="9">
        <v>-3.58</v>
      </c>
      <c r="AY17" s="9">
        <v>0.37</v>
      </c>
      <c r="AZ17" s="9">
        <v>5</v>
      </c>
      <c r="BA17" s="9">
        <v>0.82</v>
      </c>
      <c r="BB17" s="9">
        <v>0.76</v>
      </c>
      <c r="BC17" s="9">
        <v>41</v>
      </c>
      <c r="BD17" s="9">
        <v>1.1000000000000001</v>
      </c>
      <c r="BE17" s="9">
        <v>0.98</v>
      </c>
      <c r="BF17" s="9">
        <v>54</v>
      </c>
      <c r="BG17" s="9">
        <v>1.27</v>
      </c>
      <c r="BH17" s="9">
        <v>1.04</v>
      </c>
      <c r="BI17" s="9">
        <v>64</v>
      </c>
      <c r="BJ17" s="9">
        <v>1.25</v>
      </c>
      <c r="BK17" s="9">
        <v>1.0900000000000001</v>
      </c>
      <c r="BL17" s="9">
        <v>64</v>
      </c>
      <c r="BM17" s="9">
        <v>1.26</v>
      </c>
      <c r="BN17" s="9">
        <v>1.18</v>
      </c>
      <c r="BO17" s="9">
        <v>59</v>
      </c>
      <c r="BP17" s="9">
        <v>1.31</v>
      </c>
      <c r="BQ17" s="9">
        <v>1.18</v>
      </c>
      <c r="BR17" s="9">
        <v>62</v>
      </c>
      <c r="BS17" s="9">
        <v>1.34</v>
      </c>
      <c r="BT17" s="9">
        <v>1.2</v>
      </c>
      <c r="BU17" s="9">
        <v>64</v>
      </c>
      <c r="BV17" s="9">
        <v>1.1299999999999999</v>
      </c>
      <c r="BW17" s="9">
        <v>1.25</v>
      </c>
      <c r="BX17" s="9">
        <v>38</v>
      </c>
      <c r="BY17" s="9">
        <v>1.53</v>
      </c>
      <c r="BZ17" s="9">
        <v>1.31</v>
      </c>
      <c r="CA17" s="9">
        <v>71</v>
      </c>
      <c r="CB17" s="9">
        <v>1.48</v>
      </c>
      <c r="CC17" s="9">
        <v>1.3</v>
      </c>
      <c r="CD17" s="9">
        <v>67</v>
      </c>
      <c r="CE17" s="9">
        <v>1.29</v>
      </c>
      <c r="CF17" s="9">
        <v>1.27</v>
      </c>
      <c r="CG17" s="9">
        <v>54</v>
      </c>
      <c r="CH17" s="9">
        <v>1.23</v>
      </c>
      <c r="CI17" s="9">
        <v>1.29</v>
      </c>
      <c r="CJ17" s="9">
        <v>44</v>
      </c>
      <c r="CK17" s="9">
        <v>1.28</v>
      </c>
      <c r="CL17" s="9">
        <v>1.34</v>
      </c>
      <c r="CM17" s="9">
        <v>44</v>
      </c>
      <c r="CN17" s="9">
        <v>1.39</v>
      </c>
      <c r="CO17" s="9">
        <v>1.34</v>
      </c>
      <c r="CP17" s="9">
        <v>53</v>
      </c>
      <c r="CQ17" s="9">
        <v>1.1000000000000001</v>
      </c>
      <c r="CR17" s="9">
        <v>1.31</v>
      </c>
      <c r="CS17" s="9">
        <v>30</v>
      </c>
      <c r="CT17" s="9">
        <v>1.3</v>
      </c>
      <c r="CU17" s="9">
        <v>1.27</v>
      </c>
      <c r="CV17" s="9">
        <v>51</v>
      </c>
      <c r="CW17" s="9">
        <v>1.35</v>
      </c>
      <c r="CX17" s="9">
        <v>1.32</v>
      </c>
      <c r="CY17" s="9">
        <v>50</v>
      </c>
      <c r="CZ17" s="9">
        <v>1.31</v>
      </c>
      <c r="DA17" s="9">
        <v>1.32</v>
      </c>
      <c r="DB17" s="9">
        <v>46</v>
      </c>
      <c r="DC17" s="9">
        <v>1.34</v>
      </c>
      <c r="DD17" s="9">
        <v>1.33</v>
      </c>
      <c r="DE17" s="9">
        <v>50</v>
      </c>
      <c r="DF17" s="9">
        <v>1.34</v>
      </c>
      <c r="DG17" s="9">
        <v>1.27</v>
      </c>
      <c r="DH17" s="9">
        <v>56</v>
      </c>
      <c r="DI17" s="9">
        <v>1.36</v>
      </c>
      <c r="DJ17" s="9">
        <v>1.29</v>
      </c>
      <c r="DK17" s="9">
        <v>52</v>
      </c>
      <c r="DL17" s="9">
        <v>1.39</v>
      </c>
      <c r="DM17" s="9">
        <v>1.29</v>
      </c>
      <c r="DN17" s="9">
        <v>55</v>
      </c>
      <c r="DO17" s="9">
        <v>1.41</v>
      </c>
      <c r="DP17" s="9">
        <v>1.32</v>
      </c>
      <c r="DQ17" s="9">
        <v>53</v>
      </c>
      <c r="DR17" s="9">
        <v>1.52</v>
      </c>
      <c r="DS17" s="9">
        <v>1.33</v>
      </c>
      <c r="DT17" s="9">
        <v>62</v>
      </c>
    </row>
    <row r="18" spans="1:124">
      <c r="A18" t="s">
        <v>18</v>
      </c>
      <c r="B18" s="9">
        <v>0.02</v>
      </c>
      <c r="C18" s="9">
        <v>0</v>
      </c>
      <c r="D18" s="9">
        <v>94</v>
      </c>
      <c r="E18" s="9">
        <v>0.02</v>
      </c>
      <c r="F18" s="9">
        <v>0</v>
      </c>
      <c r="G18" s="9">
        <v>95</v>
      </c>
      <c r="H18" s="9">
        <v>0.03</v>
      </c>
      <c r="I18" s="9">
        <v>0</v>
      </c>
      <c r="J18" s="9">
        <v>96</v>
      </c>
      <c r="K18" s="9">
        <v>0.05</v>
      </c>
      <c r="L18" s="9">
        <v>0</v>
      </c>
      <c r="M18" s="9">
        <v>98</v>
      </c>
      <c r="N18" s="9">
        <v>0.02</v>
      </c>
      <c r="O18" s="9">
        <v>0</v>
      </c>
      <c r="P18" s="9">
        <v>93</v>
      </c>
      <c r="Q18" s="9">
        <v>0.02</v>
      </c>
      <c r="R18" s="9">
        <v>0</v>
      </c>
      <c r="S18" s="9">
        <v>94</v>
      </c>
      <c r="T18" s="9">
        <v>0.03</v>
      </c>
      <c r="U18" s="9">
        <v>0</v>
      </c>
      <c r="V18" s="9">
        <v>95</v>
      </c>
      <c r="W18" s="9">
        <v>0.04</v>
      </c>
      <c r="X18" s="9">
        <v>0</v>
      </c>
      <c r="Y18" s="9">
        <v>97</v>
      </c>
      <c r="Z18" s="9">
        <v>0.01</v>
      </c>
      <c r="AA18" s="9">
        <v>0</v>
      </c>
      <c r="AB18" s="9">
        <v>91</v>
      </c>
      <c r="AC18" s="9">
        <v>0.02</v>
      </c>
      <c r="AD18" s="9">
        <v>0</v>
      </c>
      <c r="AE18" s="9">
        <v>92</v>
      </c>
      <c r="AF18" s="9">
        <v>0.02</v>
      </c>
      <c r="AG18" s="9">
        <v>0</v>
      </c>
      <c r="AH18" s="9">
        <v>95</v>
      </c>
      <c r="AI18" s="9">
        <v>0.04</v>
      </c>
      <c r="AJ18" s="9">
        <v>0</v>
      </c>
      <c r="AK18" s="9">
        <v>96</v>
      </c>
      <c r="AL18" s="9">
        <v>0.02</v>
      </c>
      <c r="AM18" s="9">
        <v>0</v>
      </c>
      <c r="AN18" s="9">
        <v>93</v>
      </c>
      <c r="AO18" s="9">
        <v>0.02</v>
      </c>
      <c r="AP18" s="9">
        <v>0</v>
      </c>
      <c r="AQ18" s="9">
        <v>93</v>
      </c>
      <c r="AR18" s="9">
        <v>0.02</v>
      </c>
      <c r="AS18" s="9">
        <v>0</v>
      </c>
      <c r="AT18" s="9">
        <v>93</v>
      </c>
      <c r="AU18" s="9">
        <v>0.03</v>
      </c>
      <c r="AV18" s="9">
        <v>0</v>
      </c>
      <c r="AW18" s="9">
        <v>94</v>
      </c>
      <c r="AX18" s="9" t="s">
        <v>19</v>
      </c>
      <c r="AY18" s="9">
        <v>0</v>
      </c>
      <c r="AZ18" s="9" t="s">
        <v>19</v>
      </c>
      <c r="BA18" s="9" t="s">
        <v>19</v>
      </c>
      <c r="BB18" s="9">
        <v>0</v>
      </c>
      <c r="BC18" s="9" t="s">
        <v>19</v>
      </c>
      <c r="BD18" s="9" t="s">
        <v>19</v>
      </c>
      <c r="BE18" s="9">
        <v>0</v>
      </c>
      <c r="BF18" s="9" t="s">
        <v>19</v>
      </c>
      <c r="BG18" s="9" t="s">
        <v>19</v>
      </c>
      <c r="BH18" s="9">
        <v>0</v>
      </c>
      <c r="BI18" s="9" t="s">
        <v>19</v>
      </c>
      <c r="BJ18" s="9" t="s">
        <v>19</v>
      </c>
      <c r="BK18" s="9">
        <v>0</v>
      </c>
      <c r="BL18" s="9" t="s">
        <v>19</v>
      </c>
      <c r="BM18" s="9" t="s">
        <v>19</v>
      </c>
      <c r="BN18" s="9">
        <v>0</v>
      </c>
      <c r="BO18" s="9" t="s">
        <v>19</v>
      </c>
      <c r="BP18" s="9" t="s">
        <v>19</v>
      </c>
      <c r="BQ18" s="9">
        <v>0</v>
      </c>
      <c r="BR18" s="9" t="s">
        <v>19</v>
      </c>
      <c r="BS18" s="9" t="s">
        <v>19</v>
      </c>
      <c r="BT18" s="9">
        <v>0</v>
      </c>
      <c r="BU18" s="9" t="s">
        <v>19</v>
      </c>
      <c r="BV18" s="9" t="s">
        <v>19</v>
      </c>
      <c r="BW18" s="9">
        <v>0</v>
      </c>
      <c r="BX18" s="9" t="s">
        <v>19</v>
      </c>
      <c r="BY18" s="9" t="s">
        <v>19</v>
      </c>
      <c r="BZ18" s="9">
        <v>0</v>
      </c>
      <c r="CA18" s="9" t="s">
        <v>19</v>
      </c>
      <c r="CB18" s="9" t="s">
        <v>19</v>
      </c>
      <c r="CC18" s="9">
        <v>0</v>
      </c>
      <c r="CD18" s="9" t="s">
        <v>19</v>
      </c>
      <c r="CE18" s="9" t="s">
        <v>19</v>
      </c>
      <c r="CF18" s="9">
        <v>0</v>
      </c>
      <c r="CG18" s="9" t="s">
        <v>19</v>
      </c>
      <c r="CH18" s="9" t="s">
        <v>19</v>
      </c>
      <c r="CI18" s="9">
        <v>0</v>
      </c>
      <c r="CJ18" s="9" t="s">
        <v>19</v>
      </c>
      <c r="CK18" s="9" t="s">
        <v>19</v>
      </c>
      <c r="CL18" s="9">
        <v>0</v>
      </c>
      <c r="CM18" s="9" t="s">
        <v>19</v>
      </c>
      <c r="CN18" s="9" t="s">
        <v>19</v>
      </c>
      <c r="CO18" s="9">
        <v>0</v>
      </c>
      <c r="CP18" s="9" t="s">
        <v>19</v>
      </c>
      <c r="CQ18" s="9" t="s">
        <v>19</v>
      </c>
      <c r="CR18" s="9">
        <v>0</v>
      </c>
      <c r="CS18" s="9" t="s">
        <v>19</v>
      </c>
      <c r="CT18" s="9" t="s">
        <v>19</v>
      </c>
      <c r="CU18" s="9">
        <v>0</v>
      </c>
      <c r="CV18" s="9" t="s">
        <v>19</v>
      </c>
      <c r="CW18" s="9" t="s">
        <v>19</v>
      </c>
      <c r="CX18" s="9">
        <v>0</v>
      </c>
      <c r="CY18" s="9" t="s">
        <v>19</v>
      </c>
      <c r="CZ18" s="9" t="s">
        <v>19</v>
      </c>
      <c r="DA18" s="9">
        <v>0</v>
      </c>
      <c r="DB18" s="9" t="s">
        <v>19</v>
      </c>
      <c r="DC18" s="9" t="s">
        <v>19</v>
      </c>
      <c r="DD18" s="9">
        <v>0</v>
      </c>
      <c r="DE18" s="9" t="s">
        <v>19</v>
      </c>
      <c r="DF18" s="9" t="s">
        <v>19</v>
      </c>
      <c r="DG18" s="9">
        <v>0</v>
      </c>
      <c r="DH18" s="9" t="s">
        <v>19</v>
      </c>
      <c r="DI18" s="9" t="s">
        <v>19</v>
      </c>
      <c r="DJ18" s="9">
        <v>0</v>
      </c>
      <c r="DK18" s="9" t="s">
        <v>19</v>
      </c>
      <c r="DL18" s="9" t="s">
        <v>19</v>
      </c>
      <c r="DM18" s="9">
        <v>0</v>
      </c>
      <c r="DN18" s="9" t="s">
        <v>19</v>
      </c>
      <c r="DO18" s="9" t="s">
        <v>19</v>
      </c>
      <c r="DP18" s="9">
        <v>0</v>
      </c>
      <c r="DQ18" s="9" t="s">
        <v>19</v>
      </c>
      <c r="DR18" s="9" t="s">
        <v>19</v>
      </c>
      <c r="DS18" s="9">
        <v>0</v>
      </c>
      <c r="DT18" s="9" t="s">
        <v>19</v>
      </c>
    </row>
    <row r="19" spans="1:124">
      <c r="A19" t="s">
        <v>20</v>
      </c>
      <c r="B19" s="9">
        <v>1.1100000000000001</v>
      </c>
      <c r="C19" s="9">
        <v>1.02</v>
      </c>
      <c r="D19" s="9">
        <v>59</v>
      </c>
      <c r="E19" s="9">
        <v>1.1200000000000001</v>
      </c>
      <c r="F19" s="9">
        <v>1</v>
      </c>
      <c r="G19" s="9">
        <v>62</v>
      </c>
      <c r="H19" s="9">
        <v>1.0900000000000001</v>
      </c>
      <c r="I19" s="9">
        <v>1</v>
      </c>
      <c r="J19" s="9">
        <v>60</v>
      </c>
      <c r="K19" s="9">
        <v>0.89</v>
      </c>
      <c r="L19" s="9">
        <v>0.96</v>
      </c>
      <c r="M19" s="9">
        <v>47</v>
      </c>
      <c r="N19" s="9">
        <v>0.25</v>
      </c>
      <c r="O19" s="9">
        <v>0.85</v>
      </c>
      <c r="P19" s="9">
        <v>13</v>
      </c>
      <c r="Q19" s="9">
        <v>0.39</v>
      </c>
      <c r="R19" s="9">
        <v>0.89</v>
      </c>
      <c r="S19" s="9">
        <v>15</v>
      </c>
      <c r="T19" s="9">
        <v>0.3</v>
      </c>
      <c r="U19" s="9">
        <v>0.87</v>
      </c>
      <c r="V19" s="9">
        <v>14</v>
      </c>
      <c r="W19" s="9">
        <v>0.28000000000000003</v>
      </c>
      <c r="X19" s="9">
        <v>0.83</v>
      </c>
      <c r="Y19" s="9">
        <v>15</v>
      </c>
      <c r="Z19" s="9">
        <v>-0.19</v>
      </c>
      <c r="AA19" s="9">
        <v>0.49</v>
      </c>
      <c r="AB19" s="9">
        <v>16</v>
      </c>
      <c r="AC19" s="9">
        <v>-0.36</v>
      </c>
      <c r="AD19" s="9">
        <v>0.54</v>
      </c>
      <c r="AE19" s="9">
        <v>13</v>
      </c>
      <c r="AF19" s="9">
        <v>-0.35</v>
      </c>
      <c r="AG19" s="9">
        <v>0.42</v>
      </c>
      <c r="AH19" s="9">
        <v>16</v>
      </c>
      <c r="AI19" s="9">
        <v>-0.54</v>
      </c>
      <c r="AJ19" s="9">
        <v>0.25</v>
      </c>
      <c r="AK19" s="9">
        <v>17</v>
      </c>
      <c r="AL19" s="9">
        <v>-0.7</v>
      </c>
      <c r="AM19" s="9">
        <v>-0.24</v>
      </c>
      <c r="AN19" s="9">
        <v>24</v>
      </c>
      <c r="AO19" s="9">
        <v>-0.45</v>
      </c>
      <c r="AP19" s="9">
        <v>-0.28999999999999998</v>
      </c>
      <c r="AQ19" s="9">
        <v>32</v>
      </c>
      <c r="AR19" s="9">
        <v>-0.15</v>
      </c>
      <c r="AS19" s="9">
        <v>-0.26</v>
      </c>
      <c r="AT19" s="9">
        <v>39</v>
      </c>
      <c r="AU19" s="9">
        <v>0.33</v>
      </c>
      <c r="AV19" s="9">
        <v>-0.02</v>
      </c>
      <c r="AW19" s="9">
        <v>47</v>
      </c>
      <c r="AX19" s="9">
        <v>-3.95</v>
      </c>
      <c r="AY19" s="9">
        <v>-0.16</v>
      </c>
      <c r="AZ19" s="9">
        <v>9</v>
      </c>
      <c r="BA19" s="9">
        <v>0.66</v>
      </c>
      <c r="BB19" s="9">
        <v>0.41</v>
      </c>
      <c r="BC19" s="9">
        <v>50</v>
      </c>
      <c r="BD19" s="9">
        <v>0.88</v>
      </c>
      <c r="BE19" s="9">
        <v>0.59</v>
      </c>
      <c r="BF19" s="9">
        <v>55</v>
      </c>
      <c r="BG19" s="9">
        <v>1.1100000000000001</v>
      </c>
      <c r="BH19" s="9">
        <v>0.78</v>
      </c>
      <c r="BI19" s="9">
        <v>66</v>
      </c>
      <c r="BJ19" s="9">
        <v>0.95</v>
      </c>
      <c r="BK19" s="9">
        <v>0.97</v>
      </c>
      <c r="BL19" s="9">
        <v>44</v>
      </c>
      <c r="BM19" s="9">
        <v>1.1000000000000001</v>
      </c>
      <c r="BN19" s="9">
        <v>1.1100000000000001</v>
      </c>
      <c r="BO19" s="9">
        <v>46</v>
      </c>
      <c r="BP19" s="9">
        <v>1.0900000000000001</v>
      </c>
      <c r="BQ19" s="9">
        <v>1.1499999999999999</v>
      </c>
      <c r="BR19" s="9">
        <v>44</v>
      </c>
      <c r="BS19" s="9">
        <v>0.93</v>
      </c>
      <c r="BT19" s="9">
        <v>1.1599999999999999</v>
      </c>
      <c r="BU19" s="9">
        <v>27</v>
      </c>
      <c r="BV19" s="9">
        <v>1.1399999999999999</v>
      </c>
      <c r="BW19" s="9">
        <v>1.24</v>
      </c>
      <c r="BX19" s="9">
        <v>42</v>
      </c>
      <c r="BY19" s="9">
        <v>1.54</v>
      </c>
      <c r="BZ19" s="9">
        <v>1.29</v>
      </c>
      <c r="CA19" s="9">
        <v>74</v>
      </c>
      <c r="CB19" s="9">
        <v>1.49</v>
      </c>
      <c r="CC19" s="9">
        <v>1.29</v>
      </c>
      <c r="CD19" s="9">
        <v>71</v>
      </c>
      <c r="CE19" s="9">
        <v>1.3</v>
      </c>
      <c r="CF19" s="9">
        <v>1.27</v>
      </c>
      <c r="CG19" s="9">
        <v>51</v>
      </c>
      <c r="CH19" s="9">
        <v>1.17</v>
      </c>
      <c r="CI19" s="9">
        <v>1.29</v>
      </c>
      <c r="CJ19" s="9">
        <v>39</v>
      </c>
      <c r="CK19" s="9">
        <v>1.19</v>
      </c>
      <c r="CL19" s="9">
        <v>1.33</v>
      </c>
      <c r="CM19" s="9">
        <v>38</v>
      </c>
      <c r="CN19" s="9">
        <v>1.32</v>
      </c>
      <c r="CO19" s="9">
        <v>1.34</v>
      </c>
      <c r="CP19" s="9">
        <v>46</v>
      </c>
      <c r="CQ19" s="9">
        <v>1.04</v>
      </c>
      <c r="CR19" s="9">
        <v>1.31</v>
      </c>
      <c r="CS19" s="9">
        <v>26</v>
      </c>
      <c r="CT19" s="9">
        <v>1.31</v>
      </c>
      <c r="CU19" s="9">
        <v>1.28</v>
      </c>
      <c r="CV19" s="9">
        <v>54</v>
      </c>
      <c r="CW19" s="9">
        <v>1.35</v>
      </c>
      <c r="CX19" s="9">
        <v>1.3</v>
      </c>
      <c r="CY19" s="9">
        <v>55</v>
      </c>
      <c r="CZ19" s="9">
        <v>1.31</v>
      </c>
      <c r="DA19" s="9">
        <v>1.31</v>
      </c>
      <c r="DB19" s="9">
        <v>47</v>
      </c>
      <c r="DC19" s="9">
        <v>1.33</v>
      </c>
      <c r="DD19" s="9">
        <v>1.3</v>
      </c>
      <c r="DE19" s="9">
        <v>52</v>
      </c>
      <c r="DF19" s="9">
        <v>1.3</v>
      </c>
      <c r="DG19" s="9">
        <v>1.26</v>
      </c>
      <c r="DH19" s="9">
        <v>53</v>
      </c>
      <c r="DI19" s="9">
        <v>1.3</v>
      </c>
      <c r="DJ19" s="9">
        <v>1.26</v>
      </c>
      <c r="DK19" s="9">
        <v>48</v>
      </c>
      <c r="DL19" s="9">
        <v>1.3</v>
      </c>
      <c r="DM19" s="9">
        <v>1.26</v>
      </c>
      <c r="DN19" s="9">
        <v>50</v>
      </c>
      <c r="DO19" s="9">
        <v>1.3</v>
      </c>
      <c r="DP19" s="9">
        <v>1.29</v>
      </c>
      <c r="DQ19" s="9">
        <v>47</v>
      </c>
      <c r="DR19" s="9">
        <v>1.48</v>
      </c>
      <c r="DS19" s="9">
        <v>1.28</v>
      </c>
      <c r="DT19" s="9">
        <v>65</v>
      </c>
    </row>
    <row r="20" spans="1:124">
      <c r="A20" t="s">
        <v>21</v>
      </c>
      <c r="B20" s="9">
        <v>1.1100000000000001</v>
      </c>
      <c r="C20" s="9">
        <v>1.03</v>
      </c>
      <c r="D20" s="9">
        <v>59</v>
      </c>
      <c r="E20" s="9">
        <v>1.1200000000000001</v>
      </c>
      <c r="F20" s="9">
        <v>1.01</v>
      </c>
      <c r="G20" s="9">
        <v>62</v>
      </c>
      <c r="H20" s="9">
        <v>1.0900000000000001</v>
      </c>
      <c r="I20" s="9">
        <v>1.02</v>
      </c>
      <c r="J20" s="9">
        <v>59</v>
      </c>
      <c r="K20" s="9">
        <v>0.89</v>
      </c>
      <c r="L20" s="9">
        <v>0.98</v>
      </c>
      <c r="M20" s="9">
        <v>46</v>
      </c>
      <c r="N20" s="9">
        <v>0.25</v>
      </c>
      <c r="O20" s="9">
        <v>0.87</v>
      </c>
      <c r="P20" s="9">
        <v>13</v>
      </c>
      <c r="Q20" s="9">
        <v>0.39</v>
      </c>
      <c r="R20" s="9">
        <v>0.9</v>
      </c>
      <c r="S20" s="9">
        <v>15</v>
      </c>
      <c r="T20" s="9">
        <v>0.3</v>
      </c>
      <c r="U20" s="9">
        <v>0.88</v>
      </c>
      <c r="V20" s="9">
        <v>14</v>
      </c>
      <c r="W20" s="9">
        <v>0.28000000000000003</v>
      </c>
      <c r="X20" s="9">
        <v>0.84</v>
      </c>
      <c r="Y20" s="9">
        <v>15</v>
      </c>
      <c r="Z20" s="9">
        <v>-0.19</v>
      </c>
      <c r="AA20" s="9">
        <v>0.49</v>
      </c>
      <c r="AB20" s="9">
        <v>16</v>
      </c>
      <c r="AC20" s="9">
        <v>-0.36</v>
      </c>
      <c r="AD20" s="9">
        <v>0.55000000000000004</v>
      </c>
      <c r="AE20" s="9">
        <v>13</v>
      </c>
      <c r="AF20" s="9">
        <v>-0.35</v>
      </c>
      <c r="AG20" s="9">
        <v>0.42</v>
      </c>
      <c r="AH20" s="9">
        <v>16</v>
      </c>
      <c r="AI20" s="9">
        <v>-0.54</v>
      </c>
      <c r="AJ20" s="9">
        <v>0.26</v>
      </c>
      <c r="AK20" s="9">
        <v>17</v>
      </c>
      <c r="AL20" s="9">
        <v>-0.7</v>
      </c>
      <c r="AM20" s="9">
        <v>-0.24</v>
      </c>
      <c r="AN20" s="9">
        <v>24</v>
      </c>
      <c r="AO20" s="9">
        <v>-0.45</v>
      </c>
      <c r="AP20" s="9">
        <v>-0.28000000000000003</v>
      </c>
      <c r="AQ20" s="9">
        <v>32</v>
      </c>
      <c r="AR20" s="9">
        <v>-0.15</v>
      </c>
      <c r="AS20" s="9">
        <v>-0.26</v>
      </c>
      <c r="AT20" s="9">
        <v>39</v>
      </c>
      <c r="AU20" s="9">
        <v>0.33</v>
      </c>
      <c r="AV20" s="9">
        <v>-0.01</v>
      </c>
      <c r="AW20" s="9">
        <v>47</v>
      </c>
      <c r="AX20" s="9">
        <v>-3.95</v>
      </c>
      <c r="AY20" s="9">
        <v>-0.16</v>
      </c>
      <c r="AZ20" s="9">
        <v>9</v>
      </c>
      <c r="BA20" s="9">
        <v>0.66</v>
      </c>
      <c r="BB20" s="9">
        <v>0.41</v>
      </c>
      <c r="BC20" s="9">
        <v>50</v>
      </c>
      <c r="BD20" s="9">
        <v>0.88</v>
      </c>
      <c r="BE20" s="9">
        <v>0.59</v>
      </c>
      <c r="BF20" s="9">
        <v>55</v>
      </c>
      <c r="BG20" s="9">
        <v>1.1100000000000001</v>
      </c>
      <c r="BH20" s="9">
        <v>0.78</v>
      </c>
      <c r="BI20" s="9">
        <v>66</v>
      </c>
      <c r="BJ20" s="9">
        <v>0.95</v>
      </c>
      <c r="BK20" s="9">
        <v>0.97</v>
      </c>
      <c r="BL20" s="9">
        <v>44</v>
      </c>
      <c r="BM20" s="9">
        <v>1.1000000000000001</v>
      </c>
      <c r="BN20" s="9">
        <v>1.1100000000000001</v>
      </c>
      <c r="BO20" s="9">
        <v>46</v>
      </c>
      <c r="BP20" s="9">
        <v>1.0900000000000001</v>
      </c>
      <c r="BQ20" s="9">
        <v>1.1499999999999999</v>
      </c>
      <c r="BR20" s="9">
        <v>44</v>
      </c>
      <c r="BS20" s="9">
        <v>0.93</v>
      </c>
      <c r="BT20" s="9">
        <v>1.1499999999999999</v>
      </c>
      <c r="BU20" s="9">
        <v>28</v>
      </c>
      <c r="BV20" s="9">
        <v>1.1399999999999999</v>
      </c>
      <c r="BW20" s="9">
        <v>1.24</v>
      </c>
      <c r="BX20" s="9">
        <v>42</v>
      </c>
      <c r="BY20" s="9">
        <v>1.54</v>
      </c>
      <c r="BZ20" s="9">
        <v>1.29</v>
      </c>
      <c r="CA20" s="9">
        <v>74</v>
      </c>
      <c r="CB20" s="9">
        <v>1.49</v>
      </c>
      <c r="CC20" s="9">
        <v>1.29</v>
      </c>
      <c r="CD20" s="9">
        <v>71</v>
      </c>
      <c r="CE20" s="9">
        <v>1.3</v>
      </c>
      <c r="CF20" s="9">
        <v>1.27</v>
      </c>
      <c r="CG20" s="9">
        <v>51</v>
      </c>
      <c r="CH20" s="9">
        <v>1.17</v>
      </c>
      <c r="CI20" s="9">
        <v>1.29</v>
      </c>
      <c r="CJ20" s="9">
        <v>39</v>
      </c>
      <c r="CK20" s="9">
        <v>1.19</v>
      </c>
      <c r="CL20" s="9">
        <v>1.33</v>
      </c>
      <c r="CM20" s="9">
        <v>38</v>
      </c>
      <c r="CN20" s="9">
        <v>1.32</v>
      </c>
      <c r="CO20" s="9">
        <v>1.34</v>
      </c>
      <c r="CP20" s="9">
        <v>46</v>
      </c>
      <c r="CQ20" s="9">
        <v>1.04</v>
      </c>
      <c r="CR20" s="9">
        <v>1.31</v>
      </c>
      <c r="CS20" s="9">
        <v>26</v>
      </c>
      <c r="CT20" s="9">
        <v>1.31</v>
      </c>
      <c r="CU20" s="9">
        <v>1.28</v>
      </c>
      <c r="CV20" s="9">
        <v>54</v>
      </c>
      <c r="CW20" s="9">
        <v>1.35</v>
      </c>
      <c r="CX20" s="9">
        <v>1.31</v>
      </c>
      <c r="CY20" s="9">
        <v>55</v>
      </c>
      <c r="CZ20" s="9">
        <v>1.31</v>
      </c>
      <c r="DA20" s="9">
        <v>1.31</v>
      </c>
      <c r="DB20" s="9">
        <v>47</v>
      </c>
      <c r="DC20" s="9">
        <v>1.33</v>
      </c>
      <c r="DD20" s="9">
        <v>1.3</v>
      </c>
      <c r="DE20" s="9">
        <v>52</v>
      </c>
      <c r="DF20" s="9">
        <v>1.3</v>
      </c>
      <c r="DG20" s="9">
        <v>1.26</v>
      </c>
      <c r="DH20" s="9">
        <v>53</v>
      </c>
      <c r="DI20" s="9">
        <v>1.3</v>
      </c>
      <c r="DJ20" s="9">
        <v>1.26</v>
      </c>
      <c r="DK20" s="9">
        <v>48</v>
      </c>
      <c r="DL20" s="9">
        <v>1.3</v>
      </c>
      <c r="DM20" s="9">
        <v>1.26</v>
      </c>
      <c r="DN20" s="9">
        <v>50</v>
      </c>
      <c r="DO20" s="9">
        <v>1.3</v>
      </c>
      <c r="DP20" s="9">
        <v>1.29</v>
      </c>
      <c r="DQ20" s="9">
        <v>47</v>
      </c>
      <c r="DR20" s="9">
        <v>1.48</v>
      </c>
      <c r="DS20" s="9">
        <v>1.28</v>
      </c>
      <c r="DT20" s="9">
        <v>65</v>
      </c>
    </row>
    <row r="22" spans="1:124">
      <c r="A22" t="s">
        <v>22</v>
      </c>
    </row>
    <row r="23" spans="1:124">
      <c r="A23" t="s">
        <v>23</v>
      </c>
      <c r="B23" s="9">
        <v>88.12</v>
      </c>
      <c r="C23" s="9">
        <v>91.89</v>
      </c>
      <c r="D23" s="9">
        <v>16</v>
      </c>
      <c r="E23" s="9">
        <v>88.18</v>
      </c>
      <c r="F23" s="9">
        <v>91.83</v>
      </c>
      <c r="G23" s="9">
        <v>18</v>
      </c>
      <c r="H23" s="9">
        <v>88.24</v>
      </c>
      <c r="I23" s="9">
        <v>91.72</v>
      </c>
      <c r="J23" s="9">
        <v>20</v>
      </c>
      <c r="K23" s="9">
        <v>88.25</v>
      </c>
      <c r="L23" s="9">
        <v>91.7</v>
      </c>
      <c r="M23" s="9">
        <v>20</v>
      </c>
      <c r="N23" s="9">
        <v>88.46</v>
      </c>
      <c r="O23" s="9">
        <v>91.51</v>
      </c>
      <c r="P23" s="9">
        <v>24</v>
      </c>
      <c r="Q23" s="9">
        <v>88.5</v>
      </c>
      <c r="R23" s="9">
        <v>91.55</v>
      </c>
      <c r="S23" s="9">
        <v>25</v>
      </c>
      <c r="T23" s="9">
        <v>88.47</v>
      </c>
      <c r="U23" s="9">
        <v>91.58</v>
      </c>
      <c r="V23" s="9">
        <v>23</v>
      </c>
      <c r="W23" s="9">
        <v>88.5</v>
      </c>
      <c r="X23" s="9">
        <v>91.56</v>
      </c>
      <c r="Y23" s="9">
        <v>25</v>
      </c>
      <c r="Z23" s="9">
        <v>88.51</v>
      </c>
      <c r="AA23" s="9">
        <v>91.53</v>
      </c>
      <c r="AB23" s="9">
        <v>27</v>
      </c>
      <c r="AC23" s="9">
        <v>88.55</v>
      </c>
      <c r="AD23" s="9">
        <v>91.59</v>
      </c>
      <c r="AE23" s="9">
        <v>26</v>
      </c>
      <c r="AF23" s="9">
        <v>88.6</v>
      </c>
      <c r="AG23" s="9">
        <v>91.61</v>
      </c>
      <c r="AH23" s="9">
        <v>25</v>
      </c>
      <c r="AI23" s="9">
        <v>88.68</v>
      </c>
      <c r="AJ23" s="9">
        <v>92.11</v>
      </c>
      <c r="AK23" s="9">
        <v>22</v>
      </c>
      <c r="AL23" s="9">
        <v>89.1</v>
      </c>
      <c r="AM23" s="9">
        <v>92.28</v>
      </c>
      <c r="AN23" s="9">
        <v>23</v>
      </c>
      <c r="AO23" s="9">
        <v>88.94</v>
      </c>
      <c r="AP23" s="9">
        <v>92.17</v>
      </c>
      <c r="AQ23" s="9">
        <v>19</v>
      </c>
      <c r="AR23" s="9">
        <v>88.75</v>
      </c>
      <c r="AS23" s="9">
        <v>92.07</v>
      </c>
      <c r="AT23" s="9">
        <v>18</v>
      </c>
      <c r="AU23" s="9">
        <v>88.49</v>
      </c>
      <c r="AV23" s="9">
        <v>92.09</v>
      </c>
      <c r="AW23" s="9">
        <v>18</v>
      </c>
      <c r="AX23" s="9">
        <v>84.24</v>
      </c>
      <c r="AY23" s="9">
        <v>91.85</v>
      </c>
      <c r="AZ23" s="9">
        <v>5</v>
      </c>
      <c r="BA23" s="9">
        <v>83.8</v>
      </c>
      <c r="BB23" s="9">
        <v>91.8</v>
      </c>
      <c r="BC23" s="9">
        <v>6</v>
      </c>
      <c r="BD23" s="9">
        <v>83.45</v>
      </c>
      <c r="BE23" s="9">
        <v>91.55</v>
      </c>
      <c r="BF23" s="9">
        <v>7</v>
      </c>
      <c r="BG23" s="9">
        <v>83.05</v>
      </c>
      <c r="BH23" s="9">
        <v>91.73</v>
      </c>
      <c r="BI23" s="9">
        <v>5</v>
      </c>
      <c r="BJ23" s="9">
        <v>84.8</v>
      </c>
      <c r="BK23" s="9">
        <v>91.54</v>
      </c>
      <c r="BL23" s="9">
        <v>9</v>
      </c>
      <c r="BM23" s="9">
        <v>85.31</v>
      </c>
      <c r="BN23" s="9">
        <v>91.77</v>
      </c>
      <c r="BO23" s="9">
        <v>8</v>
      </c>
      <c r="BP23" s="9">
        <v>85.78</v>
      </c>
      <c r="BQ23" s="9">
        <v>91.94</v>
      </c>
      <c r="BR23" s="9">
        <v>9</v>
      </c>
      <c r="BS23" s="9">
        <v>85.3</v>
      </c>
      <c r="BT23" s="9">
        <v>92</v>
      </c>
      <c r="BU23" s="9">
        <v>9</v>
      </c>
      <c r="BV23" s="9">
        <v>90.56</v>
      </c>
      <c r="BW23" s="9">
        <v>91.79</v>
      </c>
      <c r="BX23" s="9">
        <v>36</v>
      </c>
      <c r="BY23" s="9">
        <v>89.94</v>
      </c>
      <c r="BZ23" s="9">
        <v>91.76</v>
      </c>
      <c r="CA23" s="9">
        <v>29</v>
      </c>
      <c r="CB23" s="9">
        <v>89.82</v>
      </c>
      <c r="CC23" s="9">
        <v>91.69</v>
      </c>
      <c r="CD23" s="9">
        <v>30</v>
      </c>
      <c r="CE23" s="9">
        <v>89.67</v>
      </c>
      <c r="CF23" s="9">
        <v>91.51</v>
      </c>
      <c r="CG23" s="9">
        <v>29</v>
      </c>
      <c r="CH23" s="9">
        <v>91.79</v>
      </c>
      <c r="CI23" s="9">
        <v>91.7</v>
      </c>
      <c r="CJ23" s="9">
        <v>48</v>
      </c>
      <c r="CK23" s="9">
        <v>93.17</v>
      </c>
      <c r="CL23" s="9">
        <v>91.71</v>
      </c>
      <c r="CM23" s="9">
        <v>62</v>
      </c>
      <c r="CN23" s="9">
        <v>97.49</v>
      </c>
      <c r="CO23" s="9">
        <v>91.76</v>
      </c>
      <c r="CP23" s="9">
        <v>92</v>
      </c>
      <c r="CQ23" s="9">
        <v>95.48</v>
      </c>
      <c r="CR23" s="9">
        <v>91.65</v>
      </c>
      <c r="CS23" s="9">
        <v>82</v>
      </c>
      <c r="CT23" s="9">
        <v>94.9</v>
      </c>
      <c r="CU23" s="9">
        <v>91.88</v>
      </c>
      <c r="CV23" s="9">
        <v>78</v>
      </c>
      <c r="CW23" s="9">
        <v>94.82</v>
      </c>
      <c r="CX23" s="9">
        <v>92.07</v>
      </c>
      <c r="CY23" s="9">
        <v>78</v>
      </c>
      <c r="CZ23" s="9">
        <v>94.53</v>
      </c>
      <c r="DA23" s="9">
        <v>92.15</v>
      </c>
      <c r="DB23" s="9">
        <v>75</v>
      </c>
      <c r="DC23" s="9">
        <v>94.27</v>
      </c>
      <c r="DD23" s="9">
        <v>92.2</v>
      </c>
      <c r="DE23" s="9">
        <v>69</v>
      </c>
      <c r="DF23" s="9">
        <v>94.3</v>
      </c>
      <c r="DG23" s="9">
        <v>92.05</v>
      </c>
      <c r="DH23" s="9">
        <v>73</v>
      </c>
      <c r="DI23" s="9">
        <v>94.05</v>
      </c>
      <c r="DJ23" s="9">
        <v>91.94</v>
      </c>
      <c r="DK23" s="9">
        <v>69</v>
      </c>
      <c r="DL23" s="9">
        <v>93.93</v>
      </c>
      <c r="DM23" s="9">
        <v>91.93</v>
      </c>
      <c r="DN23" s="9">
        <v>67</v>
      </c>
      <c r="DO23" s="9">
        <v>92.3</v>
      </c>
      <c r="DP23" s="9">
        <v>91.89</v>
      </c>
      <c r="DQ23" s="9">
        <v>48</v>
      </c>
      <c r="DR23" s="9">
        <v>94.32</v>
      </c>
      <c r="DS23" s="9">
        <v>91.88</v>
      </c>
      <c r="DT23" s="9">
        <v>70</v>
      </c>
    </row>
    <row r="24" spans="1:124">
      <c r="A24" t="s">
        <v>24</v>
      </c>
      <c r="B24" s="9">
        <v>77.16</v>
      </c>
      <c r="C24" s="9">
        <v>77.8</v>
      </c>
      <c r="D24" s="9">
        <v>37</v>
      </c>
      <c r="E24" s="9">
        <v>76.709999999999994</v>
      </c>
      <c r="F24" s="9">
        <v>77.78</v>
      </c>
      <c r="G24" s="9">
        <v>35</v>
      </c>
      <c r="H24" s="9">
        <v>77.16</v>
      </c>
      <c r="I24" s="9">
        <v>77.81</v>
      </c>
      <c r="J24" s="9">
        <v>38</v>
      </c>
      <c r="K24" s="9">
        <v>77.680000000000007</v>
      </c>
      <c r="L24" s="9">
        <v>78.02</v>
      </c>
      <c r="M24" s="9">
        <v>40</v>
      </c>
      <c r="N24" s="9">
        <v>80.91</v>
      </c>
      <c r="O24" s="9">
        <v>78.59</v>
      </c>
      <c r="P24" s="9">
        <v>53</v>
      </c>
      <c r="Q24" s="9">
        <v>81.209999999999994</v>
      </c>
      <c r="R24" s="9">
        <v>79.45</v>
      </c>
      <c r="S24" s="9">
        <v>53</v>
      </c>
      <c r="T24" s="9">
        <v>81.59</v>
      </c>
      <c r="U24" s="9">
        <v>79.56</v>
      </c>
      <c r="V24" s="9">
        <v>55</v>
      </c>
      <c r="W24" s="9">
        <v>81.99</v>
      </c>
      <c r="X24" s="9">
        <v>79.989999999999995</v>
      </c>
      <c r="Y24" s="9">
        <v>57</v>
      </c>
      <c r="Z24" s="9">
        <v>82.41</v>
      </c>
      <c r="AA24" s="9">
        <v>80.27</v>
      </c>
      <c r="AB24" s="9">
        <v>58</v>
      </c>
      <c r="AC24" s="9">
        <v>82.4</v>
      </c>
      <c r="AD24" s="9">
        <v>80.489999999999995</v>
      </c>
      <c r="AE24" s="9">
        <v>55</v>
      </c>
      <c r="AF24" s="9">
        <v>82.68</v>
      </c>
      <c r="AG24" s="9">
        <v>80.73</v>
      </c>
      <c r="AH24" s="9">
        <v>57</v>
      </c>
      <c r="AI24" s="9">
        <v>82.91</v>
      </c>
      <c r="AJ24" s="9">
        <v>81.06</v>
      </c>
      <c r="AK24" s="9">
        <v>56</v>
      </c>
      <c r="AL24" s="9">
        <v>84.2</v>
      </c>
      <c r="AM24" s="9">
        <v>81.239999999999995</v>
      </c>
      <c r="AN24" s="9">
        <v>62</v>
      </c>
      <c r="AO24" s="9">
        <v>84.65</v>
      </c>
      <c r="AP24" s="9">
        <v>81.48</v>
      </c>
      <c r="AQ24" s="9">
        <v>65</v>
      </c>
      <c r="AR24" s="9">
        <v>84.83</v>
      </c>
      <c r="AS24" s="9">
        <v>81.72</v>
      </c>
      <c r="AT24" s="9">
        <v>65</v>
      </c>
      <c r="AU24" s="9">
        <v>84.83</v>
      </c>
      <c r="AV24" s="9">
        <v>81.73</v>
      </c>
      <c r="AW24" s="9">
        <v>64</v>
      </c>
      <c r="AX24" s="9">
        <v>78.53</v>
      </c>
      <c r="AY24" s="9">
        <v>81.95</v>
      </c>
      <c r="AZ24" s="9">
        <v>27</v>
      </c>
      <c r="BA24" s="9">
        <v>77.73</v>
      </c>
      <c r="BB24" s="9">
        <v>81.97</v>
      </c>
      <c r="BC24" s="9">
        <v>24</v>
      </c>
      <c r="BD24" s="9">
        <v>77.42</v>
      </c>
      <c r="BE24" s="9">
        <v>82.02</v>
      </c>
      <c r="BF24" s="9">
        <v>23</v>
      </c>
      <c r="BG24" s="9">
        <v>76.94</v>
      </c>
      <c r="BH24" s="9">
        <v>82.04</v>
      </c>
      <c r="BI24" s="9">
        <v>21</v>
      </c>
      <c r="BJ24" s="9">
        <v>76.400000000000006</v>
      </c>
      <c r="BK24" s="9">
        <v>81.540000000000006</v>
      </c>
      <c r="BL24" s="9">
        <v>18</v>
      </c>
      <c r="BM24" s="9">
        <v>76.25</v>
      </c>
      <c r="BN24" s="9">
        <v>81.61</v>
      </c>
      <c r="BO24" s="9">
        <v>18</v>
      </c>
      <c r="BP24" s="9">
        <v>76.150000000000006</v>
      </c>
      <c r="BQ24" s="9">
        <v>81.52</v>
      </c>
      <c r="BR24" s="9">
        <v>18</v>
      </c>
      <c r="BS24" s="9">
        <v>75.88</v>
      </c>
      <c r="BT24" s="9">
        <v>81.63</v>
      </c>
      <c r="BU24" s="9">
        <v>17</v>
      </c>
      <c r="BV24" s="9">
        <v>79.98</v>
      </c>
      <c r="BW24" s="9">
        <v>81.55</v>
      </c>
      <c r="BX24" s="9">
        <v>34</v>
      </c>
      <c r="BY24" s="9">
        <v>77.790000000000006</v>
      </c>
      <c r="BZ24" s="9">
        <v>81.150000000000006</v>
      </c>
      <c r="CA24" s="9">
        <v>28</v>
      </c>
      <c r="CB24" s="9">
        <v>77.540000000000006</v>
      </c>
      <c r="CC24" s="9">
        <v>81.010000000000005</v>
      </c>
      <c r="CD24" s="9">
        <v>26</v>
      </c>
      <c r="CE24" s="9">
        <v>77.31</v>
      </c>
      <c r="CF24" s="9">
        <v>80.87</v>
      </c>
      <c r="CG24" s="9">
        <v>26</v>
      </c>
      <c r="CH24" s="9">
        <v>78.13</v>
      </c>
      <c r="CI24" s="9">
        <v>80.75</v>
      </c>
      <c r="CJ24" s="9">
        <v>30</v>
      </c>
      <c r="CK24" s="9">
        <v>77.78</v>
      </c>
      <c r="CL24" s="9">
        <v>80.48</v>
      </c>
      <c r="CM24" s="9">
        <v>29</v>
      </c>
      <c r="CN24" s="9">
        <v>79.400000000000006</v>
      </c>
      <c r="CO24" s="9">
        <v>80.63</v>
      </c>
      <c r="CP24" s="9">
        <v>40</v>
      </c>
      <c r="CQ24" s="9">
        <v>83.32</v>
      </c>
      <c r="CR24" s="9">
        <v>80.430000000000007</v>
      </c>
      <c r="CS24" s="9">
        <v>63</v>
      </c>
      <c r="CT24" s="9">
        <v>83.38</v>
      </c>
      <c r="CU24" s="9">
        <v>80.540000000000006</v>
      </c>
      <c r="CV24" s="9">
        <v>61</v>
      </c>
      <c r="CW24" s="9">
        <v>83.51</v>
      </c>
      <c r="CX24" s="9">
        <v>80.81</v>
      </c>
      <c r="CY24" s="9">
        <v>62</v>
      </c>
      <c r="CZ24" s="9">
        <v>82.97</v>
      </c>
      <c r="DA24" s="9">
        <v>81.16</v>
      </c>
      <c r="DB24" s="9">
        <v>58</v>
      </c>
      <c r="DC24" s="9">
        <v>82.96</v>
      </c>
      <c r="DD24" s="9">
        <v>81.02</v>
      </c>
      <c r="DE24" s="9">
        <v>55</v>
      </c>
      <c r="DF24" s="9">
        <v>83.03</v>
      </c>
      <c r="DG24" s="9">
        <v>80.709999999999994</v>
      </c>
      <c r="DH24" s="9">
        <v>58</v>
      </c>
      <c r="DI24" s="9">
        <v>82.98</v>
      </c>
      <c r="DJ24" s="9">
        <v>80.73</v>
      </c>
      <c r="DK24" s="9">
        <v>55</v>
      </c>
      <c r="DL24" s="9">
        <v>82.39</v>
      </c>
      <c r="DM24" s="9">
        <v>80.8</v>
      </c>
      <c r="DN24" s="9">
        <v>53</v>
      </c>
      <c r="DO24" s="9">
        <v>81.27</v>
      </c>
      <c r="DP24" s="9">
        <v>80.88</v>
      </c>
      <c r="DQ24" s="9">
        <v>43</v>
      </c>
      <c r="DR24" s="9">
        <v>84.22</v>
      </c>
      <c r="DS24" s="9">
        <v>80.12</v>
      </c>
      <c r="DT24" s="9">
        <v>72</v>
      </c>
    </row>
    <row r="25" spans="1:124">
      <c r="A25" t="s">
        <v>25</v>
      </c>
      <c r="B25" s="9">
        <v>3.71</v>
      </c>
      <c r="C25" s="9">
        <v>4.16</v>
      </c>
      <c r="D25" s="9">
        <v>26</v>
      </c>
      <c r="E25" s="9">
        <v>3.73</v>
      </c>
      <c r="F25" s="9">
        <v>4.22</v>
      </c>
      <c r="G25" s="9">
        <v>26</v>
      </c>
      <c r="H25" s="9">
        <v>3.75</v>
      </c>
      <c r="I25" s="9">
        <v>4.24</v>
      </c>
      <c r="J25" s="9">
        <v>26</v>
      </c>
      <c r="K25" s="9">
        <v>3.72</v>
      </c>
      <c r="L25" s="9">
        <v>4.2699999999999996</v>
      </c>
      <c r="M25" s="9">
        <v>24</v>
      </c>
      <c r="N25" s="9">
        <v>3.85</v>
      </c>
      <c r="O25" s="9">
        <v>4.4000000000000004</v>
      </c>
      <c r="P25" s="9">
        <v>25</v>
      </c>
      <c r="Q25" s="9">
        <v>3.86</v>
      </c>
      <c r="R25" s="9">
        <v>4.42</v>
      </c>
      <c r="S25" s="9">
        <v>26</v>
      </c>
      <c r="T25" s="9">
        <v>3.88</v>
      </c>
      <c r="U25" s="9">
        <v>4.43</v>
      </c>
      <c r="V25" s="9">
        <v>27</v>
      </c>
      <c r="W25" s="9">
        <v>3.89</v>
      </c>
      <c r="X25" s="9">
        <v>4.43</v>
      </c>
      <c r="Y25" s="9">
        <v>27</v>
      </c>
      <c r="Z25" s="9">
        <v>3.98</v>
      </c>
      <c r="AA25" s="9">
        <v>4.54</v>
      </c>
      <c r="AB25" s="9">
        <v>24</v>
      </c>
      <c r="AC25" s="9">
        <v>4</v>
      </c>
      <c r="AD25" s="9">
        <v>4.55</v>
      </c>
      <c r="AE25" s="9">
        <v>23</v>
      </c>
      <c r="AF25" s="9">
        <v>3.99</v>
      </c>
      <c r="AG25" s="9">
        <v>4.57</v>
      </c>
      <c r="AH25" s="9">
        <v>22</v>
      </c>
      <c r="AI25" s="9">
        <v>4.01</v>
      </c>
      <c r="AJ25" s="9">
        <v>4.54</v>
      </c>
      <c r="AK25" s="9">
        <v>23</v>
      </c>
      <c r="AL25" s="9">
        <v>4.2699999999999996</v>
      </c>
      <c r="AM25" s="9">
        <v>4.75</v>
      </c>
      <c r="AN25" s="9">
        <v>24</v>
      </c>
      <c r="AO25" s="9">
        <v>4.3099999999999996</v>
      </c>
      <c r="AP25" s="9">
        <v>4.79</v>
      </c>
      <c r="AQ25" s="9">
        <v>23</v>
      </c>
      <c r="AR25" s="9">
        <v>4.3499999999999996</v>
      </c>
      <c r="AS25" s="9">
        <v>4.8</v>
      </c>
      <c r="AT25" s="9">
        <v>22</v>
      </c>
      <c r="AU25" s="9">
        <v>4.4400000000000004</v>
      </c>
      <c r="AV25" s="9">
        <v>4.84</v>
      </c>
      <c r="AW25" s="9">
        <v>26</v>
      </c>
      <c r="AX25" s="9">
        <v>5.49</v>
      </c>
      <c r="AY25" s="9">
        <v>5.73</v>
      </c>
      <c r="AZ25" s="9">
        <v>29</v>
      </c>
      <c r="BA25" s="9">
        <v>5.67</v>
      </c>
      <c r="BB25" s="9">
        <v>5.82</v>
      </c>
      <c r="BC25" s="9">
        <v>29</v>
      </c>
      <c r="BD25" s="9">
        <v>5.86</v>
      </c>
      <c r="BE25" s="9">
        <v>5.9</v>
      </c>
      <c r="BF25" s="9">
        <v>36</v>
      </c>
      <c r="BG25" s="9">
        <v>6.17</v>
      </c>
      <c r="BH25" s="9">
        <v>6.13</v>
      </c>
      <c r="BI25" s="9">
        <v>45</v>
      </c>
      <c r="BJ25" s="9">
        <v>6.98</v>
      </c>
      <c r="BK25" s="9">
        <v>6.75</v>
      </c>
      <c r="BL25" s="9">
        <v>60</v>
      </c>
      <c r="BM25" s="9">
        <v>7.03</v>
      </c>
      <c r="BN25" s="9">
        <v>6.8</v>
      </c>
      <c r="BO25" s="9">
        <v>61</v>
      </c>
      <c r="BP25" s="9">
        <v>7</v>
      </c>
      <c r="BQ25" s="9">
        <v>6.73</v>
      </c>
      <c r="BR25" s="9">
        <v>63</v>
      </c>
      <c r="BS25" s="9">
        <v>7.05</v>
      </c>
      <c r="BT25" s="9">
        <v>6.67</v>
      </c>
      <c r="BU25" s="9">
        <v>69</v>
      </c>
      <c r="BV25" s="9">
        <v>5.29</v>
      </c>
      <c r="BW25" s="9">
        <v>6.5</v>
      </c>
      <c r="BX25" s="9">
        <v>8</v>
      </c>
      <c r="BY25" s="9">
        <v>6.76</v>
      </c>
      <c r="BZ25" s="9">
        <v>6.47</v>
      </c>
      <c r="CA25" s="9">
        <v>66</v>
      </c>
      <c r="CB25" s="9">
        <v>6.62</v>
      </c>
      <c r="CC25" s="9">
        <v>6.34</v>
      </c>
      <c r="CD25" s="9">
        <v>63</v>
      </c>
      <c r="CE25" s="9">
        <v>6.46</v>
      </c>
      <c r="CF25" s="9">
        <v>6.17</v>
      </c>
      <c r="CG25" s="9">
        <v>63</v>
      </c>
      <c r="CH25" s="9">
        <v>5.44</v>
      </c>
      <c r="CI25" s="9">
        <v>5.64</v>
      </c>
      <c r="CJ25" s="9">
        <v>29</v>
      </c>
      <c r="CK25" s="9">
        <v>5.2</v>
      </c>
      <c r="CL25" s="9">
        <v>5.47</v>
      </c>
      <c r="CM25" s="9">
        <v>28</v>
      </c>
      <c r="CN25" s="9">
        <v>5.17</v>
      </c>
      <c r="CO25" s="9">
        <v>5.35</v>
      </c>
      <c r="CP25" s="9">
        <v>29</v>
      </c>
      <c r="CQ25" s="9">
        <v>5.39</v>
      </c>
      <c r="CR25" s="9">
        <v>5.18</v>
      </c>
      <c r="CS25" s="9">
        <v>58</v>
      </c>
      <c r="CT25" s="9">
        <v>5.13</v>
      </c>
      <c r="CU25" s="9">
        <v>4.8499999999999996</v>
      </c>
      <c r="CV25" s="9">
        <v>59</v>
      </c>
      <c r="CW25" s="9">
        <v>5.04</v>
      </c>
      <c r="CX25" s="9">
        <v>4.78</v>
      </c>
      <c r="CY25" s="9">
        <v>56</v>
      </c>
      <c r="CZ25" s="9">
        <v>5.0199999999999996</v>
      </c>
      <c r="DA25" s="9">
        <v>4.74</v>
      </c>
      <c r="DB25" s="9">
        <v>56</v>
      </c>
      <c r="DC25" s="9">
        <v>5.04</v>
      </c>
      <c r="DD25" s="9">
        <v>4.76</v>
      </c>
      <c r="DE25" s="9">
        <v>53</v>
      </c>
      <c r="DF25" s="9">
        <v>5.27</v>
      </c>
      <c r="DG25" s="9">
        <v>4.9800000000000004</v>
      </c>
      <c r="DH25" s="9">
        <v>56</v>
      </c>
      <c r="DI25" s="9">
        <v>5.33</v>
      </c>
      <c r="DJ25" s="9">
        <v>5.01</v>
      </c>
      <c r="DK25" s="9">
        <v>57</v>
      </c>
      <c r="DL25" s="9">
        <v>5.43</v>
      </c>
      <c r="DM25" s="9">
        <v>5.14</v>
      </c>
      <c r="DN25" s="9">
        <v>58</v>
      </c>
      <c r="DO25" s="9">
        <v>5.52</v>
      </c>
      <c r="DP25" s="9">
        <v>5.18</v>
      </c>
      <c r="DQ25" s="9">
        <v>60</v>
      </c>
      <c r="DR25" s="9">
        <v>6.57</v>
      </c>
      <c r="DS25" s="9">
        <v>5.81</v>
      </c>
      <c r="DT25" s="9">
        <v>80</v>
      </c>
    </row>
    <row r="26" spans="1:124">
      <c r="A26" t="s">
        <v>26</v>
      </c>
      <c r="B26" s="9">
        <v>0.41</v>
      </c>
      <c r="C26" s="9">
        <v>0.5</v>
      </c>
      <c r="D26" s="9">
        <v>39</v>
      </c>
      <c r="E26" s="9">
        <v>0.43</v>
      </c>
      <c r="F26" s="9">
        <v>0.53</v>
      </c>
      <c r="G26" s="9">
        <v>39</v>
      </c>
      <c r="H26" s="9">
        <v>0.45</v>
      </c>
      <c r="I26" s="9">
        <v>0.54</v>
      </c>
      <c r="J26" s="9">
        <v>41</v>
      </c>
      <c r="K26" s="9">
        <v>0.47</v>
      </c>
      <c r="L26" s="9">
        <v>0.56999999999999995</v>
      </c>
      <c r="M26" s="9">
        <v>41</v>
      </c>
      <c r="N26" s="9">
        <v>0.61</v>
      </c>
      <c r="O26" s="9">
        <v>0.68</v>
      </c>
      <c r="P26" s="9">
        <v>43</v>
      </c>
      <c r="Q26" s="9">
        <v>0.64</v>
      </c>
      <c r="R26" s="9">
        <v>0.71</v>
      </c>
      <c r="S26" s="9">
        <v>45</v>
      </c>
      <c r="T26" s="9">
        <v>0.66</v>
      </c>
      <c r="U26" s="9">
        <v>0.74</v>
      </c>
      <c r="V26" s="9">
        <v>45</v>
      </c>
      <c r="W26" s="9">
        <v>0.69</v>
      </c>
      <c r="X26" s="9">
        <v>0.76</v>
      </c>
      <c r="Y26" s="9">
        <v>46</v>
      </c>
      <c r="Z26" s="9">
        <v>0.93</v>
      </c>
      <c r="AA26" s="9">
        <v>0.94</v>
      </c>
      <c r="AB26" s="9">
        <v>50</v>
      </c>
      <c r="AC26" s="9">
        <v>0.99</v>
      </c>
      <c r="AD26" s="9">
        <v>0.97</v>
      </c>
      <c r="AE26" s="9">
        <v>52</v>
      </c>
      <c r="AF26" s="9">
        <v>1.05</v>
      </c>
      <c r="AG26" s="9">
        <v>1.02</v>
      </c>
      <c r="AH26" s="9">
        <v>52</v>
      </c>
      <c r="AI26" s="9">
        <v>1.1499999999999999</v>
      </c>
      <c r="AJ26" s="9">
        <v>1.08</v>
      </c>
      <c r="AK26" s="9">
        <v>58</v>
      </c>
      <c r="AL26" s="9">
        <v>1.49</v>
      </c>
      <c r="AM26" s="9">
        <v>1.4</v>
      </c>
      <c r="AN26" s="9">
        <v>58</v>
      </c>
      <c r="AO26" s="9">
        <v>1.54</v>
      </c>
      <c r="AP26" s="9">
        <v>1.48</v>
      </c>
      <c r="AQ26" s="9">
        <v>54</v>
      </c>
      <c r="AR26" s="9">
        <v>1.6</v>
      </c>
      <c r="AS26" s="9">
        <v>1.54</v>
      </c>
      <c r="AT26" s="9">
        <v>55</v>
      </c>
      <c r="AU26" s="9">
        <v>1.69</v>
      </c>
      <c r="AV26" s="9">
        <v>1.61</v>
      </c>
      <c r="AW26" s="9">
        <v>55</v>
      </c>
      <c r="AX26" s="9">
        <v>2.1</v>
      </c>
      <c r="AY26" s="9">
        <v>2.25</v>
      </c>
      <c r="AZ26" s="9">
        <v>40</v>
      </c>
      <c r="BA26" s="9">
        <v>2.16</v>
      </c>
      <c r="BB26" s="9">
        <v>2.35</v>
      </c>
      <c r="BC26" s="9">
        <v>33</v>
      </c>
      <c r="BD26" s="9">
        <v>2.2400000000000002</v>
      </c>
      <c r="BE26" s="9">
        <v>2.4500000000000002</v>
      </c>
      <c r="BF26" s="9">
        <v>31</v>
      </c>
      <c r="BG26" s="9">
        <v>2.44</v>
      </c>
      <c r="BH26" s="9">
        <v>2.73</v>
      </c>
      <c r="BI26" s="9">
        <v>25</v>
      </c>
      <c r="BJ26" s="9">
        <v>2.96</v>
      </c>
      <c r="BK26" s="9">
        <v>3.25</v>
      </c>
      <c r="BL26" s="9">
        <v>29</v>
      </c>
      <c r="BM26" s="9">
        <v>2.98</v>
      </c>
      <c r="BN26" s="9">
        <v>3.27</v>
      </c>
      <c r="BO26" s="9">
        <v>30</v>
      </c>
      <c r="BP26" s="9">
        <v>2.94</v>
      </c>
      <c r="BQ26" s="9">
        <v>3.26</v>
      </c>
      <c r="BR26" s="9">
        <v>26</v>
      </c>
      <c r="BS26" s="9">
        <v>2.94</v>
      </c>
      <c r="BT26" s="9">
        <v>3.22</v>
      </c>
      <c r="BU26" s="9">
        <v>29</v>
      </c>
      <c r="BV26" s="9">
        <v>2</v>
      </c>
      <c r="BW26" s="9">
        <v>2.96</v>
      </c>
      <c r="BX26" s="9">
        <v>7</v>
      </c>
      <c r="BY26" s="9">
        <v>2.46</v>
      </c>
      <c r="BZ26" s="9">
        <v>2.87</v>
      </c>
      <c r="CA26" s="9">
        <v>22</v>
      </c>
      <c r="CB26" s="9">
        <v>2.33</v>
      </c>
      <c r="CC26" s="9">
        <v>2.75</v>
      </c>
      <c r="CD26" s="9">
        <v>22</v>
      </c>
      <c r="CE26" s="9">
        <v>2.21</v>
      </c>
      <c r="CF26" s="9">
        <v>2.61</v>
      </c>
      <c r="CG26" s="9">
        <v>22</v>
      </c>
      <c r="CH26" s="9">
        <v>1.76</v>
      </c>
      <c r="CI26" s="9">
        <v>2.0499999999999998</v>
      </c>
      <c r="CJ26" s="9">
        <v>26</v>
      </c>
      <c r="CK26" s="9">
        <v>1.66</v>
      </c>
      <c r="CL26" s="9">
        <v>1.92</v>
      </c>
      <c r="CM26" s="9">
        <v>28</v>
      </c>
      <c r="CN26" s="9">
        <v>1.64</v>
      </c>
      <c r="CO26" s="9">
        <v>1.79</v>
      </c>
      <c r="CP26" s="9">
        <v>37</v>
      </c>
      <c r="CQ26" s="9">
        <v>1.71</v>
      </c>
      <c r="CR26" s="9">
        <v>1.66</v>
      </c>
      <c r="CS26" s="9">
        <v>54</v>
      </c>
      <c r="CT26" s="9">
        <v>1.39</v>
      </c>
      <c r="CU26" s="9">
        <v>1.31</v>
      </c>
      <c r="CV26" s="9">
        <v>58</v>
      </c>
      <c r="CW26" s="9">
        <v>1.34</v>
      </c>
      <c r="CX26" s="9">
        <v>1.26</v>
      </c>
      <c r="CY26" s="9">
        <v>55</v>
      </c>
      <c r="CZ26" s="9">
        <v>1.32</v>
      </c>
      <c r="DA26" s="9">
        <v>1.22</v>
      </c>
      <c r="DB26" s="9">
        <v>59</v>
      </c>
      <c r="DC26" s="9">
        <v>1.32</v>
      </c>
      <c r="DD26" s="9">
        <v>1.26</v>
      </c>
      <c r="DE26" s="9">
        <v>56</v>
      </c>
      <c r="DF26" s="9">
        <v>1.61</v>
      </c>
      <c r="DG26" s="9">
        <v>1.41</v>
      </c>
      <c r="DH26" s="9">
        <v>64</v>
      </c>
      <c r="DI26" s="9">
        <v>1.69</v>
      </c>
      <c r="DJ26" s="9">
        <v>1.43</v>
      </c>
      <c r="DK26" s="9">
        <v>66</v>
      </c>
      <c r="DL26" s="9">
        <v>1.8</v>
      </c>
      <c r="DM26" s="9">
        <v>1.51</v>
      </c>
      <c r="DN26" s="9">
        <v>68</v>
      </c>
      <c r="DO26" s="9">
        <v>1.9</v>
      </c>
      <c r="DP26" s="9">
        <v>1.53</v>
      </c>
      <c r="DQ26" s="9">
        <v>75</v>
      </c>
      <c r="DR26" s="9">
        <v>2.42</v>
      </c>
      <c r="DS26" s="9">
        <v>1.92</v>
      </c>
      <c r="DT26" s="9">
        <v>81</v>
      </c>
    </row>
    <row r="27" spans="1:124">
      <c r="A27" t="s">
        <v>27</v>
      </c>
      <c r="B27" s="9">
        <v>3.3</v>
      </c>
      <c r="C27" s="9">
        <v>3.63</v>
      </c>
      <c r="D27" s="9">
        <v>29</v>
      </c>
      <c r="E27" s="9">
        <v>3.3</v>
      </c>
      <c r="F27" s="9">
        <v>3.66</v>
      </c>
      <c r="G27" s="9">
        <v>28</v>
      </c>
      <c r="H27" s="9">
        <v>3.3</v>
      </c>
      <c r="I27" s="9">
        <v>3.66</v>
      </c>
      <c r="J27" s="9">
        <v>28</v>
      </c>
      <c r="K27" s="9">
        <v>3.25</v>
      </c>
      <c r="L27" s="9">
        <v>3.67</v>
      </c>
      <c r="M27" s="9">
        <v>25</v>
      </c>
      <c r="N27" s="9">
        <v>3.24</v>
      </c>
      <c r="O27" s="9">
        <v>3.67</v>
      </c>
      <c r="P27" s="9">
        <v>26</v>
      </c>
      <c r="Q27" s="9">
        <v>3.22</v>
      </c>
      <c r="R27" s="9">
        <v>3.66</v>
      </c>
      <c r="S27" s="9">
        <v>26</v>
      </c>
      <c r="T27" s="9">
        <v>3.22</v>
      </c>
      <c r="U27" s="9">
        <v>3.65</v>
      </c>
      <c r="V27" s="9">
        <v>26</v>
      </c>
      <c r="W27" s="9">
        <v>3.21</v>
      </c>
      <c r="X27" s="9">
        <v>3.63</v>
      </c>
      <c r="Y27" s="9">
        <v>27</v>
      </c>
      <c r="Z27" s="9">
        <v>3.05</v>
      </c>
      <c r="AA27" s="9">
        <v>3.57</v>
      </c>
      <c r="AB27" s="9">
        <v>22</v>
      </c>
      <c r="AC27" s="9">
        <v>3.01</v>
      </c>
      <c r="AD27" s="9">
        <v>3.55</v>
      </c>
      <c r="AE27" s="9">
        <v>20</v>
      </c>
      <c r="AF27" s="9">
        <v>2.94</v>
      </c>
      <c r="AG27" s="9">
        <v>3.52</v>
      </c>
      <c r="AH27" s="9">
        <v>22</v>
      </c>
      <c r="AI27" s="9">
        <v>2.86</v>
      </c>
      <c r="AJ27" s="9">
        <v>3.42</v>
      </c>
      <c r="AK27" s="9">
        <v>24</v>
      </c>
      <c r="AL27" s="9">
        <v>2.79</v>
      </c>
      <c r="AM27" s="9">
        <v>3.29</v>
      </c>
      <c r="AN27" s="9">
        <v>25</v>
      </c>
      <c r="AO27" s="9">
        <v>2.77</v>
      </c>
      <c r="AP27" s="9">
        <v>3.25</v>
      </c>
      <c r="AQ27" s="9">
        <v>26</v>
      </c>
      <c r="AR27" s="9">
        <v>2.75</v>
      </c>
      <c r="AS27" s="9">
        <v>3.2</v>
      </c>
      <c r="AT27" s="9">
        <v>27</v>
      </c>
      <c r="AU27" s="9">
        <v>2.75</v>
      </c>
      <c r="AV27" s="9">
        <v>3.17</v>
      </c>
      <c r="AW27" s="9">
        <v>30</v>
      </c>
      <c r="AX27" s="9">
        <v>3.39</v>
      </c>
      <c r="AY27" s="9">
        <v>3.42</v>
      </c>
      <c r="AZ27" s="9">
        <v>45</v>
      </c>
      <c r="BA27" s="9">
        <v>3.51</v>
      </c>
      <c r="BB27" s="9">
        <v>3.45</v>
      </c>
      <c r="BC27" s="9">
        <v>51</v>
      </c>
      <c r="BD27" s="9">
        <v>3.62</v>
      </c>
      <c r="BE27" s="9">
        <v>3.44</v>
      </c>
      <c r="BF27" s="9">
        <v>55</v>
      </c>
      <c r="BG27" s="9">
        <v>3.72</v>
      </c>
      <c r="BH27" s="9">
        <v>3.41</v>
      </c>
      <c r="BI27" s="9">
        <v>63</v>
      </c>
      <c r="BJ27" s="9">
        <v>4.01</v>
      </c>
      <c r="BK27" s="9">
        <v>3.51</v>
      </c>
      <c r="BL27" s="9">
        <v>71</v>
      </c>
      <c r="BM27" s="9">
        <v>4.05</v>
      </c>
      <c r="BN27" s="9">
        <v>3.54</v>
      </c>
      <c r="BO27" s="9">
        <v>73</v>
      </c>
      <c r="BP27" s="9">
        <v>4.0599999999999996</v>
      </c>
      <c r="BQ27" s="9">
        <v>3.48</v>
      </c>
      <c r="BR27" s="9">
        <v>78</v>
      </c>
      <c r="BS27" s="9">
        <v>4.12</v>
      </c>
      <c r="BT27" s="9">
        <v>3.46</v>
      </c>
      <c r="BU27" s="9">
        <v>79</v>
      </c>
      <c r="BV27" s="9">
        <v>3.28</v>
      </c>
      <c r="BW27" s="9">
        <v>3.55</v>
      </c>
      <c r="BX27" s="9">
        <v>33</v>
      </c>
      <c r="BY27" s="9">
        <v>4.3</v>
      </c>
      <c r="BZ27" s="9">
        <v>3.61</v>
      </c>
      <c r="CA27" s="9">
        <v>78</v>
      </c>
      <c r="CB27" s="9">
        <v>4.29</v>
      </c>
      <c r="CC27" s="9">
        <v>3.61</v>
      </c>
      <c r="CD27" s="9">
        <v>76</v>
      </c>
      <c r="CE27" s="9">
        <v>4.25</v>
      </c>
      <c r="CF27" s="9">
        <v>3.58</v>
      </c>
      <c r="CG27" s="9">
        <v>78</v>
      </c>
      <c r="CH27" s="9">
        <v>3.68</v>
      </c>
      <c r="CI27" s="9">
        <v>3.58</v>
      </c>
      <c r="CJ27" s="9">
        <v>49</v>
      </c>
      <c r="CK27" s="9">
        <v>3.54</v>
      </c>
      <c r="CL27" s="9">
        <v>3.54</v>
      </c>
      <c r="CM27" s="9">
        <v>45</v>
      </c>
      <c r="CN27" s="9">
        <v>3.53</v>
      </c>
      <c r="CO27" s="9">
        <v>3.54</v>
      </c>
      <c r="CP27" s="9">
        <v>43</v>
      </c>
      <c r="CQ27" s="9">
        <v>3.68</v>
      </c>
      <c r="CR27" s="9">
        <v>3.5</v>
      </c>
      <c r="CS27" s="9">
        <v>55</v>
      </c>
      <c r="CT27" s="9">
        <v>3.74</v>
      </c>
      <c r="CU27" s="9">
        <v>3.5</v>
      </c>
      <c r="CV27" s="9">
        <v>56</v>
      </c>
      <c r="CW27" s="9">
        <v>3.7</v>
      </c>
      <c r="CX27" s="9">
        <v>3.51</v>
      </c>
      <c r="CY27" s="9">
        <v>55</v>
      </c>
      <c r="CZ27" s="9">
        <v>3.7</v>
      </c>
      <c r="DA27" s="9">
        <v>3.48</v>
      </c>
      <c r="DB27" s="9">
        <v>55</v>
      </c>
      <c r="DC27" s="9">
        <v>3.72</v>
      </c>
      <c r="DD27" s="9">
        <v>3.47</v>
      </c>
      <c r="DE27" s="9">
        <v>54</v>
      </c>
      <c r="DF27" s="9">
        <v>3.66</v>
      </c>
      <c r="DG27" s="9">
        <v>3.52</v>
      </c>
      <c r="DH27" s="9">
        <v>50</v>
      </c>
      <c r="DI27" s="9">
        <v>3.64</v>
      </c>
      <c r="DJ27" s="9">
        <v>3.53</v>
      </c>
      <c r="DK27" s="9">
        <v>52</v>
      </c>
      <c r="DL27" s="9">
        <v>3.63</v>
      </c>
      <c r="DM27" s="9">
        <v>3.59</v>
      </c>
      <c r="DN27" s="9">
        <v>50</v>
      </c>
      <c r="DO27" s="9">
        <v>3.62</v>
      </c>
      <c r="DP27" s="9">
        <v>3.6</v>
      </c>
      <c r="DQ27" s="9">
        <v>47</v>
      </c>
      <c r="DR27" s="9">
        <v>4.1500000000000004</v>
      </c>
      <c r="DS27" s="9">
        <v>3.84</v>
      </c>
      <c r="DT27" s="9">
        <v>58</v>
      </c>
    </row>
    <row r="29" spans="1:124">
      <c r="A29" t="s">
        <v>28</v>
      </c>
    </row>
    <row r="30" spans="1:124">
      <c r="A30" t="s">
        <v>29</v>
      </c>
      <c r="B30" s="9">
        <v>1.35</v>
      </c>
      <c r="C30" s="9">
        <v>0.61</v>
      </c>
      <c r="D30" s="9">
        <v>86</v>
      </c>
      <c r="E30" s="9">
        <v>1.48</v>
      </c>
      <c r="F30" s="9">
        <v>0.62</v>
      </c>
      <c r="G30" s="9">
        <v>88</v>
      </c>
      <c r="H30" s="9">
        <v>1.53</v>
      </c>
      <c r="I30" s="9">
        <v>0.63</v>
      </c>
      <c r="J30" s="9">
        <v>88</v>
      </c>
      <c r="K30" s="9">
        <v>1.7</v>
      </c>
      <c r="L30" s="9">
        <v>0.66</v>
      </c>
      <c r="M30" s="9">
        <v>90</v>
      </c>
      <c r="N30" s="9">
        <v>2.41</v>
      </c>
      <c r="O30" s="9">
        <v>0.93</v>
      </c>
      <c r="P30" s="9">
        <v>91</v>
      </c>
      <c r="Q30" s="9">
        <v>2.4900000000000002</v>
      </c>
      <c r="R30" s="9">
        <v>0.97</v>
      </c>
      <c r="S30" s="9">
        <v>90</v>
      </c>
      <c r="T30" s="9">
        <v>2.48</v>
      </c>
      <c r="U30" s="9">
        <v>1.03</v>
      </c>
      <c r="V30" s="9">
        <v>89</v>
      </c>
      <c r="W30" s="9">
        <v>2.29</v>
      </c>
      <c r="X30" s="9">
        <v>1.06</v>
      </c>
      <c r="Y30" s="9">
        <v>85</v>
      </c>
      <c r="Z30" s="9">
        <v>3.17</v>
      </c>
      <c r="AA30" s="9">
        <v>1.66</v>
      </c>
      <c r="AB30" s="9">
        <v>83</v>
      </c>
      <c r="AC30" s="9">
        <v>3.17</v>
      </c>
      <c r="AD30" s="9">
        <v>1.56</v>
      </c>
      <c r="AE30" s="9">
        <v>83</v>
      </c>
      <c r="AF30" s="9">
        <v>3.01</v>
      </c>
      <c r="AG30" s="9">
        <v>1.7</v>
      </c>
      <c r="AH30" s="9">
        <v>81</v>
      </c>
      <c r="AI30" s="9">
        <v>3.07</v>
      </c>
      <c r="AJ30" s="9">
        <v>1.88</v>
      </c>
      <c r="AK30" s="9">
        <v>79</v>
      </c>
      <c r="AL30" s="9">
        <v>2.34</v>
      </c>
      <c r="AM30" s="9">
        <v>1.86</v>
      </c>
      <c r="AN30" s="9">
        <v>67</v>
      </c>
      <c r="AO30" s="9">
        <v>2.14</v>
      </c>
      <c r="AP30" s="9">
        <v>1.79</v>
      </c>
      <c r="AQ30" s="9">
        <v>66</v>
      </c>
      <c r="AR30" s="9">
        <v>1.8</v>
      </c>
      <c r="AS30" s="9">
        <v>1.73</v>
      </c>
      <c r="AT30" s="9">
        <v>57</v>
      </c>
      <c r="AU30" s="9">
        <v>1.58</v>
      </c>
      <c r="AV30" s="9">
        <v>1.43</v>
      </c>
      <c r="AW30" s="9">
        <v>61</v>
      </c>
      <c r="AX30" s="9">
        <v>1.58</v>
      </c>
      <c r="AY30" s="9">
        <v>0.97</v>
      </c>
      <c r="AZ30" s="9">
        <v>75</v>
      </c>
      <c r="BA30" s="9">
        <v>1.03</v>
      </c>
      <c r="BB30" s="9">
        <v>0.71</v>
      </c>
      <c r="BC30" s="9">
        <v>73</v>
      </c>
      <c r="BD30" s="9">
        <v>0.7</v>
      </c>
      <c r="BE30" s="9">
        <v>0.57999999999999996</v>
      </c>
      <c r="BF30" s="9">
        <v>64</v>
      </c>
      <c r="BG30" s="9">
        <v>0.52</v>
      </c>
      <c r="BH30" s="9">
        <v>0.51</v>
      </c>
      <c r="BI30" s="9">
        <v>61</v>
      </c>
      <c r="BJ30" s="9">
        <v>0.3</v>
      </c>
      <c r="BK30" s="9">
        <v>0.28999999999999998</v>
      </c>
      <c r="BL30" s="9">
        <v>63</v>
      </c>
      <c r="BM30" s="9">
        <v>0.25</v>
      </c>
      <c r="BN30" s="9">
        <v>0.23</v>
      </c>
      <c r="BO30" s="9">
        <v>65</v>
      </c>
      <c r="BP30" s="9">
        <v>0.21</v>
      </c>
      <c r="BQ30" s="9">
        <v>0.2</v>
      </c>
      <c r="BR30" s="9">
        <v>62</v>
      </c>
      <c r="BS30" s="9">
        <v>0.19</v>
      </c>
      <c r="BT30" s="9">
        <v>0.17</v>
      </c>
      <c r="BU30" s="9">
        <v>60</v>
      </c>
      <c r="BV30" s="9">
        <v>0.21</v>
      </c>
      <c r="BW30" s="9">
        <v>0.17</v>
      </c>
      <c r="BX30" s="9">
        <v>66</v>
      </c>
      <c r="BY30" s="9">
        <v>0.24</v>
      </c>
      <c r="BZ30" s="9">
        <v>0.15</v>
      </c>
      <c r="CA30" s="9">
        <v>71</v>
      </c>
      <c r="CB30" s="9">
        <v>0.25</v>
      </c>
      <c r="CC30" s="9">
        <v>0.15</v>
      </c>
      <c r="CD30" s="9">
        <v>73</v>
      </c>
      <c r="CE30" s="9">
        <v>0.23</v>
      </c>
      <c r="CF30" s="9">
        <v>0.14000000000000001</v>
      </c>
      <c r="CG30" s="9">
        <v>71</v>
      </c>
      <c r="CH30" s="9">
        <v>0.23</v>
      </c>
      <c r="CI30" s="9">
        <v>0.2</v>
      </c>
      <c r="CJ30" s="9">
        <v>60</v>
      </c>
      <c r="CK30" s="9">
        <v>0.2</v>
      </c>
      <c r="CL30" s="9">
        <v>0.19</v>
      </c>
      <c r="CM30" s="9">
        <v>62</v>
      </c>
      <c r="CN30" s="9">
        <v>0.17</v>
      </c>
      <c r="CO30" s="9">
        <v>0.18</v>
      </c>
      <c r="CP30" s="9">
        <v>54</v>
      </c>
      <c r="CQ30" s="9">
        <v>0.18</v>
      </c>
      <c r="CR30" s="9">
        <v>0.18</v>
      </c>
      <c r="CS30" s="9">
        <v>57</v>
      </c>
      <c r="CT30" s="9">
        <v>0.27</v>
      </c>
      <c r="CU30" s="9">
        <v>0.26</v>
      </c>
      <c r="CV30" s="9">
        <v>56</v>
      </c>
      <c r="CW30" s="9">
        <v>0.24</v>
      </c>
      <c r="CX30" s="9">
        <v>0.27</v>
      </c>
      <c r="CY30" s="9">
        <v>54</v>
      </c>
      <c r="CZ30" s="9">
        <v>0.26</v>
      </c>
      <c r="DA30" s="9">
        <v>0.28000000000000003</v>
      </c>
      <c r="DB30" s="9">
        <v>56</v>
      </c>
      <c r="DC30" s="9">
        <v>0.17</v>
      </c>
      <c r="DD30" s="9">
        <v>0.28999999999999998</v>
      </c>
      <c r="DE30" s="9">
        <v>39</v>
      </c>
      <c r="DF30" s="9">
        <v>0.33</v>
      </c>
      <c r="DG30" s="9">
        <v>0.42</v>
      </c>
      <c r="DH30" s="9">
        <v>46</v>
      </c>
      <c r="DI30" s="9">
        <v>0.31</v>
      </c>
      <c r="DJ30" s="9">
        <v>0.41</v>
      </c>
      <c r="DK30" s="9">
        <v>42</v>
      </c>
      <c r="DL30" s="9">
        <v>0.27</v>
      </c>
      <c r="DM30" s="9">
        <v>0.45</v>
      </c>
      <c r="DN30" s="9">
        <v>36</v>
      </c>
      <c r="DO30" s="9">
        <v>0.24</v>
      </c>
      <c r="DP30" s="9">
        <v>0.44</v>
      </c>
      <c r="DQ30" s="9">
        <v>34</v>
      </c>
      <c r="DR30" s="9">
        <v>0.38</v>
      </c>
      <c r="DS30" s="9">
        <v>0.56999999999999995</v>
      </c>
      <c r="DT30" s="9">
        <v>43</v>
      </c>
    </row>
    <row r="31" spans="1:124">
      <c r="A31" t="s">
        <v>30</v>
      </c>
      <c r="B31" s="9">
        <v>2.04</v>
      </c>
      <c r="C31" s="9">
        <v>10.28</v>
      </c>
      <c r="D31" s="9">
        <v>18</v>
      </c>
      <c r="E31" s="9">
        <v>1.87</v>
      </c>
      <c r="F31" s="9">
        <v>11.17</v>
      </c>
      <c r="G31" s="9">
        <v>17</v>
      </c>
      <c r="H31" s="9">
        <v>1.78</v>
      </c>
      <c r="I31" s="9">
        <v>8.92</v>
      </c>
      <c r="J31" s="9">
        <v>18</v>
      </c>
      <c r="K31" s="9">
        <v>1.51</v>
      </c>
      <c r="L31" s="9">
        <v>10.99</v>
      </c>
      <c r="M31" s="9">
        <v>17</v>
      </c>
      <c r="N31" s="9">
        <v>0.95</v>
      </c>
      <c r="O31" s="9">
        <v>5.58</v>
      </c>
      <c r="P31" s="9">
        <v>14</v>
      </c>
      <c r="Q31" s="9">
        <v>1.02</v>
      </c>
      <c r="R31" s="9">
        <v>5.88</v>
      </c>
      <c r="S31" s="9">
        <v>14</v>
      </c>
      <c r="T31" s="9">
        <v>0.97</v>
      </c>
      <c r="U31" s="9">
        <v>5.01</v>
      </c>
      <c r="V31" s="9">
        <v>15</v>
      </c>
      <c r="W31" s="9">
        <v>1.04</v>
      </c>
      <c r="X31" s="9">
        <v>5.37</v>
      </c>
      <c r="Y31" s="9">
        <v>17</v>
      </c>
      <c r="Z31" s="9">
        <v>0.7</v>
      </c>
      <c r="AA31" s="9">
        <v>3.26</v>
      </c>
      <c r="AB31" s="9">
        <v>18</v>
      </c>
      <c r="AC31" s="9">
        <v>0.67</v>
      </c>
      <c r="AD31" s="9">
        <v>3.28</v>
      </c>
      <c r="AE31" s="9">
        <v>17</v>
      </c>
      <c r="AF31" s="9">
        <v>0.68</v>
      </c>
      <c r="AG31" s="9">
        <v>3.09</v>
      </c>
      <c r="AH31" s="9">
        <v>19</v>
      </c>
      <c r="AI31" s="9">
        <v>0.55000000000000004</v>
      </c>
      <c r="AJ31" s="9">
        <v>3.27</v>
      </c>
      <c r="AK31" s="9">
        <v>19</v>
      </c>
      <c r="AL31" s="9">
        <v>1.07</v>
      </c>
      <c r="AM31" s="9">
        <v>3.3</v>
      </c>
      <c r="AN31" s="9">
        <v>35</v>
      </c>
      <c r="AO31" s="9">
        <v>1.23</v>
      </c>
      <c r="AP31" s="9">
        <v>3.21</v>
      </c>
      <c r="AQ31" s="9">
        <v>41</v>
      </c>
      <c r="AR31" s="9">
        <v>1.74</v>
      </c>
      <c r="AS31" s="9">
        <v>2.76</v>
      </c>
      <c r="AT31" s="9">
        <v>49</v>
      </c>
      <c r="AU31" s="9">
        <v>2.11</v>
      </c>
      <c r="AV31" s="9">
        <v>3.46</v>
      </c>
      <c r="AW31" s="9">
        <v>49</v>
      </c>
      <c r="AX31" s="9">
        <v>-2.46</v>
      </c>
      <c r="AY31" s="9">
        <v>4.55</v>
      </c>
      <c r="AZ31" s="9">
        <v>5</v>
      </c>
      <c r="BA31" s="9">
        <v>2.39</v>
      </c>
      <c r="BB31" s="9">
        <v>7.1</v>
      </c>
      <c r="BC31" s="9">
        <v>30</v>
      </c>
      <c r="BD31" s="9">
        <v>3.76</v>
      </c>
      <c r="BE31" s="9">
        <v>8.33</v>
      </c>
      <c r="BF31" s="9">
        <v>38</v>
      </c>
      <c r="BG31" s="9">
        <v>5.25</v>
      </c>
      <c r="BH31" s="9">
        <v>9.92</v>
      </c>
      <c r="BI31" s="9">
        <v>41</v>
      </c>
      <c r="BJ31" s="9">
        <v>9.31</v>
      </c>
      <c r="BK31" s="9">
        <v>16.149999999999999</v>
      </c>
      <c r="BL31" s="9">
        <v>41</v>
      </c>
      <c r="BM31" s="9">
        <v>11.8</v>
      </c>
      <c r="BN31" s="9">
        <v>24.04</v>
      </c>
      <c r="BO31" s="9">
        <v>42</v>
      </c>
      <c r="BP31" s="9">
        <v>15.05</v>
      </c>
      <c r="BQ31" s="9">
        <v>35.04</v>
      </c>
      <c r="BR31" s="9">
        <v>46</v>
      </c>
      <c r="BS31" s="9">
        <v>16.36</v>
      </c>
      <c r="BT31" s="9">
        <v>31.91</v>
      </c>
      <c r="BU31" s="9">
        <v>47</v>
      </c>
      <c r="BV31" s="9">
        <v>11.25</v>
      </c>
      <c r="BW31" s="9">
        <v>30.6</v>
      </c>
      <c r="BX31" s="9">
        <v>33</v>
      </c>
      <c r="BY31" s="9">
        <v>13.54</v>
      </c>
      <c r="BZ31" s="9">
        <v>45.67</v>
      </c>
      <c r="CA31" s="9">
        <v>38</v>
      </c>
      <c r="CB31" s="9">
        <v>12.72</v>
      </c>
      <c r="CC31" s="9">
        <v>48.11</v>
      </c>
      <c r="CD31" s="9">
        <v>36</v>
      </c>
      <c r="CE31" s="9">
        <v>12.66</v>
      </c>
      <c r="CF31" s="9">
        <v>35.450000000000003</v>
      </c>
      <c r="CG31" s="9">
        <v>37</v>
      </c>
      <c r="CH31" s="9">
        <v>11.57</v>
      </c>
      <c r="CI31" s="9">
        <v>30.78</v>
      </c>
      <c r="CJ31" s="9">
        <v>33</v>
      </c>
      <c r="CK31" s="9">
        <v>12.96</v>
      </c>
      <c r="CL31" s="9">
        <v>32.71</v>
      </c>
      <c r="CM31" s="9">
        <v>38</v>
      </c>
      <c r="CN31" s="9">
        <v>15.51</v>
      </c>
      <c r="CO31" s="9">
        <v>32.01</v>
      </c>
      <c r="CP31" s="9">
        <v>44</v>
      </c>
      <c r="CQ31" s="9">
        <v>13.75</v>
      </c>
      <c r="CR31" s="9">
        <v>28.15</v>
      </c>
      <c r="CS31" s="9">
        <v>42</v>
      </c>
      <c r="CT31" s="9">
        <v>9.9600000000000009</v>
      </c>
      <c r="CU31" s="9">
        <v>21.68</v>
      </c>
      <c r="CV31" s="9">
        <v>38</v>
      </c>
      <c r="CW31" s="9">
        <v>10.86</v>
      </c>
      <c r="CX31" s="9">
        <v>18.170000000000002</v>
      </c>
      <c r="CY31" s="9">
        <v>43</v>
      </c>
      <c r="CZ31" s="9">
        <v>10.11</v>
      </c>
      <c r="DA31" s="9">
        <v>21.4</v>
      </c>
      <c r="DB31" s="9">
        <v>42</v>
      </c>
      <c r="DC31" s="9">
        <v>14.42</v>
      </c>
      <c r="DD31" s="9">
        <v>21.41</v>
      </c>
      <c r="DE31" s="9">
        <v>56</v>
      </c>
      <c r="DF31" s="9">
        <v>8.31</v>
      </c>
      <c r="DG31" s="9">
        <v>12.14</v>
      </c>
      <c r="DH31" s="9">
        <v>47</v>
      </c>
      <c r="DI31" s="9">
        <v>8.91</v>
      </c>
      <c r="DJ31" s="9">
        <v>12.17</v>
      </c>
      <c r="DK31" s="9">
        <v>52</v>
      </c>
      <c r="DL31" s="9">
        <v>10.130000000000001</v>
      </c>
      <c r="DM31" s="9">
        <v>11.72</v>
      </c>
      <c r="DN31" s="9">
        <v>57</v>
      </c>
      <c r="DO31" s="9">
        <v>11.61</v>
      </c>
      <c r="DP31" s="9">
        <v>13.11</v>
      </c>
      <c r="DQ31" s="9">
        <v>63</v>
      </c>
      <c r="DR31" s="9">
        <v>7.75</v>
      </c>
      <c r="DS31" s="9">
        <v>9.67</v>
      </c>
      <c r="DT31" s="9">
        <v>47</v>
      </c>
    </row>
    <row r="32" spans="1:124">
      <c r="A32" t="s">
        <v>31</v>
      </c>
      <c r="B32" s="9">
        <v>2.59</v>
      </c>
      <c r="C32" s="9">
        <v>1.73</v>
      </c>
      <c r="D32" s="9">
        <v>85</v>
      </c>
      <c r="E32" s="9">
        <v>2.74</v>
      </c>
      <c r="F32" s="9">
        <v>1.82</v>
      </c>
      <c r="G32" s="9">
        <v>85</v>
      </c>
      <c r="H32" s="9">
        <v>3.01</v>
      </c>
      <c r="I32" s="9">
        <v>1.9</v>
      </c>
      <c r="J32" s="9">
        <v>88</v>
      </c>
      <c r="K32" s="9">
        <v>3.3</v>
      </c>
      <c r="L32" s="9">
        <v>1.92</v>
      </c>
      <c r="M32" s="9">
        <v>92</v>
      </c>
      <c r="N32" s="9">
        <v>3.53</v>
      </c>
      <c r="O32" s="9">
        <v>1.99</v>
      </c>
      <c r="P32" s="9">
        <v>91</v>
      </c>
      <c r="Q32" s="9">
        <v>3.73</v>
      </c>
      <c r="R32" s="9">
        <v>2.0499999999999998</v>
      </c>
      <c r="S32" s="9">
        <v>91</v>
      </c>
      <c r="T32" s="9">
        <v>3.84</v>
      </c>
      <c r="U32" s="9">
        <v>2.1800000000000002</v>
      </c>
      <c r="V32" s="9">
        <v>90</v>
      </c>
      <c r="W32" s="9">
        <v>3.91</v>
      </c>
      <c r="X32" s="9">
        <v>2.33</v>
      </c>
      <c r="Y32" s="9">
        <v>86</v>
      </c>
      <c r="Z32" s="9">
        <v>3.84</v>
      </c>
      <c r="AA32" s="9">
        <v>2.36</v>
      </c>
      <c r="AB32" s="9">
        <v>83</v>
      </c>
      <c r="AC32" s="9">
        <v>3.77</v>
      </c>
      <c r="AD32" s="9">
        <v>2.41</v>
      </c>
      <c r="AE32" s="9">
        <v>83</v>
      </c>
      <c r="AF32" s="9">
        <v>3.71</v>
      </c>
      <c r="AG32" s="9">
        <v>2.5299999999999998</v>
      </c>
      <c r="AH32" s="9">
        <v>80</v>
      </c>
      <c r="AI32" s="9">
        <v>3.61</v>
      </c>
      <c r="AJ32" s="9">
        <v>2.62</v>
      </c>
      <c r="AK32" s="9">
        <v>78</v>
      </c>
      <c r="AL32" s="9">
        <v>3.43</v>
      </c>
      <c r="AM32" s="9">
        <v>2.5299999999999998</v>
      </c>
      <c r="AN32" s="9">
        <v>76</v>
      </c>
      <c r="AO32" s="9">
        <v>2.83</v>
      </c>
      <c r="AP32" s="9">
        <v>2.42</v>
      </c>
      <c r="AQ32" s="9">
        <v>69</v>
      </c>
      <c r="AR32" s="9">
        <v>2.37</v>
      </c>
      <c r="AS32" s="9">
        <v>2.31</v>
      </c>
      <c r="AT32" s="9">
        <v>60</v>
      </c>
      <c r="AU32" s="9">
        <v>1.94</v>
      </c>
      <c r="AV32" s="9">
        <v>2.08</v>
      </c>
      <c r="AW32" s="9">
        <v>54</v>
      </c>
      <c r="AX32" s="9">
        <v>1.87</v>
      </c>
      <c r="AY32" s="9">
        <v>1.84</v>
      </c>
      <c r="AZ32" s="9">
        <v>60</v>
      </c>
      <c r="BA32" s="9">
        <v>1.49</v>
      </c>
      <c r="BB32" s="9">
        <v>1.56</v>
      </c>
      <c r="BC32" s="9">
        <v>52</v>
      </c>
      <c r="BD32" s="9">
        <v>1.5</v>
      </c>
      <c r="BE32" s="9">
        <v>1.45</v>
      </c>
      <c r="BF32" s="9">
        <v>62</v>
      </c>
      <c r="BG32" s="9">
        <v>1.43</v>
      </c>
      <c r="BH32" s="9">
        <v>1.33</v>
      </c>
      <c r="BI32" s="9">
        <v>64</v>
      </c>
      <c r="BJ32" s="9">
        <v>1.38</v>
      </c>
      <c r="BK32" s="9">
        <v>1.25</v>
      </c>
      <c r="BL32" s="9">
        <v>67</v>
      </c>
      <c r="BM32" s="9">
        <v>1.1299999999999999</v>
      </c>
      <c r="BN32" s="9">
        <v>1.1599999999999999</v>
      </c>
      <c r="BO32" s="9">
        <v>40</v>
      </c>
      <c r="BP32" s="9">
        <v>1.1299999999999999</v>
      </c>
      <c r="BQ32" s="9">
        <v>1.1499999999999999</v>
      </c>
      <c r="BR32" s="9">
        <v>43</v>
      </c>
      <c r="BS32" s="9">
        <v>1.1200000000000001</v>
      </c>
      <c r="BT32" s="9">
        <v>1.1599999999999999</v>
      </c>
      <c r="BU32" s="9">
        <v>46</v>
      </c>
      <c r="BV32" s="9">
        <v>1.1200000000000001</v>
      </c>
      <c r="BW32" s="9">
        <v>1.1499999999999999</v>
      </c>
      <c r="BX32" s="9">
        <v>47</v>
      </c>
      <c r="BY32" s="9">
        <v>1.31</v>
      </c>
      <c r="BZ32" s="9">
        <v>1.17</v>
      </c>
      <c r="CA32" s="9">
        <v>66</v>
      </c>
      <c r="CB32" s="9">
        <v>1.31</v>
      </c>
      <c r="CC32" s="9">
        <v>1.18</v>
      </c>
      <c r="CD32" s="9">
        <v>67</v>
      </c>
      <c r="CE32" s="9">
        <v>1.34</v>
      </c>
      <c r="CF32" s="9">
        <v>1.18</v>
      </c>
      <c r="CG32" s="9">
        <v>69</v>
      </c>
      <c r="CH32" s="9">
        <v>1.34</v>
      </c>
      <c r="CI32" s="9">
        <v>1.2</v>
      </c>
      <c r="CJ32" s="9">
        <v>67</v>
      </c>
      <c r="CK32" s="9">
        <v>1.34</v>
      </c>
      <c r="CL32" s="9">
        <v>1.22</v>
      </c>
      <c r="CM32" s="9">
        <v>66</v>
      </c>
      <c r="CN32" s="9">
        <v>1.3</v>
      </c>
      <c r="CO32" s="9">
        <v>1.24</v>
      </c>
      <c r="CP32" s="9">
        <v>62</v>
      </c>
      <c r="CQ32" s="9">
        <v>1.22</v>
      </c>
      <c r="CR32" s="9">
        <v>1.28</v>
      </c>
      <c r="CS32" s="9">
        <v>44</v>
      </c>
      <c r="CT32" s="9">
        <v>1.22</v>
      </c>
      <c r="CU32" s="9">
        <v>1.33</v>
      </c>
      <c r="CV32" s="9">
        <v>42</v>
      </c>
      <c r="CW32" s="9">
        <v>1.29</v>
      </c>
      <c r="CX32" s="9">
        <v>1.38</v>
      </c>
      <c r="CY32" s="9">
        <v>40</v>
      </c>
      <c r="CZ32" s="9">
        <v>1.35</v>
      </c>
      <c r="DA32" s="9">
        <v>1.43</v>
      </c>
      <c r="DB32" s="9">
        <v>43</v>
      </c>
      <c r="DC32" s="9">
        <v>1.39</v>
      </c>
      <c r="DD32" s="9">
        <v>1.51</v>
      </c>
      <c r="DE32" s="9">
        <v>41</v>
      </c>
      <c r="DF32" s="9">
        <v>1.41</v>
      </c>
      <c r="DG32" s="9">
        <v>1.51</v>
      </c>
      <c r="DH32" s="9">
        <v>44</v>
      </c>
      <c r="DI32" s="9">
        <v>1.44</v>
      </c>
      <c r="DJ32" s="9">
        <v>1.58</v>
      </c>
      <c r="DK32" s="9">
        <v>41</v>
      </c>
      <c r="DL32" s="9">
        <v>1.44</v>
      </c>
      <c r="DM32" s="9">
        <v>1.61</v>
      </c>
      <c r="DN32" s="9">
        <v>38</v>
      </c>
      <c r="DO32" s="9">
        <v>1.42</v>
      </c>
      <c r="DP32" s="9">
        <v>1.6</v>
      </c>
      <c r="DQ32" s="9">
        <v>38</v>
      </c>
      <c r="DR32" s="9">
        <v>1.39</v>
      </c>
      <c r="DS32" s="9">
        <v>1.61</v>
      </c>
      <c r="DT32" s="9">
        <v>34</v>
      </c>
    </row>
    <row r="33" spans="1:124">
      <c r="A33" t="s">
        <v>32</v>
      </c>
      <c r="B33" s="9">
        <v>1.85</v>
      </c>
      <c r="C33" s="9">
        <v>5</v>
      </c>
      <c r="D33" s="9">
        <v>25</v>
      </c>
      <c r="E33" s="9">
        <v>1.8</v>
      </c>
      <c r="F33" s="9">
        <v>5.58</v>
      </c>
      <c r="G33" s="9">
        <v>23</v>
      </c>
      <c r="H33" s="9">
        <v>1.92</v>
      </c>
      <c r="I33" s="9">
        <v>4.8600000000000003</v>
      </c>
      <c r="J33" s="9">
        <v>24</v>
      </c>
      <c r="K33" s="9">
        <v>1.91</v>
      </c>
      <c r="L33" s="9">
        <v>5.26</v>
      </c>
      <c r="M33" s="9">
        <v>25</v>
      </c>
      <c r="N33" s="9">
        <v>1.39</v>
      </c>
      <c r="O33" s="9">
        <v>2.91</v>
      </c>
      <c r="P33" s="9">
        <v>21</v>
      </c>
      <c r="Q33" s="9">
        <v>1.44</v>
      </c>
      <c r="R33" s="9">
        <v>3.05</v>
      </c>
      <c r="S33" s="9">
        <v>23</v>
      </c>
      <c r="T33" s="9">
        <v>1.52</v>
      </c>
      <c r="U33" s="9">
        <v>2.75</v>
      </c>
      <c r="V33" s="9">
        <v>26</v>
      </c>
      <c r="W33" s="9">
        <v>1.66</v>
      </c>
      <c r="X33" s="9">
        <v>3.13</v>
      </c>
      <c r="Y33" s="9">
        <v>31</v>
      </c>
      <c r="Z33" s="9">
        <v>1.1399999999999999</v>
      </c>
      <c r="AA33" s="9">
        <v>1.87</v>
      </c>
      <c r="AB33" s="9">
        <v>28</v>
      </c>
      <c r="AC33" s="9">
        <v>1.1299999999999999</v>
      </c>
      <c r="AD33" s="9">
        <v>2</v>
      </c>
      <c r="AE33" s="9">
        <v>24</v>
      </c>
      <c r="AF33" s="9">
        <v>1.18</v>
      </c>
      <c r="AG33" s="9">
        <v>1.92</v>
      </c>
      <c r="AH33" s="9">
        <v>27</v>
      </c>
      <c r="AI33" s="9">
        <v>1.1399999999999999</v>
      </c>
      <c r="AJ33" s="9">
        <v>2.08</v>
      </c>
      <c r="AK33" s="9">
        <v>28</v>
      </c>
      <c r="AL33" s="9">
        <v>1.38</v>
      </c>
      <c r="AM33" s="9">
        <v>1.86</v>
      </c>
      <c r="AN33" s="9">
        <v>43</v>
      </c>
      <c r="AO33" s="9">
        <v>1.26</v>
      </c>
      <c r="AP33" s="9">
        <v>1.82</v>
      </c>
      <c r="AQ33" s="9">
        <v>38</v>
      </c>
      <c r="AR33" s="9">
        <v>1.3</v>
      </c>
      <c r="AS33" s="9">
        <v>1.85</v>
      </c>
      <c r="AT33" s="9">
        <v>39</v>
      </c>
      <c r="AU33" s="9">
        <v>1.19</v>
      </c>
      <c r="AV33" s="9">
        <v>2.38</v>
      </c>
      <c r="AW33" s="9">
        <v>31</v>
      </c>
      <c r="AX33" s="9">
        <v>1.18</v>
      </c>
      <c r="AY33" s="9">
        <v>2.87</v>
      </c>
      <c r="AZ33" s="9">
        <v>16</v>
      </c>
      <c r="BA33" s="9">
        <v>1.46</v>
      </c>
      <c r="BB33" s="9">
        <v>3.67</v>
      </c>
      <c r="BC33" s="9">
        <v>24</v>
      </c>
      <c r="BD33" s="9">
        <v>2.17</v>
      </c>
      <c r="BE33" s="9">
        <v>4.12</v>
      </c>
      <c r="BF33" s="9">
        <v>37</v>
      </c>
      <c r="BG33" s="9">
        <v>2.74</v>
      </c>
      <c r="BH33" s="9">
        <v>4.57</v>
      </c>
      <c r="BI33" s="9">
        <v>43</v>
      </c>
      <c r="BJ33" s="9">
        <v>4.5599999999999996</v>
      </c>
      <c r="BK33" s="9">
        <v>6.97</v>
      </c>
      <c r="BL33" s="9">
        <v>46</v>
      </c>
      <c r="BM33" s="9">
        <v>4.41</v>
      </c>
      <c r="BN33" s="9">
        <v>8.68</v>
      </c>
      <c r="BO33" s="9">
        <v>35</v>
      </c>
      <c r="BP33" s="9">
        <v>5.25</v>
      </c>
      <c r="BQ33" s="9">
        <v>11.09</v>
      </c>
      <c r="BR33" s="9">
        <v>39</v>
      </c>
      <c r="BS33" s="9">
        <v>5.66</v>
      </c>
      <c r="BT33" s="9">
        <v>12.09</v>
      </c>
      <c r="BU33" s="9">
        <v>45</v>
      </c>
      <c r="BV33" s="9">
        <v>5.68</v>
      </c>
      <c r="BW33" s="9">
        <v>10.85</v>
      </c>
      <c r="BX33" s="9">
        <v>38</v>
      </c>
      <c r="BY33" s="9">
        <v>5.37</v>
      </c>
      <c r="BZ33" s="9">
        <v>14.43</v>
      </c>
      <c r="CA33" s="9">
        <v>35</v>
      </c>
      <c r="CB33" s="9">
        <v>5.2</v>
      </c>
      <c r="CC33" s="9">
        <v>12.38</v>
      </c>
      <c r="CD33" s="9">
        <v>37</v>
      </c>
      <c r="CE33" s="9">
        <v>5.78</v>
      </c>
      <c r="CF33" s="9">
        <v>10.75</v>
      </c>
      <c r="CG33" s="9">
        <v>40</v>
      </c>
      <c r="CH33" s="9">
        <v>6.25</v>
      </c>
      <c r="CI33" s="9">
        <v>10.1</v>
      </c>
      <c r="CJ33" s="9">
        <v>47</v>
      </c>
      <c r="CK33" s="9">
        <v>7.33</v>
      </c>
      <c r="CL33" s="9">
        <v>11.04</v>
      </c>
      <c r="CM33" s="9">
        <v>50</v>
      </c>
      <c r="CN33" s="9">
        <v>9.9600000000000009</v>
      </c>
      <c r="CO33" s="9">
        <v>10.4</v>
      </c>
      <c r="CP33" s="9">
        <v>61</v>
      </c>
      <c r="CQ33" s="9">
        <v>6.72</v>
      </c>
      <c r="CR33" s="9">
        <v>9.33</v>
      </c>
      <c r="CS33" s="9">
        <v>48</v>
      </c>
      <c r="CT33" s="9">
        <v>4.79</v>
      </c>
      <c r="CU33" s="9">
        <v>8.7100000000000009</v>
      </c>
      <c r="CV33" s="9">
        <v>42</v>
      </c>
      <c r="CW33" s="9">
        <v>5.39</v>
      </c>
      <c r="CX33" s="9">
        <v>7.68</v>
      </c>
      <c r="CY33" s="9">
        <v>45</v>
      </c>
      <c r="CZ33" s="9">
        <v>5.12</v>
      </c>
      <c r="DA33" s="9">
        <v>9.43</v>
      </c>
      <c r="DB33" s="9">
        <v>43</v>
      </c>
      <c r="DC33" s="9">
        <v>7.72</v>
      </c>
      <c r="DD33" s="9">
        <v>8.94</v>
      </c>
      <c r="DE33" s="9">
        <v>67</v>
      </c>
      <c r="DF33" s="9">
        <v>4.13</v>
      </c>
      <c r="DG33" s="9">
        <v>4.8899999999999997</v>
      </c>
      <c r="DH33" s="9">
        <v>55</v>
      </c>
      <c r="DI33" s="9">
        <v>4.5</v>
      </c>
      <c r="DJ33" s="9">
        <v>5.01</v>
      </c>
      <c r="DK33" s="9">
        <v>57</v>
      </c>
      <c r="DL33" s="9">
        <v>5.22</v>
      </c>
      <c r="DM33" s="9">
        <v>4.63</v>
      </c>
      <c r="DN33" s="9">
        <v>68</v>
      </c>
      <c r="DO33" s="9">
        <v>5.74</v>
      </c>
      <c r="DP33" s="9">
        <v>5.3</v>
      </c>
      <c r="DQ33" s="9">
        <v>69</v>
      </c>
      <c r="DR33" s="9">
        <v>3.62</v>
      </c>
      <c r="DS33" s="9">
        <v>3.71</v>
      </c>
      <c r="DT33" s="9">
        <v>55</v>
      </c>
    </row>
    <row r="34" spans="1:124">
      <c r="A34" t="s">
        <v>33</v>
      </c>
      <c r="B34" s="9">
        <v>2.5499999999999998</v>
      </c>
      <c r="C34" s="9">
        <v>1.68</v>
      </c>
      <c r="D34" s="9">
        <v>85</v>
      </c>
      <c r="E34" s="9">
        <v>2.69</v>
      </c>
      <c r="F34" s="9">
        <v>1.76</v>
      </c>
      <c r="G34" s="9">
        <v>86</v>
      </c>
      <c r="H34" s="9">
        <v>2.96</v>
      </c>
      <c r="I34" s="9">
        <v>1.83</v>
      </c>
      <c r="J34" s="9">
        <v>88</v>
      </c>
      <c r="K34" s="9">
        <v>3.25</v>
      </c>
      <c r="L34" s="9">
        <v>1.88</v>
      </c>
      <c r="M34" s="9">
        <v>92</v>
      </c>
      <c r="N34" s="9">
        <v>3.48</v>
      </c>
      <c r="O34" s="9">
        <v>1.91</v>
      </c>
      <c r="P34" s="9">
        <v>92</v>
      </c>
      <c r="Q34" s="9">
        <v>3.68</v>
      </c>
      <c r="R34" s="9">
        <v>2.0099999999999998</v>
      </c>
      <c r="S34" s="9">
        <v>92</v>
      </c>
      <c r="T34" s="9">
        <v>3.79</v>
      </c>
      <c r="U34" s="9">
        <v>2.15</v>
      </c>
      <c r="V34" s="9">
        <v>91</v>
      </c>
      <c r="W34" s="9">
        <v>3.84</v>
      </c>
      <c r="X34" s="9">
        <v>2.2799999999999998</v>
      </c>
      <c r="Y34" s="9">
        <v>86</v>
      </c>
      <c r="Z34" s="9">
        <v>3.77</v>
      </c>
      <c r="AA34" s="9">
        <v>2.2999999999999998</v>
      </c>
      <c r="AB34" s="9">
        <v>85</v>
      </c>
      <c r="AC34" s="9">
        <v>3.7</v>
      </c>
      <c r="AD34" s="9">
        <v>2.3199999999999998</v>
      </c>
      <c r="AE34" s="9">
        <v>84</v>
      </c>
      <c r="AF34" s="9">
        <v>3.65</v>
      </c>
      <c r="AG34" s="9">
        <v>2.44</v>
      </c>
      <c r="AH34" s="9">
        <v>81</v>
      </c>
      <c r="AI34" s="9">
        <v>3.57</v>
      </c>
      <c r="AJ34" s="9">
        <v>2.5499999999999998</v>
      </c>
      <c r="AK34" s="9">
        <v>79</v>
      </c>
      <c r="AL34" s="9">
        <v>3.38</v>
      </c>
      <c r="AM34" s="9">
        <v>2.46</v>
      </c>
      <c r="AN34" s="9">
        <v>77</v>
      </c>
      <c r="AO34" s="9">
        <v>2.79</v>
      </c>
      <c r="AP34" s="9">
        <v>2.34</v>
      </c>
      <c r="AQ34" s="9">
        <v>71</v>
      </c>
      <c r="AR34" s="9">
        <v>2.33</v>
      </c>
      <c r="AS34" s="9">
        <v>2.23</v>
      </c>
      <c r="AT34" s="9">
        <v>59</v>
      </c>
      <c r="AU34" s="9">
        <v>1.91</v>
      </c>
      <c r="AV34" s="9">
        <v>2.02</v>
      </c>
      <c r="AW34" s="9">
        <v>54</v>
      </c>
      <c r="AX34" s="9">
        <v>1.85</v>
      </c>
      <c r="AY34" s="9">
        <v>1.81</v>
      </c>
      <c r="AZ34" s="9">
        <v>59</v>
      </c>
      <c r="BA34" s="9">
        <v>1.48</v>
      </c>
      <c r="BB34" s="9">
        <v>1.54</v>
      </c>
      <c r="BC34" s="9">
        <v>52</v>
      </c>
      <c r="BD34" s="9">
        <v>1.48</v>
      </c>
      <c r="BE34" s="9">
        <v>1.42</v>
      </c>
      <c r="BF34" s="9">
        <v>62</v>
      </c>
      <c r="BG34" s="9">
        <v>1.41</v>
      </c>
      <c r="BH34" s="9">
        <v>1.3</v>
      </c>
      <c r="BI34" s="9">
        <v>65</v>
      </c>
      <c r="BJ34" s="9">
        <v>1.37</v>
      </c>
      <c r="BK34" s="9">
        <v>1.22</v>
      </c>
      <c r="BL34" s="9">
        <v>68</v>
      </c>
      <c r="BM34" s="9">
        <v>1.1200000000000001</v>
      </c>
      <c r="BN34" s="9">
        <v>1.1399999999999999</v>
      </c>
      <c r="BO34" s="9">
        <v>42</v>
      </c>
      <c r="BP34" s="9">
        <v>1.1100000000000001</v>
      </c>
      <c r="BQ34" s="9">
        <v>1.1100000000000001</v>
      </c>
      <c r="BR34" s="9">
        <v>44</v>
      </c>
      <c r="BS34" s="9">
        <v>1.1100000000000001</v>
      </c>
      <c r="BT34" s="9">
        <v>1.1200000000000001</v>
      </c>
      <c r="BU34" s="9">
        <v>46</v>
      </c>
      <c r="BV34" s="9">
        <v>1.06</v>
      </c>
      <c r="BW34" s="9">
        <v>1.1100000000000001</v>
      </c>
      <c r="BX34" s="9">
        <v>41</v>
      </c>
      <c r="BY34" s="9">
        <v>1.27</v>
      </c>
      <c r="BZ34" s="9">
        <v>1.1399999999999999</v>
      </c>
      <c r="CA34" s="9">
        <v>64</v>
      </c>
      <c r="CB34" s="9">
        <v>1.26</v>
      </c>
      <c r="CC34" s="9">
        <v>1.1499999999999999</v>
      </c>
      <c r="CD34" s="9">
        <v>64</v>
      </c>
      <c r="CE34" s="9">
        <v>1.3</v>
      </c>
      <c r="CF34" s="9">
        <v>1.1499999999999999</v>
      </c>
      <c r="CG34" s="9">
        <v>69</v>
      </c>
      <c r="CH34" s="9">
        <v>1.3</v>
      </c>
      <c r="CI34" s="9">
        <v>1.1599999999999999</v>
      </c>
      <c r="CJ34" s="9">
        <v>68</v>
      </c>
      <c r="CK34" s="9">
        <v>1.3</v>
      </c>
      <c r="CL34" s="9">
        <v>1.19</v>
      </c>
      <c r="CM34" s="9">
        <v>62</v>
      </c>
      <c r="CN34" s="9">
        <v>1.25</v>
      </c>
      <c r="CO34" s="9">
        <v>1.21</v>
      </c>
      <c r="CP34" s="9">
        <v>59</v>
      </c>
      <c r="CQ34" s="9">
        <v>1.2</v>
      </c>
      <c r="CR34" s="9">
        <v>1.25</v>
      </c>
      <c r="CS34" s="9">
        <v>45</v>
      </c>
      <c r="CT34" s="9">
        <v>1.2</v>
      </c>
      <c r="CU34" s="9">
        <v>1.29</v>
      </c>
      <c r="CV34" s="9">
        <v>44</v>
      </c>
      <c r="CW34" s="9">
        <v>1.27</v>
      </c>
      <c r="CX34" s="9">
        <v>1.35</v>
      </c>
      <c r="CY34" s="9">
        <v>44</v>
      </c>
      <c r="CZ34" s="9">
        <v>1.3</v>
      </c>
      <c r="DA34" s="9">
        <v>1.4</v>
      </c>
      <c r="DB34" s="9">
        <v>42</v>
      </c>
      <c r="DC34" s="9">
        <v>1.33</v>
      </c>
      <c r="DD34" s="9">
        <v>1.46</v>
      </c>
      <c r="DE34" s="9">
        <v>39</v>
      </c>
      <c r="DF34" s="9">
        <v>1.36</v>
      </c>
      <c r="DG34" s="9">
        <v>1.46</v>
      </c>
      <c r="DH34" s="9">
        <v>42</v>
      </c>
      <c r="DI34" s="9">
        <v>1.36</v>
      </c>
      <c r="DJ34" s="9">
        <v>1.51</v>
      </c>
      <c r="DK34" s="9">
        <v>35</v>
      </c>
      <c r="DL34" s="9">
        <v>1.38</v>
      </c>
      <c r="DM34" s="9">
        <v>1.54</v>
      </c>
      <c r="DN34" s="9">
        <v>35</v>
      </c>
      <c r="DO34" s="9">
        <v>1.38</v>
      </c>
      <c r="DP34" s="9">
        <v>1.53</v>
      </c>
      <c r="DQ34" s="9">
        <v>36</v>
      </c>
      <c r="DR34" s="9">
        <v>1.34</v>
      </c>
      <c r="DS34" s="9">
        <v>1.53</v>
      </c>
      <c r="DT34" s="9">
        <v>35</v>
      </c>
    </row>
    <row r="35" spans="1:124">
      <c r="A35" t="s">
        <v>34</v>
      </c>
      <c r="B35" s="9">
        <v>0.69</v>
      </c>
      <c r="C35" s="9">
        <v>0.47</v>
      </c>
      <c r="D35" s="9">
        <v>76</v>
      </c>
      <c r="E35" s="9">
        <v>0.6</v>
      </c>
      <c r="F35" s="9">
        <v>0.56000000000000005</v>
      </c>
      <c r="G35" s="9">
        <v>71</v>
      </c>
      <c r="H35" s="9">
        <v>0.57999999999999996</v>
      </c>
      <c r="I35" s="9">
        <v>0.55000000000000004</v>
      </c>
      <c r="J35" s="9">
        <v>71</v>
      </c>
      <c r="K35" s="9">
        <v>0.59</v>
      </c>
      <c r="L35" s="9">
        <v>0.62</v>
      </c>
      <c r="M35" s="9">
        <v>70</v>
      </c>
      <c r="N35" s="9">
        <v>0.69</v>
      </c>
      <c r="O35" s="9">
        <v>0.6</v>
      </c>
      <c r="P35" s="9">
        <v>73</v>
      </c>
      <c r="Q35" s="9">
        <v>0.6</v>
      </c>
      <c r="R35" s="9">
        <v>0.62</v>
      </c>
      <c r="S35" s="9">
        <v>71</v>
      </c>
      <c r="T35" s="9">
        <v>0.67</v>
      </c>
      <c r="U35" s="9">
        <v>0.56000000000000005</v>
      </c>
      <c r="V35" s="9">
        <v>74</v>
      </c>
      <c r="W35" s="9">
        <v>0.72</v>
      </c>
      <c r="X35" s="9">
        <v>0.54</v>
      </c>
      <c r="Y35" s="9">
        <v>75</v>
      </c>
      <c r="Z35" s="9">
        <v>0.77</v>
      </c>
      <c r="AA35" s="9">
        <v>0.54</v>
      </c>
      <c r="AB35" s="9">
        <v>77</v>
      </c>
      <c r="AC35" s="9">
        <v>0.76</v>
      </c>
      <c r="AD35" s="9">
        <v>0.52</v>
      </c>
      <c r="AE35" s="9">
        <v>74</v>
      </c>
      <c r="AF35" s="9">
        <v>0.76</v>
      </c>
      <c r="AG35" s="9">
        <v>0.51</v>
      </c>
      <c r="AH35" s="9">
        <v>74</v>
      </c>
      <c r="AI35" s="9">
        <v>0.84</v>
      </c>
      <c r="AJ35" s="9">
        <v>0.37</v>
      </c>
      <c r="AK35" s="9">
        <v>80</v>
      </c>
      <c r="AL35" s="9">
        <v>0.79</v>
      </c>
      <c r="AM35" s="9">
        <v>0.35</v>
      </c>
      <c r="AN35" s="9">
        <v>81</v>
      </c>
      <c r="AO35" s="9">
        <v>0.71</v>
      </c>
      <c r="AP35" s="9">
        <v>0.32</v>
      </c>
      <c r="AQ35" s="9">
        <v>82</v>
      </c>
      <c r="AR35" s="9">
        <v>0.64</v>
      </c>
      <c r="AS35" s="9">
        <v>0.28000000000000003</v>
      </c>
      <c r="AT35" s="9">
        <v>81</v>
      </c>
      <c r="AU35" s="9">
        <v>0.81</v>
      </c>
      <c r="AV35" s="9">
        <v>0.27</v>
      </c>
      <c r="AW35" s="9">
        <v>86</v>
      </c>
      <c r="AX35" s="9">
        <v>0.56999999999999995</v>
      </c>
      <c r="AY35" s="9">
        <v>0.2</v>
      </c>
      <c r="AZ35" s="9">
        <v>87</v>
      </c>
      <c r="BA35" s="9">
        <v>0.46</v>
      </c>
      <c r="BB35" s="9">
        <v>0.17</v>
      </c>
      <c r="BC35" s="9">
        <v>84</v>
      </c>
      <c r="BD35" s="9">
        <v>0.52</v>
      </c>
      <c r="BE35" s="9">
        <v>0.16</v>
      </c>
      <c r="BF35" s="9">
        <v>86</v>
      </c>
      <c r="BG35" s="9">
        <v>0.56000000000000005</v>
      </c>
      <c r="BH35" s="9">
        <v>0.14000000000000001</v>
      </c>
      <c r="BI35" s="9">
        <v>90</v>
      </c>
      <c r="BJ35" s="9">
        <v>0.45</v>
      </c>
      <c r="BK35" s="9">
        <v>0.13</v>
      </c>
      <c r="BL35" s="9">
        <v>87</v>
      </c>
      <c r="BM35" s="9">
        <v>0.42</v>
      </c>
      <c r="BN35" s="9">
        <v>0.12</v>
      </c>
      <c r="BO35" s="9">
        <v>87</v>
      </c>
      <c r="BP35" s="9">
        <v>0.27</v>
      </c>
      <c r="BQ35" s="9">
        <v>0.09</v>
      </c>
      <c r="BR35" s="9">
        <v>84</v>
      </c>
      <c r="BS35" s="9">
        <v>0.28999999999999998</v>
      </c>
      <c r="BT35" s="9">
        <v>0.09</v>
      </c>
      <c r="BU35" s="9">
        <v>86</v>
      </c>
      <c r="BV35" s="9">
        <v>0.25</v>
      </c>
      <c r="BW35" s="9">
        <v>0.09</v>
      </c>
      <c r="BX35" s="9">
        <v>83</v>
      </c>
      <c r="BY35" s="9">
        <v>0.25</v>
      </c>
      <c r="BZ35" s="9">
        <v>0.09</v>
      </c>
      <c r="CA35" s="9">
        <v>86</v>
      </c>
      <c r="CB35" s="9">
        <v>0.26</v>
      </c>
      <c r="CC35" s="9">
        <v>0.1</v>
      </c>
      <c r="CD35" s="9">
        <v>84</v>
      </c>
      <c r="CE35" s="9">
        <v>0.31</v>
      </c>
      <c r="CF35" s="9">
        <v>0.09</v>
      </c>
      <c r="CG35" s="9">
        <v>88</v>
      </c>
      <c r="CH35" s="9">
        <v>0.38</v>
      </c>
      <c r="CI35" s="9">
        <v>0.1</v>
      </c>
      <c r="CJ35" s="9">
        <v>88</v>
      </c>
      <c r="CK35" s="9">
        <v>0.28000000000000003</v>
      </c>
      <c r="CL35" s="9">
        <v>0.1</v>
      </c>
      <c r="CM35" s="9">
        <v>84</v>
      </c>
      <c r="CN35" s="9">
        <v>0.16</v>
      </c>
      <c r="CO35" s="9">
        <v>0.1</v>
      </c>
      <c r="CP35" s="9">
        <v>76</v>
      </c>
      <c r="CQ35" s="9">
        <v>0.11</v>
      </c>
      <c r="CR35" s="9">
        <v>0.1</v>
      </c>
      <c r="CS35" s="9">
        <v>64</v>
      </c>
      <c r="CT35" s="9">
        <v>0.12</v>
      </c>
      <c r="CU35" s="9">
        <v>0.1</v>
      </c>
      <c r="CV35" s="9">
        <v>63</v>
      </c>
      <c r="CW35" s="9">
        <v>0.11</v>
      </c>
      <c r="CX35" s="9">
        <v>0.11</v>
      </c>
      <c r="CY35" s="9">
        <v>59</v>
      </c>
      <c r="CZ35" s="9">
        <v>0.11</v>
      </c>
      <c r="DA35" s="9">
        <v>0.1</v>
      </c>
      <c r="DB35" s="9">
        <v>60</v>
      </c>
      <c r="DC35" s="9">
        <v>0.11</v>
      </c>
      <c r="DD35" s="9">
        <v>0.13</v>
      </c>
      <c r="DE35" s="9">
        <v>55</v>
      </c>
      <c r="DF35" s="9">
        <v>0.11</v>
      </c>
      <c r="DG35" s="9">
        <v>0.14000000000000001</v>
      </c>
      <c r="DH35" s="9">
        <v>56</v>
      </c>
      <c r="DI35" s="9">
        <v>0.09</v>
      </c>
      <c r="DJ35" s="9">
        <v>0.15</v>
      </c>
      <c r="DK35" s="9">
        <v>41</v>
      </c>
      <c r="DL35" s="9">
        <v>0.11</v>
      </c>
      <c r="DM35" s="9">
        <v>0.15</v>
      </c>
      <c r="DN35" s="9">
        <v>50</v>
      </c>
      <c r="DO35" s="9">
        <v>0.14000000000000001</v>
      </c>
      <c r="DP35" s="9">
        <v>0.15</v>
      </c>
      <c r="DQ35" s="9">
        <v>55</v>
      </c>
      <c r="DR35" s="9">
        <v>0.12</v>
      </c>
      <c r="DS35" s="9">
        <v>0.16</v>
      </c>
      <c r="DT35" s="9">
        <v>50</v>
      </c>
    </row>
    <row r="36" spans="1:124">
      <c r="A36" t="s">
        <v>35</v>
      </c>
      <c r="B36" s="9">
        <v>2.35</v>
      </c>
      <c r="C36" s="9">
        <v>1.56</v>
      </c>
      <c r="D36" s="9">
        <v>78</v>
      </c>
      <c r="E36" s="9">
        <v>2.64</v>
      </c>
      <c r="F36" s="9">
        <v>1.73</v>
      </c>
      <c r="G36" s="9">
        <v>77</v>
      </c>
      <c r="H36" s="9">
        <v>2.74</v>
      </c>
      <c r="I36" s="9">
        <v>1.92</v>
      </c>
      <c r="J36" s="9">
        <v>75</v>
      </c>
      <c r="K36" s="9">
        <v>3.09</v>
      </c>
      <c r="L36" s="9">
        <v>2.0499999999999998</v>
      </c>
      <c r="M36" s="9">
        <v>79</v>
      </c>
      <c r="N36" s="9">
        <v>3.42</v>
      </c>
      <c r="O36" s="9">
        <v>2.2400000000000002</v>
      </c>
      <c r="P36" s="9">
        <v>78</v>
      </c>
      <c r="Q36" s="9">
        <v>3.79</v>
      </c>
      <c r="R36" s="9">
        <v>2.4900000000000002</v>
      </c>
      <c r="S36" s="9">
        <v>79</v>
      </c>
      <c r="T36" s="9">
        <v>3.84</v>
      </c>
      <c r="U36" s="9">
        <v>2.61</v>
      </c>
      <c r="V36" s="9">
        <v>76</v>
      </c>
      <c r="W36" s="9">
        <v>4.18</v>
      </c>
      <c r="X36" s="9">
        <v>2.89</v>
      </c>
      <c r="Y36" s="9">
        <v>77</v>
      </c>
      <c r="Z36" s="9">
        <v>4.0999999999999996</v>
      </c>
      <c r="AA36" s="9">
        <v>2.99</v>
      </c>
      <c r="AB36" s="9">
        <v>76</v>
      </c>
      <c r="AC36" s="9">
        <v>4.37</v>
      </c>
      <c r="AD36" s="9">
        <v>3.29</v>
      </c>
      <c r="AE36" s="9">
        <v>73</v>
      </c>
      <c r="AF36" s="9">
        <v>4.28</v>
      </c>
      <c r="AG36" s="9">
        <v>3.42</v>
      </c>
      <c r="AH36" s="9">
        <v>69</v>
      </c>
      <c r="AI36" s="9">
        <v>4.4400000000000004</v>
      </c>
      <c r="AJ36" s="9">
        <v>3.96</v>
      </c>
      <c r="AK36" s="9">
        <v>64</v>
      </c>
      <c r="AL36" s="9">
        <v>4.13</v>
      </c>
      <c r="AM36" s="9">
        <v>3.77</v>
      </c>
      <c r="AN36" s="9">
        <v>62</v>
      </c>
      <c r="AO36" s="9">
        <v>3.81</v>
      </c>
      <c r="AP36" s="9">
        <v>3.68</v>
      </c>
      <c r="AQ36" s="9">
        <v>59</v>
      </c>
      <c r="AR36" s="9">
        <v>3.05</v>
      </c>
      <c r="AS36" s="9">
        <v>3.2</v>
      </c>
      <c r="AT36" s="9">
        <v>56</v>
      </c>
      <c r="AU36" s="9">
        <v>2.08</v>
      </c>
      <c r="AV36" s="9">
        <v>2.67</v>
      </c>
      <c r="AW36" s="9">
        <v>49</v>
      </c>
      <c r="AX36" s="9">
        <v>1.49</v>
      </c>
      <c r="AY36" s="9">
        <v>2.02</v>
      </c>
      <c r="AZ36" s="9">
        <v>46</v>
      </c>
      <c r="BA36" s="9">
        <v>1.57</v>
      </c>
      <c r="BB36" s="9">
        <v>1.68</v>
      </c>
      <c r="BC36" s="9">
        <v>57</v>
      </c>
      <c r="BD36" s="9">
        <v>1.47</v>
      </c>
      <c r="BE36" s="9">
        <v>1.36</v>
      </c>
      <c r="BF36" s="9">
        <v>61</v>
      </c>
      <c r="BG36" s="9">
        <v>1.05</v>
      </c>
      <c r="BH36" s="9">
        <v>1.07</v>
      </c>
      <c r="BI36" s="9">
        <v>60</v>
      </c>
      <c r="BJ36" s="9">
        <v>0.77</v>
      </c>
      <c r="BK36" s="9">
        <v>0.77</v>
      </c>
      <c r="BL36" s="9">
        <v>56</v>
      </c>
      <c r="BM36" s="9">
        <v>0.55000000000000004</v>
      </c>
      <c r="BN36" s="9">
        <v>0.56999999999999995</v>
      </c>
      <c r="BO36" s="9">
        <v>53</v>
      </c>
      <c r="BP36" s="9">
        <v>0.53</v>
      </c>
      <c r="BQ36" s="9">
        <v>0.49</v>
      </c>
      <c r="BR36" s="9">
        <v>60</v>
      </c>
      <c r="BS36" s="9">
        <v>0.37</v>
      </c>
      <c r="BT36" s="9">
        <v>0.43</v>
      </c>
      <c r="BU36" s="9">
        <v>50</v>
      </c>
      <c r="BV36" s="9">
        <v>0.37</v>
      </c>
      <c r="BW36" s="9">
        <v>0.38</v>
      </c>
      <c r="BX36" s="9">
        <v>50</v>
      </c>
      <c r="BY36" s="9">
        <v>0.53</v>
      </c>
      <c r="BZ36" s="9">
        <v>0.37</v>
      </c>
      <c r="CA36" s="9">
        <v>71</v>
      </c>
      <c r="CB36" s="9">
        <v>0.49</v>
      </c>
      <c r="CC36" s="9">
        <v>0.38</v>
      </c>
      <c r="CD36" s="9">
        <v>67</v>
      </c>
      <c r="CE36" s="9">
        <v>0.6</v>
      </c>
      <c r="CF36" s="9">
        <v>0.4</v>
      </c>
      <c r="CG36" s="9">
        <v>75</v>
      </c>
      <c r="CH36" s="9">
        <v>0.59</v>
      </c>
      <c r="CI36" s="9">
        <v>0.39</v>
      </c>
      <c r="CJ36" s="9">
        <v>75</v>
      </c>
      <c r="CK36" s="9">
        <v>0.65</v>
      </c>
      <c r="CL36" s="9">
        <v>0.42</v>
      </c>
      <c r="CM36" s="9">
        <v>78</v>
      </c>
      <c r="CN36" s="9">
        <v>0.67</v>
      </c>
      <c r="CO36" s="9">
        <v>0.44</v>
      </c>
      <c r="CP36" s="9">
        <v>77</v>
      </c>
      <c r="CQ36" s="9">
        <v>0.68</v>
      </c>
      <c r="CR36" s="9">
        <v>0.46</v>
      </c>
      <c r="CS36" s="9">
        <v>76</v>
      </c>
      <c r="CT36" s="9">
        <v>0.52</v>
      </c>
      <c r="CU36" s="9">
        <v>0.47</v>
      </c>
      <c r="CV36" s="9">
        <v>63</v>
      </c>
      <c r="CW36" s="9">
        <v>0.56000000000000005</v>
      </c>
      <c r="CX36" s="9">
        <v>0.51</v>
      </c>
      <c r="CY36" s="9">
        <v>63</v>
      </c>
      <c r="CZ36" s="9">
        <v>0.55000000000000004</v>
      </c>
      <c r="DA36" s="9">
        <v>0.53</v>
      </c>
      <c r="DB36" s="9">
        <v>59</v>
      </c>
      <c r="DC36" s="9">
        <v>0.61</v>
      </c>
      <c r="DD36" s="9">
        <v>0.63</v>
      </c>
      <c r="DE36" s="9">
        <v>55</v>
      </c>
      <c r="DF36" s="9">
        <v>0.77</v>
      </c>
      <c r="DG36" s="9">
        <v>0.67</v>
      </c>
      <c r="DH36" s="9">
        <v>62</v>
      </c>
      <c r="DI36" s="9">
        <v>0.82</v>
      </c>
      <c r="DJ36" s="9">
        <v>0.76</v>
      </c>
      <c r="DK36" s="9">
        <v>60</v>
      </c>
      <c r="DL36" s="9">
        <v>0.74</v>
      </c>
      <c r="DM36" s="9">
        <v>0.81</v>
      </c>
      <c r="DN36" s="9">
        <v>50</v>
      </c>
      <c r="DO36" s="9">
        <v>0.77</v>
      </c>
      <c r="DP36" s="9">
        <v>0.84</v>
      </c>
      <c r="DQ36" s="9">
        <v>50</v>
      </c>
      <c r="DR36" s="9">
        <v>0.71</v>
      </c>
      <c r="DS36" s="9">
        <v>0.83</v>
      </c>
      <c r="DT36" s="9">
        <v>49</v>
      </c>
    </row>
    <row r="37" spans="1:124">
      <c r="A37" t="s">
        <v>36</v>
      </c>
      <c r="B37" s="9">
        <v>3.03</v>
      </c>
      <c r="C37" s="9">
        <v>2.2400000000000002</v>
      </c>
      <c r="D37" s="9">
        <v>75</v>
      </c>
      <c r="E37" s="9">
        <v>3.24</v>
      </c>
      <c r="F37" s="9">
        <v>2.5499999999999998</v>
      </c>
      <c r="G37" s="9">
        <v>71</v>
      </c>
      <c r="H37" s="9">
        <v>3.31</v>
      </c>
      <c r="I37" s="9">
        <v>2.76</v>
      </c>
      <c r="J37" s="9">
        <v>69</v>
      </c>
      <c r="K37" s="9">
        <v>3.67</v>
      </c>
      <c r="L37" s="9">
        <v>2.99</v>
      </c>
      <c r="M37" s="9">
        <v>68</v>
      </c>
      <c r="N37" s="9">
        <v>4.1100000000000003</v>
      </c>
      <c r="O37" s="9">
        <v>3.17</v>
      </c>
      <c r="P37" s="9">
        <v>70</v>
      </c>
      <c r="Q37" s="9">
        <v>4.4000000000000004</v>
      </c>
      <c r="R37" s="9">
        <v>3.43</v>
      </c>
      <c r="S37" s="9">
        <v>71</v>
      </c>
      <c r="T37" s="9">
        <v>4.51</v>
      </c>
      <c r="U37" s="9">
        <v>3.46</v>
      </c>
      <c r="V37" s="9">
        <v>69</v>
      </c>
      <c r="W37" s="9">
        <v>4.8899999999999997</v>
      </c>
      <c r="X37" s="9">
        <v>3.74</v>
      </c>
      <c r="Y37" s="9">
        <v>73</v>
      </c>
      <c r="Z37" s="9">
        <v>4.87</v>
      </c>
      <c r="AA37" s="9">
        <v>3.85</v>
      </c>
      <c r="AB37" s="9">
        <v>71</v>
      </c>
      <c r="AC37" s="9">
        <v>5.13</v>
      </c>
      <c r="AD37" s="9">
        <v>4.18</v>
      </c>
      <c r="AE37" s="9">
        <v>67</v>
      </c>
      <c r="AF37" s="9">
        <v>5.04</v>
      </c>
      <c r="AG37" s="9">
        <v>4.24</v>
      </c>
      <c r="AH37" s="9">
        <v>65</v>
      </c>
      <c r="AI37" s="9">
        <v>5.27</v>
      </c>
      <c r="AJ37" s="9">
        <v>4.55</v>
      </c>
      <c r="AK37" s="9">
        <v>67</v>
      </c>
      <c r="AL37" s="9">
        <v>4.91</v>
      </c>
      <c r="AM37" s="9">
        <v>4.33</v>
      </c>
      <c r="AN37" s="9">
        <v>62</v>
      </c>
      <c r="AO37" s="9">
        <v>4.5199999999999996</v>
      </c>
      <c r="AP37" s="9">
        <v>4.1900000000000004</v>
      </c>
      <c r="AQ37" s="9">
        <v>60</v>
      </c>
      <c r="AR37" s="9">
        <v>3.69</v>
      </c>
      <c r="AS37" s="9">
        <v>3.65</v>
      </c>
      <c r="AT37" s="9">
        <v>59</v>
      </c>
      <c r="AU37" s="9">
        <v>2.89</v>
      </c>
      <c r="AV37" s="9">
        <v>3.1</v>
      </c>
      <c r="AW37" s="9">
        <v>56</v>
      </c>
      <c r="AX37" s="9">
        <v>2.06</v>
      </c>
      <c r="AY37" s="9">
        <v>2.36</v>
      </c>
      <c r="AZ37" s="9">
        <v>51</v>
      </c>
      <c r="BA37" s="9">
        <v>2.0299999999999998</v>
      </c>
      <c r="BB37" s="9">
        <v>1.93</v>
      </c>
      <c r="BC37" s="9">
        <v>61</v>
      </c>
      <c r="BD37" s="9">
        <v>1.99</v>
      </c>
      <c r="BE37" s="9">
        <v>1.62</v>
      </c>
      <c r="BF37" s="9">
        <v>68</v>
      </c>
      <c r="BG37" s="9">
        <v>1.61</v>
      </c>
      <c r="BH37" s="9">
        <v>1.31</v>
      </c>
      <c r="BI37" s="9">
        <v>66</v>
      </c>
      <c r="BJ37" s="9">
        <v>1.23</v>
      </c>
      <c r="BK37" s="9">
        <v>0.96</v>
      </c>
      <c r="BL37" s="9">
        <v>69</v>
      </c>
      <c r="BM37" s="9">
        <v>0.97</v>
      </c>
      <c r="BN37" s="9">
        <v>0.78</v>
      </c>
      <c r="BO37" s="9">
        <v>69</v>
      </c>
      <c r="BP37" s="9">
        <v>0.8</v>
      </c>
      <c r="BQ37" s="9">
        <v>0.63</v>
      </c>
      <c r="BR37" s="9">
        <v>67</v>
      </c>
      <c r="BS37" s="9">
        <v>0.66</v>
      </c>
      <c r="BT37" s="9">
        <v>0.6</v>
      </c>
      <c r="BU37" s="9">
        <v>63</v>
      </c>
      <c r="BV37" s="9">
        <v>0.62</v>
      </c>
      <c r="BW37" s="9">
        <v>0.51</v>
      </c>
      <c r="BX37" s="9">
        <v>63</v>
      </c>
      <c r="BY37" s="9">
        <v>0.78</v>
      </c>
      <c r="BZ37" s="9">
        <v>0.52</v>
      </c>
      <c r="CA37" s="9">
        <v>77</v>
      </c>
      <c r="CB37" s="9">
        <v>0.75</v>
      </c>
      <c r="CC37" s="9">
        <v>0.54</v>
      </c>
      <c r="CD37" s="9">
        <v>73</v>
      </c>
      <c r="CE37" s="9">
        <v>0.91</v>
      </c>
      <c r="CF37" s="9">
        <v>0.54</v>
      </c>
      <c r="CG37" s="9">
        <v>82</v>
      </c>
      <c r="CH37" s="9">
        <v>0.97</v>
      </c>
      <c r="CI37" s="9">
        <v>0.56000000000000005</v>
      </c>
      <c r="CJ37" s="9">
        <v>81</v>
      </c>
      <c r="CK37" s="9">
        <v>0.93</v>
      </c>
      <c r="CL37" s="9">
        <v>0.56000000000000005</v>
      </c>
      <c r="CM37" s="9">
        <v>81</v>
      </c>
      <c r="CN37" s="9">
        <v>0.83</v>
      </c>
      <c r="CO37" s="9">
        <v>0.57999999999999996</v>
      </c>
      <c r="CP37" s="9">
        <v>79</v>
      </c>
      <c r="CQ37" s="9">
        <v>0.79</v>
      </c>
      <c r="CR37" s="9">
        <v>0.6</v>
      </c>
      <c r="CS37" s="9">
        <v>76</v>
      </c>
      <c r="CT37" s="9">
        <v>0.64</v>
      </c>
      <c r="CU37" s="9">
        <v>0.6</v>
      </c>
      <c r="CV37" s="9">
        <v>61</v>
      </c>
      <c r="CW37" s="9">
        <v>0.67</v>
      </c>
      <c r="CX37" s="9">
        <v>0.66</v>
      </c>
      <c r="CY37" s="9">
        <v>58</v>
      </c>
      <c r="CZ37" s="9">
        <v>0.66</v>
      </c>
      <c r="DA37" s="9">
        <v>0.68</v>
      </c>
      <c r="DB37" s="9">
        <v>55</v>
      </c>
      <c r="DC37" s="9">
        <v>0.72</v>
      </c>
      <c r="DD37" s="9">
        <v>0.81</v>
      </c>
      <c r="DE37" s="9">
        <v>50</v>
      </c>
      <c r="DF37" s="9">
        <v>0.87</v>
      </c>
      <c r="DG37" s="9">
        <v>0.85</v>
      </c>
      <c r="DH37" s="9">
        <v>57</v>
      </c>
      <c r="DI37" s="9">
        <v>0.91</v>
      </c>
      <c r="DJ37" s="9">
        <v>0.96</v>
      </c>
      <c r="DK37" s="9">
        <v>53</v>
      </c>
      <c r="DL37" s="9">
        <v>0.85</v>
      </c>
      <c r="DM37" s="9">
        <v>1.01</v>
      </c>
      <c r="DN37" s="9">
        <v>48</v>
      </c>
      <c r="DO37" s="9">
        <v>0.9</v>
      </c>
      <c r="DP37" s="9">
        <v>1.06</v>
      </c>
      <c r="DQ37" s="9">
        <v>49</v>
      </c>
      <c r="DR37" s="9">
        <v>0.83</v>
      </c>
      <c r="DS37" s="9">
        <v>1.07</v>
      </c>
      <c r="DT37" s="9">
        <v>43</v>
      </c>
    </row>
    <row r="39" spans="1:124">
      <c r="A39" t="s">
        <v>37</v>
      </c>
    </row>
    <row r="40" spans="1:124">
      <c r="A40" t="s">
        <v>38</v>
      </c>
      <c r="B40" s="9">
        <v>4.08</v>
      </c>
      <c r="C40" s="9">
        <v>11.88</v>
      </c>
      <c r="D40" s="9">
        <v>25</v>
      </c>
      <c r="E40" s="9">
        <v>6.09</v>
      </c>
      <c r="F40" s="9">
        <v>13.66</v>
      </c>
      <c r="G40" s="9">
        <v>28</v>
      </c>
      <c r="H40" s="9">
        <v>7.79</v>
      </c>
      <c r="I40" s="9">
        <v>13.11</v>
      </c>
      <c r="J40" s="9">
        <v>35</v>
      </c>
      <c r="K40" s="9">
        <v>2.5099999999999998</v>
      </c>
      <c r="L40" s="9">
        <v>14.38</v>
      </c>
      <c r="M40" s="9">
        <v>20</v>
      </c>
      <c r="N40" s="9">
        <v>4.25</v>
      </c>
      <c r="O40" s="9">
        <v>15.08</v>
      </c>
      <c r="P40" s="9">
        <v>22</v>
      </c>
      <c r="Q40" s="9">
        <v>4.95</v>
      </c>
      <c r="R40" s="9">
        <v>14.65</v>
      </c>
      <c r="S40" s="9">
        <v>26</v>
      </c>
      <c r="T40" s="9">
        <v>6.94</v>
      </c>
      <c r="U40" s="9">
        <v>15.87</v>
      </c>
      <c r="V40" s="9">
        <v>24</v>
      </c>
      <c r="W40" s="9">
        <v>8.33</v>
      </c>
      <c r="X40" s="9">
        <v>16.66</v>
      </c>
      <c r="Y40" s="9">
        <v>30</v>
      </c>
      <c r="Z40" s="9">
        <v>12.76</v>
      </c>
      <c r="AA40" s="9">
        <v>17.28</v>
      </c>
      <c r="AB40" s="9">
        <v>47</v>
      </c>
      <c r="AC40" s="9">
        <v>13.63</v>
      </c>
      <c r="AD40" s="9">
        <v>18.43</v>
      </c>
      <c r="AE40" s="9">
        <v>43</v>
      </c>
      <c r="AF40" s="9">
        <v>13.63</v>
      </c>
      <c r="AG40" s="9">
        <v>19.64</v>
      </c>
      <c r="AH40" s="9">
        <v>38</v>
      </c>
      <c r="AI40" s="9">
        <v>14.37</v>
      </c>
      <c r="AJ40" s="9">
        <v>21.1</v>
      </c>
      <c r="AK40" s="9">
        <v>39</v>
      </c>
      <c r="AL40" s="9">
        <v>24.68</v>
      </c>
      <c r="AM40" s="9">
        <v>30.36</v>
      </c>
      <c r="AN40" s="9">
        <v>40</v>
      </c>
      <c r="AO40" s="9">
        <v>26.15</v>
      </c>
      <c r="AP40" s="9">
        <v>33.130000000000003</v>
      </c>
      <c r="AQ40" s="9">
        <v>37</v>
      </c>
      <c r="AR40" s="9">
        <v>29.43</v>
      </c>
      <c r="AS40" s="9">
        <v>35.39</v>
      </c>
      <c r="AT40" s="9">
        <v>42</v>
      </c>
      <c r="AU40" s="9">
        <v>31.37</v>
      </c>
      <c r="AV40" s="9">
        <v>35.869999999999997</v>
      </c>
      <c r="AW40" s="9">
        <v>42</v>
      </c>
      <c r="AX40" s="9">
        <v>32.869999999999997</v>
      </c>
      <c r="AY40" s="9">
        <v>38.97</v>
      </c>
      <c r="AZ40" s="9">
        <v>39</v>
      </c>
      <c r="BA40" s="9">
        <v>35.729999999999997</v>
      </c>
      <c r="BB40" s="9">
        <v>39.83</v>
      </c>
      <c r="BC40" s="9">
        <v>41</v>
      </c>
      <c r="BD40" s="9">
        <v>35.36</v>
      </c>
      <c r="BE40" s="9">
        <v>38.28</v>
      </c>
      <c r="BF40" s="9">
        <v>42</v>
      </c>
      <c r="BG40" s="9">
        <v>33.97</v>
      </c>
      <c r="BH40" s="9">
        <v>37.29</v>
      </c>
      <c r="BI40" s="9">
        <v>42</v>
      </c>
      <c r="BJ40" s="9">
        <v>32.6</v>
      </c>
      <c r="BK40" s="9">
        <v>35.94</v>
      </c>
      <c r="BL40" s="9">
        <v>43</v>
      </c>
      <c r="BM40" s="9">
        <v>28.76</v>
      </c>
      <c r="BN40" s="9">
        <v>35.799999999999997</v>
      </c>
      <c r="BO40" s="9">
        <v>37</v>
      </c>
      <c r="BP40" s="9">
        <v>26.95</v>
      </c>
      <c r="BQ40" s="9">
        <v>34.29</v>
      </c>
      <c r="BR40" s="9">
        <v>39</v>
      </c>
      <c r="BS40" s="9">
        <v>26.48</v>
      </c>
      <c r="BT40" s="9">
        <v>33.840000000000003</v>
      </c>
      <c r="BU40" s="9">
        <v>37</v>
      </c>
      <c r="BV40" s="9">
        <v>29.28</v>
      </c>
      <c r="BW40" s="9">
        <v>36.299999999999997</v>
      </c>
      <c r="BX40" s="9">
        <v>39</v>
      </c>
      <c r="BY40" s="9">
        <v>28.71</v>
      </c>
      <c r="BZ40" s="9">
        <v>36.340000000000003</v>
      </c>
      <c r="CA40" s="9">
        <v>35</v>
      </c>
      <c r="CB40" s="9">
        <v>28.19</v>
      </c>
      <c r="CC40" s="9">
        <v>37.700000000000003</v>
      </c>
      <c r="CD40" s="9">
        <v>35</v>
      </c>
      <c r="CE40" s="9">
        <v>24.89</v>
      </c>
      <c r="CF40" s="9">
        <v>35.53</v>
      </c>
      <c r="CG40" s="9">
        <v>33</v>
      </c>
      <c r="CH40" s="9">
        <v>25.72</v>
      </c>
      <c r="CI40" s="9">
        <v>34.86</v>
      </c>
      <c r="CJ40" s="9">
        <v>33</v>
      </c>
      <c r="CK40" s="9">
        <v>27.91</v>
      </c>
      <c r="CL40" s="9">
        <v>35.770000000000003</v>
      </c>
      <c r="CM40" s="9">
        <v>38</v>
      </c>
      <c r="CN40" s="9">
        <v>28.71</v>
      </c>
      <c r="CO40" s="9">
        <v>35.64</v>
      </c>
      <c r="CP40" s="9">
        <v>37</v>
      </c>
      <c r="CQ40" s="9">
        <v>36.869999999999997</v>
      </c>
      <c r="CR40" s="9">
        <v>34.39</v>
      </c>
      <c r="CS40" s="9">
        <v>57</v>
      </c>
      <c r="CT40" s="9">
        <v>36.520000000000003</v>
      </c>
      <c r="CU40" s="9">
        <v>34.31</v>
      </c>
      <c r="CV40" s="9">
        <v>56</v>
      </c>
      <c r="CW40" s="9">
        <v>37.090000000000003</v>
      </c>
      <c r="CX40" s="9">
        <v>36.04</v>
      </c>
      <c r="CY40" s="9">
        <v>53</v>
      </c>
      <c r="CZ40" s="9">
        <v>35.64</v>
      </c>
      <c r="DA40" s="9">
        <v>35.94</v>
      </c>
      <c r="DB40" s="9">
        <v>53</v>
      </c>
      <c r="DC40" s="9">
        <v>34.33</v>
      </c>
      <c r="DD40" s="9">
        <v>35.53</v>
      </c>
      <c r="DE40" s="9">
        <v>54</v>
      </c>
      <c r="DF40" s="9">
        <v>34.979999999999997</v>
      </c>
      <c r="DG40" s="9">
        <v>34.159999999999997</v>
      </c>
      <c r="DH40" s="9">
        <v>56</v>
      </c>
      <c r="DI40" s="9">
        <v>35.840000000000003</v>
      </c>
      <c r="DJ40" s="9">
        <v>32.01</v>
      </c>
      <c r="DK40" s="9">
        <v>60</v>
      </c>
      <c r="DL40" s="9">
        <v>34.78</v>
      </c>
      <c r="DM40" s="9">
        <v>30.47</v>
      </c>
      <c r="DN40" s="9">
        <v>60</v>
      </c>
      <c r="DO40" s="9">
        <v>33.659999999999997</v>
      </c>
      <c r="DP40" s="9">
        <v>30.7</v>
      </c>
      <c r="DQ40" s="9">
        <v>57</v>
      </c>
      <c r="DR40" s="9">
        <v>32.869999999999997</v>
      </c>
      <c r="DS40" s="9">
        <v>31.39</v>
      </c>
      <c r="DT40" s="9">
        <v>55</v>
      </c>
    </row>
    <row r="41" spans="1:124">
      <c r="A41" t="s">
        <v>39</v>
      </c>
      <c r="B41" s="9">
        <v>61.01</v>
      </c>
      <c r="C41" s="9">
        <v>60.79</v>
      </c>
      <c r="D41" s="9">
        <v>43</v>
      </c>
      <c r="E41" s="9">
        <v>61.63</v>
      </c>
      <c r="F41" s="9">
        <v>61.37</v>
      </c>
      <c r="G41" s="9">
        <v>42</v>
      </c>
      <c r="H41" s="9">
        <v>61.9</v>
      </c>
      <c r="I41" s="9">
        <v>60.39</v>
      </c>
      <c r="J41" s="9">
        <v>45</v>
      </c>
      <c r="K41" s="9">
        <v>60.34</v>
      </c>
      <c r="L41" s="9">
        <v>60.04</v>
      </c>
      <c r="M41" s="9">
        <v>41</v>
      </c>
      <c r="N41" s="9">
        <v>61.72</v>
      </c>
      <c r="O41" s="9">
        <v>60.33</v>
      </c>
      <c r="P41" s="9">
        <v>45</v>
      </c>
      <c r="Q41" s="9">
        <v>61.82</v>
      </c>
      <c r="R41" s="9">
        <v>59.85</v>
      </c>
      <c r="S41" s="9">
        <v>48</v>
      </c>
      <c r="T41" s="9">
        <v>62.56</v>
      </c>
      <c r="U41" s="9">
        <v>60.24</v>
      </c>
      <c r="V41" s="9">
        <v>48</v>
      </c>
      <c r="W41" s="9">
        <v>62.59</v>
      </c>
      <c r="X41" s="9">
        <v>60.02</v>
      </c>
      <c r="Y41" s="9">
        <v>50</v>
      </c>
      <c r="Z41" s="9">
        <v>63.28</v>
      </c>
      <c r="AA41" s="9">
        <v>60.59</v>
      </c>
      <c r="AB41" s="9">
        <v>52</v>
      </c>
      <c r="AC41" s="9">
        <v>64.22</v>
      </c>
      <c r="AD41" s="9">
        <v>61.02</v>
      </c>
      <c r="AE41" s="9">
        <v>52</v>
      </c>
      <c r="AF41" s="9">
        <v>64.099999999999994</v>
      </c>
      <c r="AG41" s="9">
        <v>61.32</v>
      </c>
      <c r="AH41" s="9">
        <v>51</v>
      </c>
      <c r="AI41" s="9">
        <v>64.64</v>
      </c>
      <c r="AJ41" s="9">
        <v>62.01</v>
      </c>
      <c r="AK41" s="9">
        <v>52</v>
      </c>
      <c r="AL41" s="9">
        <v>64.569999999999993</v>
      </c>
      <c r="AM41" s="9">
        <v>62.96</v>
      </c>
      <c r="AN41" s="9">
        <v>49</v>
      </c>
      <c r="AO41" s="9">
        <v>67.59</v>
      </c>
      <c r="AP41" s="9">
        <v>64.13</v>
      </c>
      <c r="AQ41" s="9">
        <v>57</v>
      </c>
      <c r="AR41" s="9">
        <v>70.75</v>
      </c>
      <c r="AS41" s="9">
        <v>65.14</v>
      </c>
      <c r="AT41" s="9">
        <v>64</v>
      </c>
      <c r="AU41" s="9">
        <v>69.92</v>
      </c>
      <c r="AV41" s="9">
        <v>65.12</v>
      </c>
      <c r="AW41" s="9">
        <v>61</v>
      </c>
      <c r="AX41" s="9">
        <v>68.2</v>
      </c>
      <c r="AY41" s="9">
        <v>65.900000000000006</v>
      </c>
      <c r="AZ41" s="9">
        <v>46</v>
      </c>
      <c r="BA41" s="9">
        <v>70.45</v>
      </c>
      <c r="BB41" s="9">
        <v>67.81</v>
      </c>
      <c r="BC41" s="9">
        <v>51</v>
      </c>
      <c r="BD41" s="9">
        <v>70.12</v>
      </c>
      <c r="BE41" s="9">
        <v>67.099999999999994</v>
      </c>
      <c r="BF41" s="9">
        <v>51</v>
      </c>
      <c r="BG41" s="9">
        <v>68.709999999999994</v>
      </c>
      <c r="BH41" s="9">
        <v>65.95</v>
      </c>
      <c r="BI41" s="9">
        <v>51</v>
      </c>
      <c r="BJ41" s="9">
        <v>69.290000000000006</v>
      </c>
      <c r="BK41" s="9">
        <v>65.48</v>
      </c>
      <c r="BL41" s="9">
        <v>53</v>
      </c>
      <c r="BM41" s="9">
        <v>70.349999999999994</v>
      </c>
      <c r="BN41" s="9">
        <v>64.81</v>
      </c>
      <c r="BO41" s="9">
        <v>58</v>
      </c>
      <c r="BP41" s="9">
        <v>71.349999999999994</v>
      </c>
      <c r="BQ41" s="9">
        <v>64.959999999999994</v>
      </c>
      <c r="BR41" s="9">
        <v>62</v>
      </c>
      <c r="BS41" s="9">
        <v>70.819999999999993</v>
      </c>
      <c r="BT41" s="9">
        <v>64.569999999999993</v>
      </c>
      <c r="BU41" s="9">
        <v>61</v>
      </c>
      <c r="BV41" s="9">
        <v>71.03</v>
      </c>
      <c r="BW41" s="9">
        <v>63.95</v>
      </c>
      <c r="BX41" s="9">
        <v>65</v>
      </c>
      <c r="BY41" s="9">
        <v>73.63</v>
      </c>
      <c r="BZ41" s="9">
        <v>63.86</v>
      </c>
      <c r="CA41" s="9">
        <v>74</v>
      </c>
      <c r="CB41" s="9">
        <v>74.14</v>
      </c>
      <c r="CC41" s="9">
        <v>63.6</v>
      </c>
      <c r="CD41" s="9">
        <v>75</v>
      </c>
      <c r="CE41" s="9">
        <v>73.86</v>
      </c>
      <c r="CF41" s="9">
        <v>62.64</v>
      </c>
      <c r="CG41" s="9">
        <v>78</v>
      </c>
      <c r="CH41" s="9">
        <v>73.16</v>
      </c>
      <c r="CI41" s="9">
        <v>62.16</v>
      </c>
      <c r="CJ41" s="9">
        <v>79</v>
      </c>
      <c r="CK41" s="9">
        <v>73.52</v>
      </c>
      <c r="CL41" s="9">
        <v>61.74</v>
      </c>
      <c r="CM41" s="9">
        <v>79</v>
      </c>
      <c r="CN41" s="9">
        <v>73</v>
      </c>
      <c r="CO41" s="9">
        <v>60.88</v>
      </c>
      <c r="CP41" s="9">
        <v>80</v>
      </c>
      <c r="CQ41" s="9">
        <v>74.19</v>
      </c>
      <c r="CR41" s="9">
        <v>60.04</v>
      </c>
      <c r="CS41" s="9">
        <v>83</v>
      </c>
      <c r="CT41" s="9">
        <v>74.89</v>
      </c>
      <c r="CU41" s="9">
        <v>59.81</v>
      </c>
      <c r="CV41" s="9">
        <v>84</v>
      </c>
      <c r="CW41" s="9">
        <v>74.5</v>
      </c>
      <c r="CX41" s="9">
        <v>59.98</v>
      </c>
      <c r="CY41" s="9">
        <v>83</v>
      </c>
      <c r="CZ41" s="9">
        <v>74.709999999999994</v>
      </c>
      <c r="DA41" s="9">
        <v>59.55</v>
      </c>
      <c r="DB41" s="9">
        <v>82</v>
      </c>
      <c r="DC41" s="9">
        <v>74.650000000000006</v>
      </c>
      <c r="DD41" s="9">
        <v>58.11</v>
      </c>
      <c r="DE41" s="9">
        <v>86</v>
      </c>
      <c r="DF41" s="9">
        <v>72.98</v>
      </c>
      <c r="DG41" s="9">
        <v>58.04</v>
      </c>
      <c r="DH41" s="9">
        <v>85</v>
      </c>
      <c r="DI41" s="9">
        <v>72.849999999999994</v>
      </c>
      <c r="DJ41" s="9">
        <v>57.82</v>
      </c>
      <c r="DK41" s="9">
        <v>83</v>
      </c>
      <c r="DL41" s="9">
        <v>72.06</v>
      </c>
      <c r="DM41" s="9">
        <v>57.24</v>
      </c>
      <c r="DN41" s="9">
        <v>85</v>
      </c>
      <c r="DO41" s="9">
        <v>70.97</v>
      </c>
      <c r="DP41" s="9">
        <v>58.25</v>
      </c>
      <c r="DQ41" s="9">
        <v>80</v>
      </c>
      <c r="DR41" s="9">
        <v>71.7</v>
      </c>
      <c r="DS41" s="9">
        <v>58.4</v>
      </c>
      <c r="DT41" s="9">
        <v>79</v>
      </c>
    </row>
    <row r="43" spans="1:124">
      <c r="A43" t="s">
        <v>40</v>
      </c>
    </row>
    <row r="44" spans="1:124">
      <c r="A44" t="s">
        <v>41</v>
      </c>
      <c r="B44" s="9">
        <v>10.65</v>
      </c>
      <c r="C44" s="9">
        <v>9.76</v>
      </c>
      <c r="D44" s="9">
        <v>73</v>
      </c>
      <c r="E44" s="9">
        <v>10.57</v>
      </c>
      <c r="F44" s="9">
        <v>9.89</v>
      </c>
      <c r="G44" s="9">
        <v>66</v>
      </c>
      <c r="H44" s="9">
        <v>10.14</v>
      </c>
      <c r="I44" s="9">
        <v>9.91</v>
      </c>
      <c r="J44" s="9">
        <v>58</v>
      </c>
      <c r="K44" s="9">
        <v>10.17</v>
      </c>
      <c r="L44" s="9">
        <v>9.81</v>
      </c>
      <c r="M44" s="9">
        <v>60</v>
      </c>
      <c r="N44" s="9">
        <v>9.76</v>
      </c>
      <c r="O44" s="9">
        <v>9.59</v>
      </c>
      <c r="P44" s="9">
        <v>56</v>
      </c>
      <c r="Q44" s="9">
        <v>9.4</v>
      </c>
      <c r="R44" s="9">
        <v>9.76</v>
      </c>
      <c r="S44" s="9">
        <v>47</v>
      </c>
      <c r="T44" s="9">
        <v>9.1999999999999993</v>
      </c>
      <c r="U44" s="9">
        <v>9.76</v>
      </c>
      <c r="V44" s="9">
        <v>45</v>
      </c>
      <c r="W44" s="9">
        <v>9.02</v>
      </c>
      <c r="X44" s="9">
        <v>9.41</v>
      </c>
      <c r="Y44" s="9">
        <v>46</v>
      </c>
      <c r="Z44" s="9">
        <v>8.85</v>
      </c>
      <c r="AA44" s="9">
        <v>9.17</v>
      </c>
      <c r="AB44" s="9">
        <v>47</v>
      </c>
      <c r="AC44" s="9">
        <v>8.7899999999999991</v>
      </c>
      <c r="AD44" s="9">
        <v>9.31</v>
      </c>
      <c r="AE44" s="9">
        <v>49</v>
      </c>
      <c r="AF44" s="9">
        <v>8.58</v>
      </c>
      <c r="AG44" s="9">
        <v>9.0399999999999991</v>
      </c>
      <c r="AH44" s="9">
        <v>47</v>
      </c>
      <c r="AI44" s="9">
        <v>8.1</v>
      </c>
      <c r="AJ44" s="9">
        <v>8.81</v>
      </c>
      <c r="AK44" s="9">
        <v>42</v>
      </c>
      <c r="AL44" s="9">
        <v>8.0500000000000007</v>
      </c>
      <c r="AM44" s="9">
        <v>8.68</v>
      </c>
      <c r="AN44" s="9">
        <v>41</v>
      </c>
      <c r="AO44" s="9">
        <v>8.77</v>
      </c>
      <c r="AP44" s="9">
        <v>8.56</v>
      </c>
      <c r="AQ44" s="9">
        <v>62</v>
      </c>
      <c r="AR44" s="9">
        <v>6.86</v>
      </c>
      <c r="AS44" s="9">
        <v>8.33</v>
      </c>
      <c r="AT44" s="9">
        <v>21</v>
      </c>
      <c r="AU44" s="9">
        <v>7.21</v>
      </c>
      <c r="AV44" s="9">
        <v>8.26</v>
      </c>
      <c r="AW44" s="9">
        <v>33</v>
      </c>
      <c r="AX44" s="9">
        <v>6.91</v>
      </c>
      <c r="AY44" s="9">
        <v>8.2100000000000009</v>
      </c>
      <c r="AZ44" s="9">
        <v>26</v>
      </c>
      <c r="BA44" s="9">
        <v>7.67</v>
      </c>
      <c r="BB44" s="9">
        <v>8.0500000000000007</v>
      </c>
      <c r="BC44" s="9">
        <v>47</v>
      </c>
      <c r="BD44" s="9">
        <v>7.85</v>
      </c>
      <c r="BE44" s="9">
        <v>8.0399999999999991</v>
      </c>
      <c r="BF44" s="9">
        <v>52</v>
      </c>
      <c r="BG44" s="9">
        <v>7.94</v>
      </c>
      <c r="BH44" s="9">
        <v>7.97</v>
      </c>
      <c r="BI44" s="9">
        <v>52</v>
      </c>
      <c r="BJ44" s="9">
        <v>7.94</v>
      </c>
      <c r="BK44" s="9">
        <v>8.0500000000000007</v>
      </c>
      <c r="BL44" s="9">
        <v>50</v>
      </c>
      <c r="BM44" s="9">
        <v>8.6999999999999993</v>
      </c>
      <c r="BN44" s="9">
        <v>8.1999999999999993</v>
      </c>
      <c r="BO44" s="9">
        <v>66</v>
      </c>
      <c r="BP44" s="9">
        <v>8.83</v>
      </c>
      <c r="BQ44" s="9">
        <v>8.2100000000000009</v>
      </c>
      <c r="BR44" s="9">
        <v>71</v>
      </c>
      <c r="BS44" s="9">
        <v>8.57</v>
      </c>
      <c r="BT44" s="9">
        <v>8.1999999999999993</v>
      </c>
      <c r="BU44" s="9">
        <v>67</v>
      </c>
      <c r="BV44" s="9">
        <v>10.55</v>
      </c>
      <c r="BW44" s="9">
        <v>8.18</v>
      </c>
      <c r="BX44" s="9">
        <v>86</v>
      </c>
      <c r="BY44" s="9">
        <v>9.32</v>
      </c>
      <c r="BZ44" s="9">
        <v>8.19</v>
      </c>
      <c r="CA44" s="9">
        <v>77</v>
      </c>
      <c r="CB44" s="9">
        <v>8.9600000000000009</v>
      </c>
      <c r="CC44" s="9">
        <v>8.09</v>
      </c>
      <c r="CD44" s="9">
        <v>74</v>
      </c>
      <c r="CE44" s="9">
        <v>9.0299999999999994</v>
      </c>
      <c r="CF44" s="9">
        <v>7.95</v>
      </c>
      <c r="CG44" s="9">
        <v>78</v>
      </c>
      <c r="CH44" s="9">
        <v>9.09</v>
      </c>
      <c r="CI44" s="9">
        <v>7.82</v>
      </c>
      <c r="CJ44" s="9">
        <v>80</v>
      </c>
      <c r="CK44" s="9">
        <v>8.93</v>
      </c>
      <c r="CL44" s="9">
        <v>7.85</v>
      </c>
      <c r="CM44" s="9">
        <v>80</v>
      </c>
      <c r="CN44" s="9">
        <v>12.98</v>
      </c>
      <c r="CO44" s="9">
        <v>7.83</v>
      </c>
      <c r="CP44" s="9">
        <v>94</v>
      </c>
      <c r="CQ44" s="9">
        <v>7.97</v>
      </c>
      <c r="CR44" s="9">
        <v>7.79</v>
      </c>
      <c r="CS44" s="9">
        <v>62</v>
      </c>
      <c r="CT44" s="9">
        <v>7.99</v>
      </c>
      <c r="CU44" s="9">
        <v>7.74</v>
      </c>
      <c r="CV44" s="9">
        <v>65</v>
      </c>
      <c r="CW44" s="9">
        <v>7.67</v>
      </c>
      <c r="CX44" s="9">
        <v>7.8</v>
      </c>
      <c r="CY44" s="9">
        <v>56</v>
      </c>
      <c r="CZ44" s="9">
        <v>7.57</v>
      </c>
      <c r="DA44" s="9">
        <v>7.7</v>
      </c>
      <c r="DB44" s="9">
        <v>54</v>
      </c>
      <c r="DC44" s="9">
        <v>8.33</v>
      </c>
      <c r="DD44" s="9">
        <v>7.86</v>
      </c>
      <c r="DE44" s="9">
        <v>72</v>
      </c>
      <c r="DF44" s="9">
        <v>8.0500000000000007</v>
      </c>
      <c r="DG44" s="9">
        <v>7.63</v>
      </c>
      <c r="DH44" s="9">
        <v>69</v>
      </c>
      <c r="DI44" s="9">
        <v>8.08</v>
      </c>
      <c r="DJ44" s="9">
        <v>7.44</v>
      </c>
      <c r="DK44" s="9">
        <v>72</v>
      </c>
      <c r="DL44" s="9">
        <v>7.92</v>
      </c>
      <c r="DM44" s="9">
        <v>7.47</v>
      </c>
      <c r="DN44" s="9">
        <v>65</v>
      </c>
      <c r="DO44" s="9">
        <v>7.87</v>
      </c>
      <c r="DP44" s="9">
        <v>7.53</v>
      </c>
      <c r="DQ44" s="9">
        <v>65</v>
      </c>
      <c r="DR44" s="9">
        <v>7.99</v>
      </c>
      <c r="DS44" s="9">
        <v>7.44</v>
      </c>
      <c r="DT44" s="9">
        <v>69</v>
      </c>
    </row>
    <row r="45" spans="1:124">
      <c r="A45" t="s">
        <v>42</v>
      </c>
      <c r="B45" s="9">
        <v>71.05</v>
      </c>
      <c r="C45" s="9">
        <v>45.69</v>
      </c>
      <c r="D45" s="9">
        <v>68</v>
      </c>
      <c r="E45" s="9">
        <v>64.040000000000006</v>
      </c>
      <c r="F45" s="9">
        <v>35.270000000000003</v>
      </c>
      <c r="G45" s="9">
        <v>71</v>
      </c>
      <c r="H45" s="9">
        <v>98.41</v>
      </c>
      <c r="I45" s="9">
        <v>33.64</v>
      </c>
      <c r="J45" s="9">
        <v>88</v>
      </c>
      <c r="K45" s="9">
        <v>0</v>
      </c>
      <c r="L45" s="9">
        <v>28.41</v>
      </c>
      <c r="M45" s="9">
        <v>48</v>
      </c>
      <c r="N45" s="9">
        <v>0</v>
      </c>
      <c r="O45" s="9">
        <v>29.78</v>
      </c>
      <c r="P45" s="9">
        <v>40</v>
      </c>
      <c r="Q45" s="9">
        <v>0</v>
      </c>
      <c r="R45" s="9">
        <v>23.42</v>
      </c>
      <c r="S45" s="9">
        <v>47</v>
      </c>
      <c r="T45" s="9">
        <v>0</v>
      </c>
      <c r="U45" s="9">
        <v>21.46</v>
      </c>
      <c r="V45" s="9">
        <v>53</v>
      </c>
      <c r="W45" s="9">
        <v>0</v>
      </c>
      <c r="X45" s="9">
        <v>17</v>
      </c>
      <c r="Y45" s="9">
        <v>62</v>
      </c>
      <c r="Z45" s="9">
        <v>0</v>
      </c>
      <c r="AA45" s="9">
        <v>20.54</v>
      </c>
      <c r="AB45" s="9">
        <v>55</v>
      </c>
      <c r="AC45" s="9">
        <v>0</v>
      </c>
      <c r="AD45" s="9">
        <v>14.26</v>
      </c>
      <c r="AE45" s="9">
        <v>62</v>
      </c>
      <c r="AF45" s="9">
        <v>0</v>
      </c>
      <c r="AG45" s="9">
        <v>14.34</v>
      </c>
      <c r="AH45" s="9">
        <v>66</v>
      </c>
      <c r="AI45" s="9">
        <v>0</v>
      </c>
      <c r="AJ45" s="9">
        <v>10.52</v>
      </c>
      <c r="AK45" s="9">
        <v>74</v>
      </c>
      <c r="AL45" s="9">
        <v>0</v>
      </c>
      <c r="AM45" s="9">
        <v>20.54</v>
      </c>
      <c r="AN45" s="9">
        <v>60</v>
      </c>
      <c r="AO45" s="9">
        <v>0</v>
      </c>
      <c r="AP45" s="9">
        <v>20.100000000000001</v>
      </c>
      <c r="AQ45" s="9">
        <v>61</v>
      </c>
      <c r="AR45" s="9">
        <v>0</v>
      </c>
      <c r="AS45" s="9">
        <v>17.829999999999998</v>
      </c>
      <c r="AT45" s="9">
        <v>64</v>
      </c>
      <c r="AU45" s="9">
        <v>0</v>
      </c>
      <c r="AV45" s="9">
        <v>18.97</v>
      </c>
      <c r="AW45" s="9">
        <v>66</v>
      </c>
      <c r="AX45" s="9">
        <v>-13.13</v>
      </c>
      <c r="AY45" s="9">
        <v>34.51</v>
      </c>
      <c r="AZ45" s="9">
        <v>12</v>
      </c>
      <c r="BA45" s="9">
        <v>94.99</v>
      </c>
      <c r="BB45" s="9">
        <v>36.200000000000003</v>
      </c>
      <c r="BC45" s="9">
        <v>82</v>
      </c>
      <c r="BD45" s="9">
        <v>74.13</v>
      </c>
      <c r="BE45" s="9">
        <v>40.76</v>
      </c>
      <c r="BF45" s="9">
        <v>71</v>
      </c>
      <c r="BG45" s="9">
        <v>39.25</v>
      </c>
      <c r="BH45" s="9">
        <v>36.36</v>
      </c>
      <c r="BI45" s="9">
        <v>58</v>
      </c>
      <c r="BJ45" s="9">
        <v>176.4</v>
      </c>
      <c r="BK45" s="9">
        <v>62.59</v>
      </c>
      <c r="BL45" s="9">
        <v>94</v>
      </c>
      <c r="BM45" s="9">
        <v>121.59</v>
      </c>
      <c r="BN45" s="9">
        <v>61.78</v>
      </c>
      <c r="BO45" s="9">
        <v>83</v>
      </c>
      <c r="BP45" s="9">
        <v>128.82</v>
      </c>
      <c r="BQ45" s="9">
        <v>59.38</v>
      </c>
      <c r="BR45" s="9">
        <v>87</v>
      </c>
      <c r="BS45" s="9">
        <v>157.33000000000001</v>
      </c>
      <c r="BT45" s="9">
        <v>49.04</v>
      </c>
      <c r="BU45" s="9">
        <v>93</v>
      </c>
      <c r="BV45" s="9">
        <v>67.77</v>
      </c>
      <c r="BW45" s="9">
        <v>47.82</v>
      </c>
      <c r="BX45" s="9">
        <v>63</v>
      </c>
      <c r="BY45" s="9">
        <v>95.78</v>
      </c>
      <c r="BZ45" s="9">
        <v>43.13</v>
      </c>
      <c r="CA45" s="9">
        <v>86</v>
      </c>
      <c r="CB45" s="9">
        <v>149.15</v>
      </c>
      <c r="CC45" s="9">
        <v>42.1</v>
      </c>
      <c r="CD45" s="9">
        <v>97</v>
      </c>
      <c r="CE45" s="9">
        <v>153.06</v>
      </c>
      <c r="CF45" s="9">
        <v>43.45</v>
      </c>
      <c r="CG45" s="9">
        <v>92</v>
      </c>
      <c r="CH45" s="9">
        <v>23.48</v>
      </c>
      <c r="CI45" s="9">
        <v>46.9</v>
      </c>
      <c r="CJ45" s="9">
        <v>24</v>
      </c>
      <c r="CK45" s="9">
        <v>0</v>
      </c>
      <c r="CL45" s="9">
        <v>44.59</v>
      </c>
      <c r="CM45" s="9">
        <v>19</v>
      </c>
      <c r="CN45" s="9">
        <v>0</v>
      </c>
      <c r="CO45" s="9">
        <v>40.25</v>
      </c>
      <c r="CP45" s="9">
        <v>28</v>
      </c>
      <c r="CQ45" s="9">
        <v>0</v>
      </c>
      <c r="CR45" s="9">
        <v>33.340000000000003</v>
      </c>
      <c r="CS45" s="9">
        <v>39</v>
      </c>
      <c r="CT45" s="9">
        <v>69.34</v>
      </c>
      <c r="CU45" s="9">
        <v>46.07</v>
      </c>
      <c r="CV45" s="9">
        <v>67</v>
      </c>
      <c r="CW45" s="9">
        <v>90.59</v>
      </c>
      <c r="CX45" s="9">
        <v>44.29</v>
      </c>
      <c r="CY45" s="9">
        <v>85</v>
      </c>
      <c r="CZ45" s="9">
        <v>142.09</v>
      </c>
      <c r="DA45" s="9">
        <v>45.2</v>
      </c>
      <c r="DB45" s="9">
        <v>92</v>
      </c>
      <c r="DC45" s="9">
        <v>0</v>
      </c>
      <c r="DD45" s="9">
        <v>37.03</v>
      </c>
      <c r="DE45" s="9">
        <v>34</v>
      </c>
      <c r="DF45" s="9">
        <v>67.959999999999994</v>
      </c>
      <c r="DG45" s="9">
        <v>56.89</v>
      </c>
      <c r="DH45" s="9">
        <v>56</v>
      </c>
      <c r="DI45" s="9">
        <v>45.33</v>
      </c>
      <c r="DJ45" s="9">
        <v>53.23</v>
      </c>
      <c r="DK45" s="9">
        <v>42</v>
      </c>
      <c r="DL45" s="9">
        <v>68.09</v>
      </c>
      <c r="DM45" s="9">
        <v>47.39</v>
      </c>
      <c r="DN45" s="9">
        <v>64</v>
      </c>
      <c r="DO45" s="9">
        <v>0</v>
      </c>
      <c r="DP45" s="9">
        <v>39.78</v>
      </c>
      <c r="DQ45" s="9">
        <v>40</v>
      </c>
      <c r="DR45" s="9">
        <v>35.68</v>
      </c>
      <c r="DS45" s="9">
        <v>57.56</v>
      </c>
      <c r="DT45" s="9">
        <v>33</v>
      </c>
    </row>
    <row r="46" spans="1:124">
      <c r="A46" t="s">
        <v>43</v>
      </c>
      <c r="B46" s="9">
        <v>2.37</v>
      </c>
      <c r="C46" s="9">
        <v>3.71</v>
      </c>
      <c r="D46" s="9">
        <v>37</v>
      </c>
      <c r="E46" s="9">
        <v>2.99</v>
      </c>
      <c r="F46" s="9">
        <v>4.53</v>
      </c>
      <c r="G46" s="9">
        <v>35</v>
      </c>
      <c r="H46" s="9">
        <v>0.13</v>
      </c>
      <c r="I46" s="9">
        <v>4.43</v>
      </c>
      <c r="J46" s="9">
        <v>16</v>
      </c>
      <c r="K46" s="9">
        <v>6.77</v>
      </c>
      <c r="L46" s="9">
        <v>4.7300000000000004</v>
      </c>
      <c r="M46" s="9">
        <v>68</v>
      </c>
      <c r="N46" s="9">
        <v>2.02</v>
      </c>
      <c r="O46" s="9">
        <v>3.85</v>
      </c>
      <c r="P46" s="9">
        <v>32</v>
      </c>
      <c r="Q46" s="9">
        <v>3.16</v>
      </c>
      <c r="R46" s="9">
        <v>4.83</v>
      </c>
      <c r="S46" s="9">
        <v>34</v>
      </c>
      <c r="T46" s="9">
        <v>2.5099999999999998</v>
      </c>
      <c r="U46" s="9">
        <v>4.93</v>
      </c>
      <c r="V46" s="9">
        <v>27</v>
      </c>
      <c r="W46" s="9">
        <v>2.34</v>
      </c>
      <c r="X46" s="9">
        <v>5.18</v>
      </c>
      <c r="Y46" s="9">
        <v>26</v>
      </c>
      <c r="Z46" s="9">
        <v>-1.6</v>
      </c>
      <c r="AA46" s="9">
        <v>1.36</v>
      </c>
      <c r="AB46" s="9">
        <v>22</v>
      </c>
      <c r="AC46" s="9">
        <v>-3.04</v>
      </c>
      <c r="AD46" s="9">
        <v>2.59</v>
      </c>
      <c r="AE46" s="9">
        <v>17</v>
      </c>
      <c r="AF46" s="9">
        <v>-2.94</v>
      </c>
      <c r="AG46" s="9">
        <v>1.25</v>
      </c>
      <c r="AH46" s="9">
        <v>19</v>
      </c>
      <c r="AI46" s="9">
        <v>-4.5999999999999996</v>
      </c>
      <c r="AJ46" s="9">
        <v>-0.36</v>
      </c>
      <c r="AK46" s="9">
        <v>19</v>
      </c>
      <c r="AL46" s="9">
        <v>-6.51</v>
      </c>
      <c r="AM46" s="9">
        <v>-5.37</v>
      </c>
      <c r="AN46" s="9">
        <v>27</v>
      </c>
      <c r="AO46" s="9">
        <v>-4.22</v>
      </c>
      <c r="AP46" s="9">
        <v>-6.06</v>
      </c>
      <c r="AQ46" s="9">
        <v>37</v>
      </c>
      <c r="AR46" s="9">
        <v>-1.46</v>
      </c>
      <c r="AS46" s="9">
        <v>-5.66</v>
      </c>
      <c r="AT46" s="9">
        <v>44</v>
      </c>
      <c r="AU46" s="9">
        <v>3.19</v>
      </c>
      <c r="AV46" s="9">
        <v>-3.35</v>
      </c>
      <c r="AW46" s="9">
        <v>61</v>
      </c>
      <c r="AX46" s="9">
        <v>-32.03</v>
      </c>
      <c r="AY46" s="9">
        <v>-5.99</v>
      </c>
      <c r="AZ46" s="9">
        <v>12</v>
      </c>
      <c r="BA46" s="9">
        <v>0.22</v>
      </c>
      <c r="BB46" s="9">
        <v>-1.04</v>
      </c>
      <c r="BC46" s="9">
        <v>42</v>
      </c>
      <c r="BD46" s="9">
        <v>1.5</v>
      </c>
      <c r="BE46" s="9">
        <v>0.81</v>
      </c>
      <c r="BF46" s="9">
        <v>46</v>
      </c>
      <c r="BG46" s="9">
        <v>4.42</v>
      </c>
      <c r="BH46" s="9">
        <v>3.03</v>
      </c>
      <c r="BI46" s="9">
        <v>55</v>
      </c>
      <c r="BJ46" s="9">
        <v>-4.58</v>
      </c>
      <c r="BK46" s="9">
        <v>2.0099999999999998</v>
      </c>
      <c r="BL46" s="9">
        <v>16</v>
      </c>
      <c r="BM46" s="9">
        <v>-1.49</v>
      </c>
      <c r="BN46" s="9">
        <v>3.15</v>
      </c>
      <c r="BO46" s="9">
        <v>20</v>
      </c>
      <c r="BP46" s="9">
        <v>-1.98</v>
      </c>
      <c r="BQ46" s="9">
        <v>3.67</v>
      </c>
      <c r="BR46" s="9">
        <v>19</v>
      </c>
      <c r="BS46" s="9">
        <v>-3.38</v>
      </c>
      <c r="BT46" s="9">
        <v>4.8600000000000003</v>
      </c>
      <c r="BU46" s="9">
        <v>13</v>
      </c>
      <c r="BV46" s="9">
        <v>1.97</v>
      </c>
      <c r="BW46" s="9">
        <v>5.63</v>
      </c>
      <c r="BX46" s="9">
        <v>27</v>
      </c>
      <c r="BY46" s="9">
        <v>0.48</v>
      </c>
      <c r="BZ46" s="9">
        <v>6.56</v>
      </c>
      <c r="CA46" s="9">
        <v>14</v>
      </c>
      <c r="CB46" s="9">
        <v>-5.4</v>
      </c>
      <c r="CC46" s="9">
        <v>6.59</v>
      </c>
      <c r="CD46" s="9">
        <v>3</v>
      </c>
      <c r="CE46" s="9">
        <v>-5</v>
      </c>
      <c r="CF46" s="9">
        <v>6.29</v>
      </c>
      <c r="CG46" s="9">
        <v>8</v>
      </c>
      <c r="CH46" s="9">
        <v>5.86</v>
      </c>
      <c r="CI46" s="9">
        <v>6.31</v>
      </c>
      <c r="CJ46" s="9">
        <v>50</v>
      </c>
      <c r="CK46" s="9">
        <v>7.37</v>
      </c>
      <c r="CL46" s="9">
        <v>6.84</v>
      </c>
      <c r="CM46" s="9">
        <v>54</v>
      </c>
      <c r="CN46" s="9">
        <v>6.66</v>
      </c>
      <c r="CO46" s="9">
        <v>7.47</v>
      </c>
      <c r="CP46" s="9">
        <v>44</v>
      </c>
      <c r="CQ46" s="9">
        <v>12.79</v>
      </c>
      <c r="CR46" s="9">
        <v>8.2100000000000009</v>
      </c>
      <c r="CS46" s="9">
        <v>73</v>
      </c>
      <c r="CT46" s="9">
        <v>4.8600000000000003</v>
      </c>
      <c r="CU46" s="9">
        <v>6.5</v>
      </c>
      <c r="CV46" s="9">
        <v>39</v>
      </c>
      <c r="CW46" s="9">
        <v>1.54</v>
      </c>
      <c r="CX46" s="9">
        <v>6.88</v>
      </c>
      <c r="CY46" s="9">
        <v>16</v>
      </c>
      <c r="CZ46" s="9">
        <v>-6.6</v>
      </c>
      <c r="DA46" s="9">
        <v>6.81</v>
      </c>
      <c r="DB46" s="9">
        <v>8</v>
      </c>
      <c r="DC46" s="9">
        <v>15.31</v>
      </c>
      <c r="DD46" s="9">
        <v>8.1199999999999992</v>
      </c>
      <c r="DE46" s="9">
        <v>81</v>
      </c>
      <c r="DF46" s="9">
        <v>4.9000000000000004</v>
      </c>
      <c r="DG46" s="9">
        <v>5.15</v>
      </c>
      <c r="DH46" s="9">
        <v>52</v>
      </c>
      <c r="DI46" s="9">
        <v>8.35</v>
      </c>
      <c r="DJ46" s="9">
        <v>5.89</v>
      </c>
      <c r="DK46" s="9">
        <v>63</v>
      </c>
      <c r="DL46" s="9">
        <v>4.8899999999999997</v>
      </c>
      <c r="DM46" s="9">
        <v>6.7</v>
      </c>
      <c r="DN46" s="9">
        <v>41</v>
      </c>
      <c r="DO46" s="9">
        <v>15.41</v>
      </c>
      <c r="DP46" s="9">
        <v>7.54</v>
      </c>
      <c r="DQ46" s="9">
        <v>83</v>
      </c>
      <c r="DR46" s="9">
        <v>11.56</v>
      </c>
      <c r="DS46" s="9">
        <v>4.95</v>
      </c>
      <c r="DT46" s="9">
        <v>80</v>
      </c>
    </row>
    <row r="47" spans="1:124">
      <c r="A47" t="s">
        <v>44</v>
      </c>
      <c r="B47" s="9">
        <v>26.22</v>
      </c>
      <c r="C47" s="9">
        <v>14.88</v>
      </c>
      <c r="D47" s="9">
        <v>82</v>
      </c>
      <c r="E47" s="9">
        <v>28.14</v>
      </c>
      <c r="F47" s="9">
        <v>16.22</v>
      </c>
      <c r="G47" s="9">
        <v>83</v>
      </c>
      <c r="H47" s="9">
        <v>29.49</v>
      </c>
      <c r="I47" s="9">
        <v>17.04</v>
      </c>
      <c r="J47" s="9">
        <v>83</v>
      </c>
      <c r="K47" s="9">
        <v>30.33</v>
      </c>
      <c r="L47" s="9">
        <v>18.3</v>
      </c>
      <c r="M47" s="9">
        <v>81</v>
      </c>
      <c r="N47" s="9">
        <v>31.87</v>
      </c>
      <c r="O47" s="9">
        <v>19.87</v>
      </c>
      <c r="P47" s="9">
        <v>81</v>
      </c>
      <c r="Q47" s="9">
        <v>33.35</v>
      </c>
      <c r="R47" s="9">
        <v>20.95</v>
      </c>
      <c r="S47" s="9">
        <v>79</v>
      </c>
      <c r="T47" s="9">
        <v>28.84</v>
      </c>
      <c r="U47" s="9">
        <v>20.96</v>
      </c>
      <c r="V47" s="9">
        <v>73</v>
      </c>
      <c r="W47" s="9">
        <v>30.41</v>
      </c>
      <c r="X47" s="9">
        <v>22.45</v>
      </c>
      <c r="Y47" s="9">
        <v>73</v>
      </c>
      <c r="Z47" s="9">
        <v>30.07</v>
      </c>
      <c r="AA47" s="9">
        <v>23.46</v>
      </c>
      <c r="AB47" s="9">
        <v>72</v>
      </c>
      <c r="AC47" s="9">
        <v>30.11</v>
      </c>
      <c r="AD47" s="9">
        <v>23.77</v>
      </c>
      <c r="AE47" s="9">
        <v>67</v>
      </c>
      <c r="AF47" s="9">
        <v>29.72</v>
      </c>
      <c r="AG47" s="9">
        <v>24.25</v>
      </c>
      <c r="AH47" s="9">
        <v>66</v>
      </c>
      <c r="AI47" s="9">
        <v>31.82</v>
      </c>
      <c r="AJ47" s="9">
        <v>28.34</v>
      </c>
      <c r="AK47" s="9">
        <v>67</v>
      </c>
      <c r="AL47" s="9">
        <v>32.42</v>
      </c>
      <c r="AM47" s="9">
        <v>27.04</v>
      </c>
      <c r="AN47" s="9">
        <v>70</v>
      </c>
      <c r="AO47" s="9">
        <v>29.59</v>
      </c>
      <c r="AP47" s="9">
        <v>27.11</v>
      </c>
      <c r="AQ47" s="9">
        <v>66</v>
      </c>
      <c r="AR47" s="9">
        <v>28.6</v>
      </c>
      <c r="AS47" s="9">
        <v>23.79</v>
      </c>
      <c r="AT47" s="9">
        <v>69</v>
      </c>
      <c r="AU47" s="9">
        <v>19.34</v>
      </c>
      <c r="AV47" s="9">
        <v>19.59</v>
      </c>
      <c r="AW47" s="9">
        <v>59</v>
      </c>
      <c r="AX47" s="9">
        <v>13.84</v>
      </c>
      <c r="AY47" s="9">
        <v>15.65</v>
      </c>
      <c r="AZ47" s="9">
        <v>55</v>
      </c>
      <c r="BA47" s="9">
        <v>8.6199999999999992</v>
      </c>
      <c r="BB47" s="9">
        <v>13.18</v>
      </c>
      <c r="BC47" s="9">
        <v>40</v>
      </c>
      <c r="BD47" s="9">
        <v>7.95</v>
      </c>
      <c r="BE47" s="9">
        <v>10.4</v>
      </c>
      <c r="BF47" s="9">
        <v>48</v>
      </c>
      <c r="BG47" s="9">
        <v>5.42</v>
      </c>
      <c r="BH47" s="9">
        <v>8.0500000000000007</v>
      </c>
      <c r="BI47" s="9">
        <v>41</v>
      </c>
      <c r="BJ47" s="9">
        <v>3.87</v>
      </c>
      <c r="BK47" s="9">
        <v>5.69</v>
      </c>
      <c r="BL47" s="9">
        <v>40</v>
      </c>
      <c r="BM47" s="9">
        <v>2.73</v>
      </c>
      <c r="BN47" s="9">
        <v>4.16</v>
      </c>
      <c r="BO47" s="9">
        <v>37</v>
      </c>
      <c r="BP47" s="9">
        <v>2.64</v>
      </c>
      <c r="BQ47" s="9">
        <v>3.55</v>
      </c>
      <c r="BR47" s="9">
        <v>44</v>
      </c>
      <c r="BS47" s="9">
        <v>1.9</v>
      </c>
      <c r="BT47" s="9">
        <v>3.07</v>
      </c>
      <c r="BU47" s="9">
        <v>36</v>
      </c>
      <c r="BV47" s="9">
        <v>1.95</v>
      </c>
      <c r="BW47" s="9">
        <v>2.76</v>
      </c>
      <c r="BX47" s="9">
        <v>40</v>
      </c>
      <c r="BY47" s="9">
        <v>3.24</v>
      </c>
      <c r="BZ47" s="9">
        <v>2.7</v>
      </c>
      <c r="CA47" s="9">
        <v>64</v>
      </c>
      <c r="CB47" s="9">
        <v>3.11</v>
      </c>
      <c r="CC47" s="9">
        <v>2.89</v>
      </c>
      <c r="CD47" s="9">
        <v>60</v>
      </c>
      <c r="CE47" s="9">
        <v>3.63</v>
      </c>
      <c r="CF47" s="9">
        <v>2.91</v>
      </c>
      <c r="CG47" s="9">
        <v>65</v>
      </c>
      <c r="CH47" s="9">
        <v>3.52</v>
      </c>
      <c r="CI47" s="9">
        <v>2.88</v>
      </c>
      <c r="CJ47" s="9">
        <v>64</v>
      </c>
      <c r="CK47" s="9">
        <v>3.78</v>
      </c>
      <c r="CL47" s="9">
        <v>3.03</v>
      </c>
      <c r="CM47" s="9">
        <v>66</v>
      </c>
      <c r="CN47" s="9">
        <v>3.99</v>
      </c>
      <c r="CO47" s="9">
        <v>3.11</v>
      </c>
      <c r="CP47" s="9">
        <v>67</v>
      </c>
      <c r="CQ47" s="9">
        <v>6.38</v>
      </c>
      <c r="CR47" s="9">
        <v>3.25</v>
      </c>
      <c r="CS47" s="9">
        <v>86</v>
      </c>
      <c r="CT47" s="9">
        <v>5.13</v>
      </c>
      <c r="CU47" s="9">
        <v>3.28</v>
      </c>
      <c r="CV47" s="9">
        <v>77</v>
      </c>
      <c r="CW47" s="9">
        <v>5.6</v>
      </c>
      <c r="CX47" s="9">
        <v>3.6</v>
      </c>
      <c r="CY47" s="9">
        <v>76</v>
      </c>
      <c r="CZ47" s="9">
        <v>5.66</v>
      </c>
      <c r="DA47" s="9">
        <v>4.05</v>
      </c>
      <c r="DB47" s="9">
        <v>73</v>
      </c>
      <c r="DC47" s="9">
        <v>5.73</v>
      </c>
      <c r="DD47" s="9">
        <v>4.4400000000000004</v>
      </c>
      <c r="DE47" s="9">
        <v>69</v>
      </c>
      <c r="DF47" s="9">
        <v>7.24</v>
      </c>
      <c r="DG47" s="9">
        <v>4.75</v>
      </c>
      <c r="DH47" s="9">
        <v>77</v>
      </c>
      <c r="DI47" s="9">
        <v>7.6</v>
      </c>
      <c r="DJ47" s="9">
        <v>5.36</v>
      </c>
      <c r="DK47" s="9">
        <v>74</v>
      </c>
      <c r="DL47" s="9">
        <v>7.7</v>
      </c>
      <c r="DM47" s="9">
        <v>5.6</v>
      </c>
      <c r="DN47" s="9">
        <v>73</v>
      </c>
      <c r="DO47" s="9">
        <v>8.0299999999999994</v>
      </c>
      <c r="DP47" s="9">
        <v>5.87</v>
      </c>
      <c r="DQ47" s="9">
        <v>71</v>
      </c>
      <c r="DR47" s="9">
        <v>7.63</v>
      </c>
      <c r="DS47" s="9">
        <v>5.9</v>
      </c>
      <c r="DT47" s="9">
        <v>69</v>
      </c>
    </row>
    <row r="49" spans="1:124">
      <c r="A49" t="s">
        <v>45</v>
      </c>
    </row>
    <row r="50" spans="1:124">
      <c r="A50" t="s">
        <v>46</v>
      </c>
      <c r="B50" s="9">
        <v>-2.39</v>
      </c>
      <c r="C50" s="9">
        <v>7.79</v>
      </c>
      <c r="D50" s="9">
        <v>9</v>
      </c>
      <c r="E50" s="9">
        <v>-3.71</v>
      </c>
      <c r="F50" s="9">
        <v>5.33</v>
      </c>
      <c r="G50" s="9">
        <v>12</v>
      </c>
      <c r="H50" s="9">
        <v>-4.25</v>
      </c>
      <c r="I50" s="9">
        <v>7.36</v>
      </c>
      <c r="J50" s="9">
        <v>11</v>
      </c>
      <c r="K50" s="9">
        <v>-2.19</v>
      </c>
      <c r="L50" s="9">
        <v>8.1999999999999993</v>
      </c>
      <c r="M50" s="9">
        <v>15</v>
      </c>
      <c r="N50" s="9">
        <v>-3.9</v>
      </c>
      <c r="O50" s="9">
        <v>7.93</v>
      </c>
      <c r="P50" s="9">
        <v>14</v>
      </c>
      <c r="Q50" s="9">
        <v>-2.77</v>
      </c>
      <c r="R50" s="9">
        <v>5.93</v>
      </c>
      <c r="S50" s="9">
        <v>24</v>
      </c>
      <c r="T50" s="9">
        <v>-3.28</v>
      </c>
      <c r="U50" s="9">
        <v>3.3</v>
      </c>
      <c r="V50" s="9">
        <v>28</v>
      </c>
      <c r="W50" s="9">
        <v>-4.2699999999999996</v>
      </c>
      <c r="X50" s="9">
        <v>3</v>
      </c>
      <c r="Y50" s="9">
        <v>23</v>
      </c>
      <c r="Z50" s="9">
        <v>-6.98</v>
      </c>
      <c r="AA50" s="9">
        <v>2.91</v>
      </c>
      <c r="AB50" s="9">
        <v>18</v>
      </c>
      <c r="AC50" s="9">
        <v>-4.8099999999999996</v>
      </c>
      <c r="AD50" s="9">
        <v>4.0599999999999996</v>
      </c>
      <c r="AE50" s="9">
        <v>23</v>
      </c>
      <c r="AF50" s="9">
        <v>-3.26</v>
      </c>
      <c r="AG50" s="9">
        <v>5.94</v>
      </c>
      <c r="AH50" s="9">
        <v>30</v>
      </c>
      <c r="AI50" s="9">
        <v>-2.78</v>
      </c>
      <c r="AJ50" s="9">
        <v>4</v>
      </c>
      <c r="AK50" s="9">
        <v>38</v>
      </c>
      <c r="AL50" s="9">
        <v>-2.87</v>
      </c>
      <c r="AM50" s="9">
        <v>4.26</v>
      </c>
      <c r="AN50" s="9">
        <v>36</v>
      </c>
      <c r="AO50" s="9">
        <v>-2.84</v>
      </c>
      <c r="AP50" s="9">
        <v>8.1999999999999993</v>
      </c>
      <c r="AQ50" s="9">
        <v>28</v>
      </c>
      <c r="AR50" s="9">
        <v>-2.82</v>
      </c>
      <c r="AS50" s="9">
        <v>5.84</v>
      </c>
      <c r="AT50" s="9">
        <v>28</v>
      </c>
      <c r="AU50" s="9">
        <v>-1.98</v>
      </c>
      <c r="AV50" s="9">
        <v>9.43</v>
      </c>
      <c r="AW50" s="9">
        <v>24</v>
      </c>
      <c r="AX50" s="9">
        <v>3.67</v>
      </c>
      <c r="AY50" s="9">
        <v>11.44</v>
      </c>
      <c r="AZ50" s="9">
        <v>34</v>
      </c>
      <c r="BA50" s="9">
        <v>4.21</v>
      </c>
      <c r="BB50" s="9">
        <v>10.23</v>
      </c>
      <c r="BC50" s="9">
        <v>34</v>
      </c>
      <c r="BD50" s="9">
        <v>5.04</v>
      </c>
      <c r="BE50" s="9">
        <v>14.94</v>
      </c>
      <c r="BF50" s="9">
        <v>32</v>
      </c>
      <c r="BG50" s="9">
        <v>4.91</v>
      </c>
      <c r="BH50" s="9">
        <v>14.72</v>
      </c>
      <c r="BI50" s="9">
        <v>33</v>
      </c>
      <c r="BJ50" s="9">
        <v>-1.17</v>
      </c>
      <c r="BK50" s="9">
        <v>12.3</v>
      </c>
      <c r="BL50" s="9">
        <v>13</v>
      </c>
      <c r="BM50" s="9">
        <v>62.4</v>
      </c>
      <c r="BN50" s="9">
        <v>12.75</v>
      </c>
      <c r="BO50" s="9">
        <v>93</v>
      </c>
      <c r="BP50" s="9">
        <v>61.88</v>
      </c>
      <c r="BQ50" s="9">
        <v>9.94</v>
      </c>
      <c r="BR50" s="9">
        <v>92</v>
      </c>
      <c r="BS50" s="9">
        <v>65.790000000000006</v>
      </c>
      <c r="BT50" s="9">
        <v>9.66</v>
      </c>
      <c r="BU50" s="9">
        <v>93</v>
      </c>
      <c r="BV50" s="9">
        <v>71.040000000000006</v>
      </c>
      <c r="BW50" s="9">
        <v>12.61</v>
      </c>
      <c r="BX50" s="9">
        <v>93</v>
      </c>
      <c r="BY50" s="9">
        <v>1.47</v>
      </c>
      <c r="BZ50" s="9">
        <v>11.86</v>
      </c>
      <c r="CA50" s="9">
        <v>19</v>
      </c>
      <c r="CB50" s="9">
        <v>0.16</v>
      </c>
      <c r="CC50" s="9">
        <v>11.9</v>
      </c>
      <c r="CD50" s="9">
        <v>15</v>
      </c>
      <c r="CE50" s="9">
        <v>57.92</v>
      </c>
      <c r="CF50" s="9">
        <v>12.05</v>
      </c>
      <c r="CG50" s="9">
        <v>92</v>
      </c>
      <c r="CH50" s="9">
        <v>64.75</v>
      </c>
      <c r="CI50" s="9">
        <v>13.31</v>
      </c>
      <c r="CJ50" s="9">
        <v>94</v>
      </c>
      <c r="CK50" s="9">
        <v>72.95</v>
      </c>
      <c r="CL50" s="9">
        <v>14.57</v>
      </c>
      <c r="CM50" s="9">
        <v>94</v>
      </c>
      <c r="CN50" s="9">
        <v>77.209999999999994</v>
      </c>
      <c r="CO50" s="9">
        <v>14.55</v>
      </c>
      <c r="CP50" s="9">
        <v>95</v>
      </c>
      <c r="CQ50" s="9">
        <v>12.41</v>
      </c>
      <c r="CR50" s="9">
        <v>15.56</v>
      </c>
      <c r="CS50" s="9">
        <v>54</v>
      </c>
      <c r="CT50" s="9">
        <v>8.76</v>
      </c>
      <c r="CU50" s="9">
        <v>15.51</v>
      </c>
      <c r="CV50" s="9">
        <v>44</v>
      </c>
      <c r="CW50" s="9">
        <v>3.54</v>
      </c>
      <c r="CX50" s="9">
        <v>16.579999999999998</v>
      </c>
      <c r="CY50" s="9">
        <v>20</v>
      </c>
      <c r="CZ50" s="9">
        <v>1.57</v>
      </c>
      <c r="DA50" s="9">
        <v>12.86</v>
      </c>
      <c r="DB50" s="9">
        <v>23</v>
      </c>
      <c r="DC50" s="9">
        <v>-0.15</v>
      </c>
      <c r="DD50" s="9">
        <v>11.32</v>
      </c>
      <c r="DE50" s="9">
        <v>17</v>
      </c>
      <c r="DF50" s="9">
        <v>0.92</v>
      </c>
      <c r="DG50" s="9">
        <v>10.92</v>
      </c>
      <c r="DH50" s="9">
        <v>22</v>
      </c>
      <c r="DI50" s="9">
        <v>2.81</v>
      </c>
      <c r="DJ50" s="9">
        <v>10.42</v>
      </c>
      <c r="DK50" s="9">
        <v>30</v>
      </c>
      <c r="DL50" s="9">
        <v>5.73</v>
      </c>
      <c r="DM50" s="9">
        <v>13.68</v>
      </c>
      <c r="DN50" s="9">
        <v>28</v>
      </c>
      <c r="DO50" s="9">
        <v>10.130000000000001</v>
      </c>
      <c r="DP50" s="9">
        <v>13.11</v>
      </c>
      <c r="DQ50" s="9">
        <v>50</v>
      </c>
      <c r="DR50" s="9">
        <v>6.75</v>
      </c>
      <c r="DS50" s="9">
        <v>11.97</v>
      </c>
      <c r="DT50" s="9">
        <v>45</v>
      </c>
    </row>
    <row r="51" spans="1:124">
      <c r="A51" t="s">
        <v>47</v>
      </c>
      <c r="B51" s="9">
        <v>5.37</v>
      </c>
      <c r="C51" s="9">
        <v>7.39</v>
      </c>
      <c r="D51" s="9">
        <v>45</v>
      </c>
      <c r="E51" s="9">
        <v>7.67</v>
      </c>
      <c r="F51" s="9">
        <v>8.1199999999999992</v>
      </c>
      <c r="G51" s="9">
        <v>55</v>
      </c>
      <c r="H51" s="9">
        <v>5.48</v>
      </c>
      <c r="I51" s="9">
        <v>9.1</v>
      </c>
      <c r="J51" s="9">
        <v>39</v>
      </c>
      <c r="K51" s="9">
        <v>8.59</v>
      </c>
      <c r="L51" s="9">
        <v>10.15</v>
      </c>
      <c r="M51" s="9">
        <v>54</v>
      </c>
      <c r="N51" s="9">
        <v>5.94</v>
      </c>
      <c r="O51" s="9">
        <v>11.07</v>
      </c>
      <c r="P51" s="9">
        <v>36</v>
      </c>
      <c r="Q51" s="9">
        <v>3.83</v>
      </c>
      <c r="R51" s="9">
        <v>10</v>
      </c>
      <c r="S51" s="9">
        <v>29</v>
      </c>
      <c r="T51" s="9">
        <v>1.93</v>
      </c>
      <c r="U51" s="9">
        <v>10.08</v>
      </c>
      <c r="V51" s="9">
        <v>23</v>
      </c>
      <c r="W51" s="9">
        <v>5</v>
      </c>
      <c r="X51" s="9">
        <v>10</v>
      </c>
      <c r="Y51" s="9">
        <v>34</v>
      </c>
      <c r="Z51" s="9">
        <v>3.72</v>
      </c>
      <c r="AA51" s="9">
        <v>9.83</v>
      </c>
      <c r="AB51" s="9">
        <v>28</v>
      </c>
      <c r="AC51" s="9">
        <v>-4.9000000000000004</v>
      </c>
      <c r="AD51" s="9">
        <v>10.62</v>
      </c>
      <c r="AE51" s="9">
        <v>13</v>
      </c>
      <c r="AF51" s="9">
        <v>17.14</v>
      </c>
      <c r="AG51" s="9">
        <v>11.16</v>
      </c>
      <c r="AH51" s="9">
        <v>72</v>
      </c>
      <c r="AI51" s="9">
        <v>8.36</v>
      </c>
      <c r="AJ51" s="9">
        <v>8.6</v>
      </c>
      <c r="AK51" s="9">
        <v>53</v>
      </c>
      <c r="AL51" s="9">
        <v>9.7200000000000006</v>
      </c>
      <c r="AM51" s="9">
        <v>9.56</v>
      </c>
      <c r="AN51" s="9">
        <v>59</v>
      </c>
      <c r="AO51" s="9">
        <v>17</v>
      </c>
      <c r="AP51" s="9">
        <v>13.46</v>
      </c>
      <c r="AQ51" s="9">
        <v>60</v>
      </c>
      <c r="AR51" s="9">
        <v>-6.17</v>
      </c>
      <c r="AS51" s="9">
        <v>10.06</v>
      </c>
      <c r="AT51" s="9">
        <v>19</v>
      </c>
      <c r="AU51" s="9">
        <v>-3.24</v>
      </c>
      <c r="AV51" s="9">
        <v>11.76</v>
      </c>
      <c r="AW51" s="9">
        <v>21</v>
      </c>
      <c r="AX51" s="9">
        <v>-1.62</v>
      </c>
      <c r="AY51" s="9">
        <v>12.45</v>
      </c>
      <c r="AZ51" s="9">
        <v>24</v>
      </c>
      <c r="BA51" s="9">
        <v>-7.14</v>
      </c>
      <c r="BB51" s="9">
        <v>7.08</v>
      </c>
      <c r="BC51" s="9">
        <v>12</v>
      </c>
      <c r="BD51" s="9">
        <v>-7.36</v>
      </c>
      <c r="BE51" s="9">
        <v>10.74</v>
      </c>
      <c r="BF51" s="9">
        <v>10</v>
      </c>
      <c r="BG51" s="9">
        <v>-7.51</v>
      </c>
      <c r="BH51" s="9">
        <v>9.2100000000000009</v>
      </c>
      <c r="BI51" s="9">
        <v>10</v>
      </c>
      <c r="BJ51" s="9">
        <v>-11.69</v>
      </c>
      <c r="BK51" s="9">
        <v>9.15</v>
      </c>
      <c r="BL51" s="9">
        <v>5</v>
      </c>
      <c r="BM51" s="9">
        <v>45.84</v>
      </c>
      <c r="BN51" s="9">
        <v>11.28</v>
      </c>
      <c r="BO51" s="9">
        <v>91</v>
      </c>
      <c r="BP51" s="9">
        <v>56.92</v>
      </c>
      <c r="BQ51" s="9">
        <v>10.54</v>
      </c>
      <c r="BR51" s="9">
        <v>95</v>
      </c>
      <c r="BS51" s="9">
        <v>57.56</v>
      </c>
      <c r="BT51" s="9">
        <v>12.1</v>
      </c>
      <c r="BU51" s="9">
        <v>94</v>
      </c>
      <c r="BV51" s="9">
        <v>59.62</v>
      </c>
      <c r="BW51" s="9">
        <v>14.05</v>
      </c>
      <c r="BX51" s="9">
        <v>93</v>
      </c>
      <c r="BY51" s="9">
        <v>5.05</v>
      </c>
      <c r="BZ51" s="9">
        <v>13.17</v>
      </c>
      <c r="CA51" s="9">
        <v>23</v>
      </c>
      <c r="CB51" s="9">
        <v>4</v>
      </c>
      <c r="CC51" s="9">
        <v>11.79</v>
      </c>
      <c r="CD51" s="9">
        <v>22</v>
      </c>
      <c r="CE51" s="9">
        <v>73.83</v>
      </c>
      <c r="CF51" s="9">
        <v>11.51</v>
      </c>
      <c r="CG51" s="9">
        <v>97</v>
      </c>
      <c r="CH51" s="9">
        <v>82.18</v>
      </c>
      <c r="CI51" s="9">
        <v>12.81</v>
      </c>
      <c r="CJ51" s="9">
        <v>97</v>
      </c>
      <c r="CK51" s="9">
        <v>90</v>
      </c>
      <c r="CL51" s="9">
        <v>14.18</v>
      </c>
      <c r="CM51" s="9">
        <v>97</v>
      </c>
      <c r="CN51" s="9">
        <v>90.93</v>
      </c>
      <c r="CO51" s="9">
        <v>16.309999999999999</v>
      </c>
      <c r="CP51" s="9">
        <v>96</v>
      </c>
      <c r="CQ51" s="9">
        <v>5.49</v>
      </c>
      <c r="CR51" s="9">
        <v>15.29</v>
      </c>
      <c r="CS51" s="9">
        <v>28</v>
      </c>
      <c r="CT51" s="9">
        <v>5.84</v>
      </c>
      <c r="CU51" s="9">
        <v>14.61</v>
      </c>
      <c r="CV51" s="9">
        <v>30</v>
      </c>
      <c r="CW51" s="9">
        <v>-0.91</v>
      </c>
      <c r="CX51" s="9">
        <v>15.06</v>
      </c>
      <c r="CY51" s="9">
        <v>13</v>
      </c>
      <c r="CZ51" s="9">
        <v>-1.54</v>
      </c>
      <c r="DA51" s="9">
        <v>13.71</v>
      </c>
      <c r="DB51" s="9">
        <v>12</v>
      </c>
      <c r="DC51" s="9">
        <v>5.1100000000000003</v>
      </c>
      <c r="DD51" s="9">
        <v>12.86</v>
      </c>
      <c r="DE51" s="9">
        <v>34</v>
      </c>
      <c r="DF51" s="9">
        <v>3.1</v>
      </c>
      <c r="DG51" s="9">
        <v>11.68</v>
      </c>
      <c r="DH51" s="9">
        <v>31</v>
      </c>
      <c r="DI51" s="9">
        <v>9.39</v>
      </c>
      <c r="DJ51" s="9">
        <v>9.09</v>
      </c>
      <c r="DK51" s="9">
        <v>57</v>
      </c>
      <c r="DL51" s="9">
        <v>11.79</v>
      </c>
      <c r="DM51" s="9">
        <v>10.48</v>
      </c>
      <c r="DN51" s="9">
        <v>61</v>
      </c>
      <c r="DO51" s="9">
        <v>11.17</v>
      </c>
      <c r="DP51" s="9">
        <v>10.119999999999999</v>
      </c>
      <c r="DQ51" s="9">
        <v>63</v>
      </c>
      <c r="DR51" s="9">
        <v>15.16</v>
      </c>
      <c r="DS51" s="9">
        <v>11.86</v>
      </c>
      <c r="DT51" s="9">
        <v>67</v>
      </c>
    </row>
    <row r="52" spans="1:124">
      <c r="A52" t="s">
        <v>48</v>
      </c>
      <c r="B52" s="9">
        <v>-3.51</v>
      </c>
      <c r="C52" s="9">
        <v>9.19</v>
      </c>
      <c r="D52" s="9">
        <v>11</v>
      </c>
      <c r="E52" s="9">
        <v>-4</v>
      </c>
      <c r="F52" s="9">
        <v>8.4</v>
      </c>
      <c r="G52" s="9">
        <v>11</v>
      </c>
      <c r="H52" s="9">
        <v>-5.26</v>
      </c>
      <c r="I52" s="9">
        <v>8.44</v>
      </c>
      <c r="J52" s="9">
        <v>10</v>
      </c>
      <c r="K52" s="9">
        <v>-5.72</v>
      </c>
      <c r="L52" s="9">
        <v>9.49</v>
      </c>
      <c r="M52" s="9">
        <v>10</v>
      </c>
      <c r="N52" s="9">
        <v>-6.27</v>
      </c>
      <c r="O52" s="9">
        <v>8.5500000000000007</v>
      </c>
      <c r="P52" s="9">
        <v>15</v>
      </c>
      <c r="Q52" s="9">
        <v>-6.41</v>
      </c>
      <c r="R52" s="9">
        <v>5.57</v>
      </c>
      <c r="S52" s="9">
        <v>20</v>
      </c>
      <c r="T52" s="9">
        <v>-5.6</v>
      </c>
      <c r="U52" s="9">
        <v>1.98</v>
      </c>
      <c r="V52" s="9">
        <v>24</v>
      </c>
      <c r="W52" s="9">
        <v>-7.3</v>
      </c>
      <c r="X52" s="9">
        <v>1.06</v>
      </c>
      <c r="Y52" s="9">
        <v>25</v>
      </c>
      <c r="Z52" s="9">
        <v>-8.84</v>
      </c>
      <c r="AA52" s="9">
        <v>0.94</v>
      </c>
      <c r="AB52" s="9">
        <v>23</v>
      </c>
      <c r="AC52" s="9">
        <v>-9.56</v>
      </c>
      <c r="AD52" s="9">
        <v>-0.03</v>
      </c>
      <c r="AE52" s="9">
        <v>24</v>
      </c>
      <c r="AF52" s="9">
        <v>-12.35</v>
      </c>
      <c r="AG52" s="9">
        <v>-0.27</v>
      </c>
      <c r="AH52" s="9">
        <v>20</v>
      </c>
      <c r="AI52" s="9">
        <v>-10.130000000000001</v>
      </c>
      <c r="AJ52" s="9">
        <v>-2.0499999999999998</v>
      </c>
      <c r="AK52" s="9">
        <v>32</v>
      </c>
      <c r="AL52" s="9">
        <v>-8.0399999999999991</v>
      </c>
      <c r="AM52" s="9">
        <v>-1.28</v>
      </c>
      <c r="AN52" s="9">
        <v>36</v>
      </c>
      <c r="AO52" s="9">
        <v>-6.78</v>
      </c>
      <c r="AP52" s="9">
        <v>-0.53</v>
      </c>
      <c r="AQ52" s="9">
        <v>34</v>
      </c>
      <c r="AR52" s="9">
        <v>-1.95</v>
      </c>
      <c r="AS52" s="9">
        <v>0.8</v>
      </c>
      <c r="AT52" s="9">
        <v>44</v>
      </c>
      <c r="AU52" s="9">
        <v>-0.25</v>
      </c>
      <c r="AV52" s="9">
        <v>5.8</v>
      </c>
      <c r="AW52" s="9">
        <v>36</v>
      </c>
      <c r="AX52" s="9">
        <v>2.04</v>
      </c>
      <c r="AY52" s="9">
        <v>9.19</v>
      </c>
      <c r="AZ52" s="9">
        <v>34</v>
      </c>
      <c r="BA52" s="9">
        <v>4.3499999999999996</v>
      </c>
      <c r="BB52" s="9">
        <v>11.71</v>
      </c>
      <c r="BC52" s="9">
        <v>31</v>
      </c>
      <c r="BD52" s="9">
        <v>3.23</v>
      </c>
      <c r="BE52" s="9">
        <v>16.84</v>
      </c>
      <c r="BF52" s="9">
        <v>21</v>
      </c>
      <c r="BG52" s="9">
        <v>1.78</v>
      </c>
      <c r="BH52" s="9">
        <v>15.52</v>
      </c>
      <c r="BI52" s="9">
        <v>17</v>
      </c>
      <c r="BJ52" s="9">
        <v>-3.58</v>
      </c>
      <c r="BK52" s="9">
        <v>14.14</v>
      </c>
      <c r="BL52" s="9">
        <v>5</v>
      </c>
      <c r="BM52" s="9">
        <v>55.18</v>
      </c>
      <c r="BN52" s="9">
        <v>13.82</v>
      </c>
      <c r="BO52" s="9">
        <v>91</v>
      </c>
      <c r="BP52" s="9">
        <v>55.78</v>
      </c>
      <c r="BQ52" s="9">
        <v>12.02</v>
      </c>
      <c r="BR52" s="9">
        <v>93</v>
      </c>
      <c r="BS52" s="9">
        <v>58.97</v>
      </c>
      <c r="BT52" s="9">
        <v>11.33</v>
      </c>
      <c r="BU52" s="9">
        <v>94</v>
      </c>
      <c r="BV52" s="9">
        <v>66.06</v>
      </c>
      <c r="BW52" s="9">
        <v>13.61</v>
      </c>
      <c r="BX52" s="9">
        <v>94</v>
      </c>
      <c r="BY52" s="9">
        <v>1.61</v>
      </c>
      <c r="BZ52" s="9">
        <v>13.46</v>
      </c>
      <c r="CA52" s="9">
        <v>13</v>
      </c>
      <c r="CB52" s="9">
        <v>1.73</v>
      </c>
      <c r="CC52" s="9">
        <v>14.03</v>
      </c>
      <c r="CD52" s="9">
        <v>11</v>
      </c>
      <c r="CE52" s="9">
        <v>57.22</v>
      </c>
      <c r="CF52" s="9">
        <v>14.45</v>
      </c>
      <c r="CG52" s="9">
        <v>93</v>
      </c>
      <c r="CH52" s="9">
        <v>60.94</v>
      </c>
      <c r="CI52" s="9">
        <v>16.43</v>
      </c>
      <c r="CJ52" s="9">
        <v>91</v>
      </c>
      <c r="CK52" s="9">
        <v>70.67</v>
      </c>
      <c r="CL52" s="9">
        <v>19.5</v>
      </c>
      <c r="CM52" s="9">
        <v>91</v>
      </c>
      <c r="CN52" s="9">
        <v>73.150000000000006</v>
      </c>
      <c r="CO52" s="9">
        <v>20.11</v>
      </c>
      <c r="CP52" s="9">
        <v>90</v>
      </c>
      <c r="CQ52" s="9">
        <v>11.72</v>
      </c>
      <c r="CR52" s="9">
        <v>19.760000000000002</v>
      </c>
      <c r="CS52" s="9">
        <v>40</v>
      </c>
      <c r="CT52" s="9">
        <v>11.61</v>
      </c>
      <c r="CU52" s="9">
        <v>19.18</v>
      </c>
      <c r="CV52" s="9">
        <v>46</v>
      </c>
      <c r="CW52" s="9">
        <v>5.89</v>
      </c>
      <c r="CX52" s="9">
        <v>17.43</v>
      </c>
      <c r="CY52" s="9">
        <v>30</v>
      </c>
      <c r="CZ52" s="9">
        <v>5.31</v>
      </c>
      <c r="DA52" s="9">
        <v>15.1</v>
      </c>
      <c r="DB52" s="9">
        <v>33</v>
      </c>
      <c r="DC52" s="9">
        <v>5.03</v>
      </c>
      <c r="DD52" s="9">
        <v>12.02</v>
      </c>
      <c r="DE52" s="9">
        <v>36</v>
      </c>
      <c r="DF52" s="9">
        <v>2.72</v>
      </c>
      <c r="DG52" s="9">
        <v>10.220000000000001</v>
      </c>
      <c r="DH52" s="9">
        <v>34</v>
      </c>
      <c r="DI52" s="9">
        <v>2.86</v>
      </c>
      <c r="DJ52" s="9">
        <v>9.18</v>
      </c>
      <c r="DK52" s="9">
        <v>35</v>
      </c>
      <c r="DL52" s="9">
        <v>4.82</v>
      </c>
      <c r="DM52" s="9">
        <v>10.23</v>
      </c>
      <c r="DN52" s="9">
        <v>41</v>
      </c>
      <c r="DO52" s="9">
        <v>4.5999999999999996</v>
      </c>
      <c r="DP52" s="9">
        <v>9.0500000000000007</v>
      </c>
      <c r="DQ52" s="9">
        <v>40</v>
      </c>
      <c r="DR52" s="9">
        <v>3.38</v>
      </c>
      <c r="DS52" s="9">
        <v>9.9600000000000009</v>
      </c>
      <c r="DT52" s="9">
        <v>42</v>
      </c>
    </row>
    <row r="53" spans="1:124">
      <c r="A53" t="s">
        <v>49</v>
      </c>
      <c r="B53" s="9">
        <v>-28.74</v>
      </c>
      <c r="C53" s="9">
        <v>23.33</v>
      </c>
      <c r="D53" s="9">
        <v>24</v>
      </c>
      <c r="E53" s="9">
        <v>-63.42</v>
      </c>
      <c r="F53" s="9">
        <v>5.78</v>
      </c>
      <c r="G53" s="9">
        <v>8</v>
      </c>
      <c r="H53" s="9">
        <v>-67.08</v>
      </c>
      <c r="I53" s="9">
        <v>14.3</v>
      </c>
      <c r="J53" s="9">
        <v>6</v>
      </c>
      <c r="K53" s="9">
        <v>5.85</v>
      </c>
      <c r="L53" s="9">
        <v>13.37</v>
      </c>
      <c r="M53" s="9">
        <v>56</v>
      </c>
      <c r="N53" s="9">
        <v>-2.36</v>
      </c>
      <c r="O53" s="9">
        <v>24.16</v>
      </c>
      <c r="P53" s="9">
        <v>47</v>
      </c>
      <c r="Q53" s="9">
        <v>29.56</v>
      </c>
      <c r="R53" s="9">
        <v>46.52</v>
      </c>
      <c r="S53" s="9">
        <v>60</v>
      </c>
      <c r="T53" s="9">
        <v>10.41</v>
      </c>
      <c r="U53" s="9">
        <v>29.92</v>
      </c>
      <c r="V53" s="9">
        <v>55</v>
      </c>
      <c r="W53" s="9">
        <v>15.94</v>
      </c>
      <c r="X53" s="9">
        <v>36.56</v>
      </c>
      <c r="Y53" s="9">
        <v>57</v>
      </c>
      <c r="Z53" s="9">
        <v>-9.3000000000000007</v>
      </c>
      <c r="AA53" s="9">
        <v>63.67</v>
      </c>
      <c r="AB53" s="9">
        <v>41</v>
      </c>
      <c r="AC53" s="9">
        <v>-21.39</v>
      </c>
      <c r="AD53" s="9">
        <v>88.54</v>
      </c>
      <c r="AE53" s="9">
        <v>24</v>
      </c>
      <c r="AF53" s="9">
        <v>73.33</v>
      </c>
      <c r="AG53" s="9">
        <v>235.35</v>
      </c>
      <c r="AH53" s="9">
        <v>53</v>
      </c>
      <c r="AI53" s="9">
        <v>75.66</v>
      </c>
      <c r="AJ53" s="9">
        <v>214.38</v>
      </c>
      <c r="AK53" s="9">
        <v>58</v>
      </c>
      <c r="AL53" s="9">
        <v>-31.66</v>
      </c>
      <c r="AM53" s="9">
        <v>236.29</v>
      </c>
      <c r="AN53" s="9">
        <v>20</v>
      </c>
      <c r="AO53" s="9">
        <v>673.76</v>
      </c>
      <c r="AP53" s="9">
        <v>365.25</v>
      </c>
      <c r="AQ53" s="9">
        <v>82</v>
      </c>
      <c r="AR53" s="9">
        <v>288.33999999999997</v>
      </c>
      <c r="AS53" s="9">
        <v>232.2</v>
      </c>
      <c r="AT53" s="9">
        <v>71</v>
      </c>
      <c r="AU53" s="9">
        <v>215.29</v>
      </c>
      <c r="AV53" s="9">
        <v>119.91</v>
      </c>
      <c r="AW53" s="9">
        <v>79</v>
      </c>
      <c r="AX53" s="9">
        <v>611.15</v>
      </c>
      <c r="AY53" s="9">
        <v>87.1</v>
      </c>
      <c r="AZ53" s="9">
        <v>92</v>
      </c>
      <c r="BA53" s="9">
        <v>-12.13</v>
      </c>
      <c r="BB53" s="9">
        <v>18.62</v>
      </c>
      <c r="BC53" s="9">
        <v>48</v>
      </c>
      <c r="BD53" s="9">
        <v>-18.98</v>
      </c>
      <c r="BE53" s="9">
        <v>14.32</v>
      </c>
      <c r="BF53" s="9">
        <v>47</v>
      </c>
      <c r="BG53" s="9">
        <v>-16.059999999999999</v>
      </c>
      <c r="BH53" s="9">
        <v>18.829999999999998</v>
      </c>
      <c r="BI53" s="9">
        <v>38</v>
      </c>
      <c r="BJ53" s="9">
        <v>94.37</v>
      </c>
      <c r="BK53" s="9">
        <v>40.18</v>
      </c>
      <c r="BL53" s="9">
        <v>79</v>
      </c>
      <c r="BM53" s="9">
        <v>335.39</v>
      </c>
      <c r="BN53" s="9">
        <v>60.07</v>
      </c>
      <c r="BO53" s="9">
        <v>89</v>
      </c>
      <c r="BP53" s="9">
        <v>248.88</v>
      </c>
      <c r="BQ53" s="9">
        <v>100.31</v>
      </c>
      <c r="BR53" s="9">
        <v>84</v>
      </c>
      <c r="BS53" s="9">
        <v>63.56</v>
      </c>
      <c r="BT53" s="9">
        <v>87.46</v>
      </c>
      <c r="BU53" s="9">
        <v>62</v>
      </c>
      <c r="BV53" s="9">
        <v>-7.87</v>
      </c>
      <c r="BW53" s="9">
        <v>160.11000000000001</v>
      </c>
      <c r="BX53" s="9">
        <v>27</v>
      </c>
      <c r="BY53" s="9">
        <v>-62.92</v>
      </c>
      <c r="BZ53" s="9">
        <v>76.260000000000005</v>
      </c>
      <c r="CA53" s="9">
        <v>5</v>
      </c>
      <c r="CB53" s="9">
        <v>-77.13</v>
      </c>
      <c r="CC53" s="9">
        <v>82.22</v>
      </c>
      <c r="CD53" s="9">
        <v>4</v>
      </c>
      <c r="CE53" s="9">
        <v>-61.75</v>
      </c>
      <c r="CF53" s="9">
        <v>76.540000000000006</v>
      </c>
      <c r="CG53" s="9">
        <v>6</v>
      </c>
      <c r="CH53" s="9">
        <v>100.48</v>
      </c>
      <c r="CI53" s="9">
        <v>57.58</v>
      </c>
      <c r="CJ53" s="9">
        <v>75</v>
      </c>
      <c r="CK53" s="9">
        <v>78.39</v>
      </c>
      <c r="CL53" s="9">
        <v>36.31</v>
      </c>
      <c r="CM53" s="9">
        <v>74</v>
      </c>
      <c r="CN53" s="9">
        <v>142.81</v>
      </c>
      <c r="CO53" s="9">
        <v>27.45</v>
      </c>
      <c r="CP53" s="9">
        <v>84</v>
      </c>
      <c r="CQ53" s="9">
        <v>228.05</v>
      </c>
      <c r="CR53" s="9">
        <v>23.42</v>
      </c>
      <c r="CS53" s="9">
        <v>90</v>
      </c>
      <c r="CT53" s="9">
        <v>-25.26</v>
      </c>
      <c r="CU53" s="9">
        <v>33.590000000000003</v>
      </c>
      <c r="CV53" s="9">
        <v>30</v>
      </c>
      <c r="CW53" s="9">
        <v>-30.17</v>
      </c>
      <c r="CX53" s="9">
        <v>26.25</v>
      </c>
      <c r="CY53" s="9">
        <v>26</v>
      </c>
      <c r="CZ53" s="9">
        <v>-9.0500000000000007</v>
      </c>
      <c r="DA53" s="9">
        <v>14.19</v>
      </c>
      <c r="DB53" s="9">
        <v>44</v>
      </c>
      <c r="DC53" s="9">
        <v>12.87</v>
      </c>
      <c r="DD53" s="9">
        <v>26.33</v>
      </c>
      <c r="DE53" s="9">
        <v>56</v>
      </c>
      <c r="DF53" s="9">
        <v>-5</v>
      </c>
      <c r="DG53" s="9">
        <v>21.98</v>
      </c>
      <c r="DH53" s="9">
        <v>42</v>
      </c>
      <c r="DI53" s="9">
        <v>57.02</v>
      </c>
      <c r="DJ53" s="9">
        <v>14.69</v>
      </c>
      <c r="DK53" s="9">
        <v>75</v>
      </c>
      <c r="DL53" s="9">
        <v>3.43</v>
      </c>
      <c r="DM53" s="9">
        <v>52.87</v>
      </c>
      <c r="DN53" s="9">
        <v>45</v>
      </c>
      <c r="DO53" s="9">
        <v>197.04</v>
      </c>
      <c r="DP53" s="9">
        <v>57.47</v>
      </c>
      <c r="DQ53" s="9">
        <v>85</v>
      </c>
      <c r="DR53" s="9">
        <v>83.78</v>
      </c>
      <c r="DS53" s="9">
        <v>42.97</v>
      </c>
      <c r="DT53" s="9">
        <v>70</v>
      </c>
    </row>
    <row r="54" spans="1:124">
      <c r="A54" t="s">
        <v>50</v>
      </c>
      <c r="B54" s="9">
        <v>-18.38</v>
      </c>
      <c r="C54" s="9">
        <v>-2.23</v>
      </c>
      <c r="D54" s="9">
        <v>27</v>
      </c>
      <c r="E54" s="9">
        <v>-20.46</v>
      </c>
      <c r="F54" s="9">
        <v>1.03</v>
      </c>
      <c r="G54" s="9">
        <v>25</v>
      </c>
      <c r="H54" s="9">
        <v>-13.15</v>
      </c>
      <c r="I54" s="9">
        <v>1.04</v>
      </c>
      <c r="J54" s="9">
        <v>35</v>
      </c>
      <c r="K54" s="9">
        <v>-44.07</v>
      </c>
      <c r="L54" s="9">
        <v>1.59</v>
      </c>
      <c r="M54" s="9">
        <v>6</v>
      </c>
      <c r="N54" s="9">
        <v>-52.47</v>
      </c>
      <c r="O54" s="9">
        <v>-23.73</v>
      </c>
      <c r="P54" s="9">
        <v>20</v>
      </c>
      <c r="Q54" s="9">
        <v>-38.65</v>
      </c>
      <c r="R54" s="9">
        <v>-26.84</v>
      </c>
      <c r="S54" s="9">
        <v>37</v>
      </c>
      <c r="T54" s="9">
        <v>-34.68</v>
      </c>
      <c r="U54" s="9">
        <v>-28.85</v>
      </c>
      <c r="V54" s="9">
        <v>46</v>
      </c>
      <c r="W54" s="9">
        <v>-23.43</v>
      </c>
      <c r="X54" s="9">
        <v>-31.24</v>
      </c>
      <c r="Y54" s="9">
        <v>60</v>
      </c>
      <c r="Z54" s="9">
        <v>-12.23</v>
      </c>
      <c r="AA54" s="9">
        <v>-13.32</v>
      </c>
      <c r="AB54" s="9">
        <v>55</v>
      </c>
      <c r="AC54" s="9">
        <v>-36.65</v>
      </c>
      <c r="AD54" s="9">
        <v>-15.17</v>
      </c>
      <c r="AE54" s="9">
        <v>21</v>
      </c>
      <c r="AF54" s="9">
        <v>-39.28</v>
      </c>
      <c r="AG54" s="9">
        <v>-14.3</v>
      </c>
      <c r="AH54" s="9">
        <v>19</v>
      </c>
      <c r="AI54" s="9">
        <v>-41.7</v>
      </c>
      <c r="AJ54" s="9">
        <v>-15.69</v>
      </c>
      <c r="AK54" s="9">
        <v>21</v>
      </c>
      <c r="AL54" s="9">
        <v>-34.65</v>
      </c>
      <c r="AM54" s="9">
        <v>-14.02</v>
      </c>
      <c r="AN54" s="9">
        <v>23</v>
      </c>
      <c r="AO54" s="9">
        <v>-28.97</v>
      </c>
      <c r="AP54" s="9">
        <v>-6.35</v>
      </c>
      <c r="AQ54" s="9">
        <v>23</v>
      </c>
      <c r="AR54" s="9">
        <v>-26.15</v>
      </c>
      <c r="AS54" s="9">
        <v>-3.24</v>
      </c>
      <c r="AT54" s="9">
        <v>23</v>
      </c>
      <c r="AU54" s="9">
        <v>-20.350000000000001</v>
      </c>
      <c r="AV54" s="9">
        <v>7.82</v>
      </c>
      <c r="AW54" s="9">
        <v>20</v>
      </c>
      <c r="AX54" s="9">
        <v>-6.64</v>
      </c>
      <c r="AY54" s="9">
        <v>16.05</v>
      </c>
      <c r="AZ54" s="9">
        <v>28</v>
      </c>
      <c r="BA54" s="9">
        <v>37.72</v>
      </c>
      <c r="BB54" s="9">
        <v>20.12</v>
      </c>
      <c r="BC54" s="9">
        <v>72</v>
      </c>
      <c r="BD54" s="9">
        <v>30.79</v>
      </c>
      <c r="BE54" s="9">
        <v>27.94</v>
      </c>
      <c r="BF54" s="9">
        <v>65</v>
      </c>
      <c r="BG54" s="9">
        <v>23.25</v>
      </c>
      <c r="BH54" s="9">
        <v>33.18</v>
      </c>
      <c r="BI54" s="9">
        <v>56</v>
      </c>
      <c r="BJ54" s="9">
        <v>9.3800000000000008</v>
      </c>
      <c r="BK54" s="9">
        <v>23.57</v>
      </c>
      <c r="BL54" s="9">
        <v>38</v>
      </c>
      <c r="BM54" s="9">
        <v>29.77</v>
      </c>
      <c r="BN54" s="9">
        <v>14.26</v>
      </c>
      <c r="BO54" s="9">
        <v>73</v>
      </c>
      <c r="BP54" s="9">
        <v>56.09</v>
      </c>
      <c r="BQ54" s="9">
        <v>9.94</v>
      </c>
      <c r="BR54" s="9">
        <v>89</v>
      </c>
      <c r="BS54" s="9">
        <v>100.24</v>
      </c>
      <c r="BT54" s="9">
        <v>13.1</v>
      </c>
      <c r="BU54" s="9">
        <v>93</v>
      </c>
      <c r="BV54" s="9">
        <v>111.41</v>
      </c>
      <c r="BW54" s="9">
        <v>22.96</v>
      </c>
      <c r="BX54" s="9">
        <v>92</v>
      </c>
      <c r="BY54" s="9">
        <v>23.16</v>
      </c>
      <c r="BZ54" s="9">
        <v>26.61</v>
      </c>
      <c r="CA54" s="9">
        <v>50</v>
      </c>
      <c r="CB54" s="9">
        <v>0.02</v>
      </c>
      <c r="CC54" s="9">
        <v>30.24</v>
      </c>
      <c r="CD54" s="9">
        <v>17</v>
      </c>
      <c r="CE54" s="9">
        <v>5.39</v>
      </c>
      <c r="CF54" s="9">
        <v>24.92</v>
      </c>
      <c r="CG54" s="9">
        <v>26</v>
      </c>
      <c r="CH54" s="9">
        <v>-0.65</v>
      </c>
      <c r="CI54" s="9">
        <v>22.49</v>
      </c>
      <c r="CJ54" s="9">
        <v>22</v>
      </c>
      <c r="CK54" s="9">
        <v>26.08</v>
      </c>
      <c r="CL54" s="9">
        <v>26.11</v>
      </c>
      <c r="CM54" s="9">
        <v>56</v>
      </c>
      <c r="CN54" s="9">
        <v>43.8</v>
      </c>
      <c r="CO54" s="9">
        <v>18.18</v>
      </c>
      <c r="CP54" s="9">
        <v>80</v>
      </c>
      <c r="CQ54" s="9">
        <v>35.479999999999997</v>
      </c>
      <c r="CR54" s="9">
        <v>21.53</v>
      </c>
      <c r="CS54" s="9">
        <v>69</v>
      </c>
      <c r="CT54" s="9">
        <v>18.850000000000001</v>
      </c>
      <c r="CU54" s="9">
        <v>21.73</v>
      </c>
      <c r="CV54" s="9">
        <v>57</v>
      </c>
      <c r="CW54" s="9">
        <v>1.95</v>
      </c>
      <c r="CX54" s="9">
        <v>20.93</v>
      </c>
      <c r="CY54" s="9">
        <v>33</v>
      </c>
      <c r="CZ54" s="9">
        <v>4.3600000000000003</v>
      </c>
      <c r="DA54" s="9">
        <v>19.87</v>
      </c>
      <c r="DB54" s="9">
        <v>36</v>
      </c>
      <c r="DC54" s="9">
        <v>-5.88</v>
      </c>
      <c r="DD54" s="9">
        <v>16.309999999999999</v>
      </c>
      <c r="DE54" s="9">
        <v>22</v>
      </c>
      <c r="DF54" s="9">
        <v>25.85</v>
      </c>
      <c r="DG54" s="9">
        <v>12.21</v>
      </c>
      <c r="DH54" s="9">
        <v>67</v>
      </c>
      <c r="DI54" s="9">
        <v>18.559999999999999</v>
      </c>
      <c r="DJ54" s="9">
        <v>9.51</v>
      </c>
      <c r="DK54" s="9">
        <v>64</v>
      </c>
      <c r="DL54" s="9">
        <v>21.07</v>
      </c>
      <c r="DM54" s="9">
        <v>9.41</v>
      </c>
      <c r="DN54" s="9">
        <v>66</v>
      </c>
      <c r="DO54" s="9">
        <v>3.09</v>
      </c>
      <c r="DP54" s="9">
        <v>9.08</v>
      </c>
      <c r="DQ54" s="9">
        <v>43</v>
      </c>
      <c r="DR54" s="9">
        <v>3.92</v>
      </c>
      <c r="DS54" s="9">
        <v>9.2899999999999991</v>
      </c>
      <c r="DT54" s="9">
        <v>49</v>
      </c>
    </row>
    <row r="56" spans="1:124">
      <c r="A56" t="s">
        <v>51</v>
      </c>
      <c r="B56" s="9" t="s">
        <v>670</v>
      </c>
      <c r="E56" s="9" t="s">
        <v>671</v>
      </c>
      <c r="H56" s="9" t="s">
        <v>672</v>
      </c>
      <c r="K56" s="9" t="s">
        <v>673</v>
      </c>
      <c r="N56" s="9" t="s">
        <v>52</v>
      </c>
      <c r="Q56" s="9" t="s">
        <v>682</v>
      </c>
      <c r="T56" s="9" t="s">
        <v>683</v>
      </c>
      <c r="W56" s="9" t="s">
        <v>684</v>
      </c>
      <c r="Z56" s="9" t="s">
        <v>53</v>
      </c>
      <c r="AC56" s="9" t="s">
        <v>685</v>
      </c>
      <c r="AF56" s="9" t="s">
        <v>694</v>
      </c>
      <c r="AI56" s="9" t="s">
        <v>695</v>
      </c>
      <c r="AL56" s="9" t="s">
        <v>54</v>
      </c>
      <c r="AO56" s="9" t="s">
        <v>696</v>
      </c>
      <c r="AR56" s="9" t="s">
        <v>697</v>
      </c>
      <c r="AU56" s="9" t="s">
        <v>709</v>
      </c>
      <c r="AX56" s="9" t="s">
        <v>55</v>
      </c>
      <c r="BA56" s="9" t="s">
        <v>710</v>
      </c>
      <c r="BD56" s="9" t="s">
        <v>711</v>
      </c>
      <c r="BG56" s="9" t="s">
        <v>712</v>
      </c>
      <c r="BJ56" s="9" t="s">
        <v>723</v>
      </c>
      <c r="BM56" s="9" t="s">
        <v>724</v>
      </c>
      <c r="BP56" s="9" t="s">
        <v>725</v>
      </c>
      <c r="BS56" s="9" t="s">
        <v>726</v>
      </c>
      <c r="BV56" s="9" t="s">
        <v>727</v>
      </c>
      <c r="BY56" s="9" t="s">
        <v>740</v>
      </c>
      <c r="CB56" s="9" t="s">
        <v>741</v>
      </c>
      <c r="CE56" s="9" t="s">
        <v>742</v>
      </c>
      <c r="CH56" s="9" t="s">
        <v>743</v>
      </c>
      <c r="CK56" s="9" t="s">
        <v>744</v>
      </c>
      <c r="CN56" s="9" t="s">
        <v>756</v>
      </c>
      <c r="CQ56" s="9" t="s">
        <v>757</v>
      </c>
      <c r="CT56" s="9" t="s">
        <v>758</v>
      </c>
      <c r="CW56" s="9" t="s">
        <v>759</v>
      </c>
      <c r="CZ56" s="9" t="s">
        <v>760</v>
      </c>
      <c r="DC56" s="9" t="s">
        <v>773</v>
      </c>
      <c r="DF56" s="9" t="s">
        <v>774</v>
      </c>
      <c r="DI56" s="9" t="s">
        <v>775</v>
      </c>
      <c r="DL56" s="9" t="s">
        <v>776</v>
      </c>
      <c r="DO56" s="9" t="s">
        <v>777</v>
      </c>
      <c r="DR56" s="9" t="s">
        <v>792</v>
      </c>
    </row>
    <row r="57" spans="1:124">
      <c r="A57" t="s">
        <v>56</v>
      </c>
      <c r="B57" s="9" t="s">
        <v>674</v>
      </c>
      <c r="E57" s="9" t="s">
        <v>675</v>
      </c>
      <c r="H57" s="9" t="s">
        <v>676</v>
      </c>
      <c r="K57" s="9" t="s">
        <v>677</v>
      </c>
      <c r="N57" s="9" t="s">
        <v>57</v>
      </c>
      <c r="Q57" s="9" t="s">
        <v>686</v>
      </c>
      <c r="T57" s="9" t="s">
        <v>687</v>
      </c>
      <c r="W57" s="9" t="s">
        <v>688</v>
      </c>
      <c r="Z57" s="9" t="s">
        <v>58</v>
      </c>
      <c r="AC57" s="9" t="s">
        <v>689</v>
      </c>
      <c r="AF57" s="9" t="s">
        <v>698</v>
      </c>
      <c r="AI57" s="9" t="s">
        <v>699</v>
      </c>
      <c r="AL57" s="9" t="s">
        <v>59</v>
      </c>
      <c r="AO57" s="9" t="s">
        <v>700</v>
      </c>
      <c r="AR57" s="9" t="s">
        <v>701</v>
      </c>
      <c r="AU57" s="9" t="s">
        <v>713</v>
      </c>
      <c r="AX57" s="9" t="s">
        <v>60</v>
      </c>
      <c r="BA57" s="9" t="s">
        <v>714</v>
      </c>
      <c r="BD57" s="9" t="s">
        <v>715</v>
      </c>
      <c r="BG57" s="9" t="s">
        <v>716</v>
      </c>
      <c r="BJ57" s="9" t="s">
        <v>728</v>
      </c>
      <c r="BM57" s="9" t="s">
        <v>729</v>
      </c>
      <c r="BP57" s="9" t="s">
        <v>730</v>
      </c>
      <c r="BS57" s="9" t="s">
        <v>731</v>
      </c>
      <c r="BV57" s="9" t="s">
        <v>732</v>
      </c>
      <c r="BY57" s="9" t="s">
        <v>745</v>
      </c>
      <c r="CB57" s="9" t="s">
        <v>746</v>
      </c>
      <c r="CE57" s="9" t="s">
        <v>747</v>
      </c>
      <c r="CH57" s="9" t="s">
        <v>748</v>
      </c>
      <c r="CK57" s="9" t="s">
        <v>749</v>
      </c>
      <c r="CN57" s="9" t="s">
        <v>761</v>
      </c>
      <c r="CQ57" s="9" t="s">
        <v>762</v>
      </c>
      <c r="CT57" s="9" t="s">
        <v>763</v>
      </c>
      <c r="CW57" s="9" t="s">
        <v>764</v>
      </c>
      <c r="CZ57" s="9" t="s">
        <v>765</v>
      </c>
      <c r="DC57" s="9" t="s">
        <v>778</v>
      </c>
      <c r="DF57" s="9" t="s">
        <v>779</v>
      </c>
      <c r="DI57" s="9" t="s">
        <v>780</v>
      </c>
      <c r="DL57" s="9" t="s">
        <v>781</v>
      </c>
      <c r="DO57" s="9" t="s">
        <v>782</v>
      </c>
      <c r="DR57" s="9" t="s">
        <v>793</v>
      </c>
    </row>
    <row r="58" spans="1:124">
      <c r="A58" t="s">
        <v>61</v>
      </c>
      <c r="B58" s="9" t="s">
        <v>678</v>
      </c>
      <c r="E58" s="9" t="s">
        <v>679</v>
      </c>
      <c r="H58" s="9" t="s">
        <v>680</v>
      </c>
      <c r="K58" s="9" t="s">
        <v>681</v>
      </c>
      <c r="N58" s="9" t="s">
        <v>62</v>
      </c>
      <c r="Q58" s="9" t="s">
        <v>690</v>
      </c>
      <c r="T58" s="9" t="s">
        <v>691</v>
      </c>
      <c r="W58" s="9" t="s">
        <v>692</v>
      </c>
      <c r="Z58" s="9" t="s">
        <v>63</v>
      </c>
      <c r="AC58" s="9" t="s">
        <v>693</v>
      </c>
      <c r="AF58" s="9" t="s">
        <v>702</v>
      </c>
      <c r="AI58" s="9" t="s">
        <v>703</v>
      </c>
      <c r="AL58" s="9" t="s">
        <v>64</v>
      </c>
      <c r="AO58" s="9" t="s">
        <v>704</v>
      </c>
      <c r="AR58" s="9" t="s">
        <v>705</v>
      </c>
      <c r="AU58" s="9" t="s">
        <v>717</v>
      </c>
      <c r="AX58" s="9" t="s">
        <v>65</v>
      </c>
      <c r="BA58" s="9" t="s">
        <v>718</v>
      </c>
      <c r="BD58" s="9" t="s">
        <v>719</v>
      </c>
      <c r="BG58" s="9" t="s">
        <v>720</v>
      </c>
      <c r="BJ58" s="9" t="s">
        <v>733</v>
      </c>
      <c r="BM58" s="9" t="s">
        <v>734</v>
      </c>
      <c r="BP58" s="9" t="s">
        <v>735</v>
      </c>
      <c r="BS58" s="9" t="s">
        <v>736</v>
      </c>
      <c r="BV58" s="9" t="s">
        <v>737</v>
      </c>
      <c r="BY58" s="9" t="s">
        <v>750</v>
      </c>
      <c r="CB58" s="9" t="s">
        <v>751</v>
      </c>
      <c r="CE58" s="9" t="s">
        <v>752</v>
      </c>
      <c r="CH58" s="9" t="s">
        <v>753</v>
      </c>
      <c r="CK58" s="9" t="s">
        <v>754</v>
      </c>
      <c r="CN58" s="9" t="s">
        <v>766</v>
      </c>
      <c r="CQ58" s="9" t="s">
        <v>767</v>
      </c>
      <c r="CT58" s="9" t="s">
        <v>768</v>
      </c>
      <c r="CW58" s="9" t="s">
        <v>769</v>
      </c>
      <c r="CZ58" s="9" t="s">
        <v>770</v>
      </c>
      <c r="DC58" s="9" t="s">
        <v>783</v>
      </c>
      <c r="DF58" s="9" t="s">
        <v>784</v>
      </c>
      <c r="DI58" s="9" t="s">
        <v>785</v>
      </c>
      <c r="DL58" s="9" t="s">
        <v>786</v>
      </c>
      <c r="DO58" s="9" t="s">
        <v>787</v>
      </c>
      <c r="DR58" s="9" t="s">
        <v>794</v>
      </c>
    </row>
    <row r="60" spans="1:124">
      <c r="A60" t="s">
        <v>66</v>
      </c>
      <c r="B60" s="9" t="s">
        <v>67</v>
      </c>
      <c r="E60" s="9" t="s">
        <v>665</v>
      </c>
      <c r="H60" s="9" t="s">
        <v>666</v>
      </c>
      <c r="K60" s="9" t="s">
        <v>70</v>
      </c>
      <c r="N60" s="9" t="s">
        <v>68</v>
      </c>
      <c r="Q60" s="9" t="s">
        <v>667</v>
      </c>
      <c r="T60" s="9" t="s">
        <v>668</v>
      </c>
      <c r="W60" s="9" t="s">
        <v>669</v>
      </c>
      <c r="Z60" s="9" t="s">
        <v>69</v>
      </c>
      <c r="AC60" s="9" t="s">
        <v>668</v>
      </c>
      <c r="AF60" s="9" t="s">
        <v>706</v>
      </c>
      <c r="AI60" s="9" t="s">
        <v>707</v>
      </c>
      <c r="AL60" s="9" t="s">
        <v>70</v>
      </c>
      <c r="AO60" s="9" t="s">
        <v>708</v>
      </c>
      <c r="AR60" s="9" t="s">
        <v>71</v>
      </c>
      <c r="AU60" s="9" t="s">
        <v>721</v>
      </c>
      <c r="AX60" s="9" t="s">
        <v>71</v>
      </c>
      <c r="BA60" s="9" t="s">
        <v>666</v>
      </c>
      <c r="BD60" s="9" t="s">
        <v>665</v>
      </c>
      <c r="BG60" s="9" t="s">
        <v>722</v>
      </c>
      <c r="BJ60" s="9" t="s">
        <v>71</v>
      </c>
      <c r="BM60" s="9" t="s">
        <v>722</v>
      </c>
      <c r="BP60" s="9" t="s">
        <v>738</v>
      </c>
      <c r="BS60" s="9" t="s">
        <v>666</v>
      </c>
      <c r="BV60" s="9" t="s">
        <v>739</v>
      </c>
      <c r="BY60" s="9" t="s">
        <v>67</v>
      </c>
      <c r="CB60" s="9" t="s">
        <v>721</v>
      </c>
      <c r="CE60" s="9" t="s">
        <v>666</v>
      </c>
      <c r="CH60" s="9" t="s">
        <v>70</v>
      </c>
      <c r="CK60" s="9" t="s">
        <v>755</v>
      </c>
      <c r="CN60" s="9" t="s">
        <v>771</v>
      </c>
      <c r="CQ60" s="9" t="s">
        <v>772</v>
      </c>
      <c r="CT60" s="9" t="s">
        <v>669</v>
      </c>
      <c r="CW60" s="9" t="s">
        <v>669</v>
      </c>
      <c r="CZ60" s="9" t="s">
        <v>771</v>
      </c>
      <c r="DC60" s="9" t="s">
        <v>788</v>
      </c>
      <c r="DF60" s="9" t="s">
        <v>789</v>
      </c>
      <c r="DI60" s="9" t="s">
        <v>790</v>
      </c>
      <c r="DL60" s="9" t="s">
        <v>790</v>
      </c>
      <c r="DO60" s="9" t="s">
        <v>791</v>
      </c>
      <c r="DR60" s="9" t="s">
        <v>795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5" zoomScaleNormal="85" workbookViewId="0">
      <pane ySplit="5" topLeftCell="A12" activePane="bottomLeft" state="frozen"/>
      <selection sqref="A1:A2"/>
      <selection pane="bottomLeft" activeCell="A36" sqref="A36"/>
    </sheetView>
  </sheetViews>
  <sheetFormatPr defaultRowHeight="15"/>
  <cols>
    <col min="1" max="1" width="49" customWidth="1"/>
    <col min="2" max="6" width="12.7109375" style="9" customWidth="1"/>
    <col min="7" max="7" width="15.42578125" style="52" customWidth="1"/>
    <col min="9" max="9" width="10.5703125" bestFit="1" customWidth="1"/>
  </cols>
  <sheetData>
    <row r="1" spans="1:8">
      <c r="A1" t="s">
        <v>72</v>
      </c>
    </row>
    <row r="2" spans="1:8">
      <c r="A2" t="s">
        <v>0</v>
      </c>
      <c r="C2" s="37"/>
    </row>
    <row r="4" spans="1:8">
      <c r="G4" s="52" t="s">
        <v>73</v>
      </c>
    </row>
    <row r="5" spans="1:8">
      <c r="B5" s="38">
        <v>41274</v>
      </c>
      <c r="C5" s="38">
        <v>40908</v>
      </c>
      <c r="D5" s="38">
        <v>40543</v>
      </c>
      <c r="E5" s="38">
        <v>40178</v>
      </c>
      <c r="F5" s="38">
        <v>39813</v>
      </c>
      <c r="G5" s="52" t="s">
        <v>74</v>
      </c>
    </row>
    <row r="6" spans="1:8" ht="15.75">
      <c r="A6" t="s">
        <v>75</v>
      </c>
      <c r="B6" s="39">
        <v>3135542</v>
      </c>
      <c r="C6" s="39">
        <v>3393386</v>
      </c>
      <c r="D6" s="39">
        <v>3624188</v>
      </c>
      <c r="E6" s="39">
        <v>4085961</v>
      </c>
      <c r="F6" s="39">
        <v>5417726</v>
      </c>
      <c r="G6" s="52">
        <v>-7.6</v>
      </c>
      <c r="H6" s="8"/>
    </row>
    <row r="7" spans="1:8" ht="15.75">
      <c r="A7" t="s">
        <v>76</v>
      </c>
      <c r="B7" s="39">
        <v>75354</v>
      </c>
      <c r="C7" s="39">
        <v>86427</v>
      </c>
      <c r="D7" s="39">
        <v>120016</v>
      </c>
      <c r="E7" s="39">
        <v>167745</v>
      </c>
      <c r="F7" s="39">
        <v>168964</v>
      </c>
      <c r="G7" s="52">
        <v>-12.81</v>
      </c>
      <c r="H7" s="8"/>
    </row>
    <row r="8" spans="1:8">
      <c r="A8" t="s">
        <v>77</v>
      </c>
      <c r="B8" s="39">
        <v>82328</v>
      </c>
      <c r="C8" s="39">
        <v>52758</v>
      </c>
      <c r="D8" s="39">
        <v>54296</v>
      </c>
      <c r="E8" s="39">
        <v>44950</v>
      </c>
      <c r="F8" s="39">
        <v>31566</v>
      </c>
      <c r="G8" s="52">
        <v>56.05</v>
      </c>
      <c r="H8" s="8"/>
    </row>
    <row r="9" spans="1:8">
      <c r="A9" t="s">
        <v>78</v>
      </c>
      <c r="B9" s="39">
        <v>40908</v>
      </c>
      <c r="C9" s="39">
        <v>25995</v>
      </c>
      <c r="D9" s="39">
        <v>0</v>
      </c>
      <c r="E9" s="39">
        <v>0</v>
      </c>
      <c r="F9" s="39">
        <v>0</v>
      </c>
      <c r="G9" s="52">
        <v>57.37</v>
      </c>
      <c r="H9" s="8"/>
    </row>
    <row r="10" spans="1:8">
      <c r="A10" s="22" t="s">
        <v>79</v>
      </c>
      <c r="B10" s="41">
        <v>3251804</v>
      </c>
      <c r="C10" s="41">
        <v>3505808</v>
      </c>
      <c r="D10" s="41">
        <v>3744204</v>
      </c>
      <c r="E10" s="41">
        <v>4253706</v>
      </c>
      <c r="F10" s="41">
        <v>5586690</v>
      </c>
      <c r="G10" s="53">
        <v>-7.25</v>
      </c>
      <c r="H10" s="21"/>
    </row>
    <row r="11" spans="1:8" ht="15.75">
      <c r="A11" s="20"/>
      <c r="B11" s="42" t="s">
        <v>645</v>
      </c>
      <c r="C11" s="42" t="s">
        <v>645</v>
      </c>
      <c r="D11" s="42" t="s">
        <v>645</v>
      </c>
      <c r="E11" s="42" t="s">
        <v>645</v>
      </c>
      <c r="F11" s="42" t="s">
        <v>645</v>
      </c>
      <c r="G11" s="54" t="s">
        <v>645</v>
      </c>
      <c r="H11" s="21"/>
    </row>
    <row r="12" spans="1:8" ht="15.75">
      <c r="A12" s="20" t="s">
        <v>80</v>
      </c>
      <c r="B12" s="42">
        <v>6391</v>
      </c>
      <c r="C12" s="42">
        <v>6840</v>
      </c>
      <c r="D12" s="42">
        <v>4772</v>
      </c>
      <c r="E12" s="42">
        <v>35629</v>
      </c>
      <c r="F12" s="42">
        <v>115458</v>
      </c>
      <c r="G12" s="54">
        <v>-6.56</v>
      </c>
      <c r="H12" s="21"/>
    </row>
    <row r="13" spans="1:8" ht="15.75">
      <c r="A13" s="20" t="s">
        <v>81</v>
      </c>
      <c r="B13" s="42">
        <v>555894</v>
      </c>
      <c r="C13" s="42">
        <v>698338</v>
      </c>
      <c r="D13" s="42">
        <v>828989</v>
      </c>
      <c r="E13" s="42">
        <v>862050</v>
      </c>
      <c r="F13" s="42">
        <v>608170</v>
      </c>
      <c r="G13" s="54">
        <v>-20.399999999999999</v>
      </c>
      <c r="H13" s="21"/>
    </row>
    <row r="14" spans="1:8">
      <c r="A14" s="20" t="s">
        <v>78</v>
      </c>
      <c r="B14" s="42">
        <v>51</v>
      </c>
      <c r="C14" s="42">
        <v>13</v>
      </c>
      <c r="D14" s="42">
        <v>0</v>
      </c>
      <c r="E14" s="42">
        <v>0</v>
      </c>
      <c r="F14" s="42">
        <v>0</v>
      </c>
      <c r="G14" s="54">
        <v>274.56</v>
      </c>
      <c r="H14" s="21"/>
    </row>
    <row r="15" spans="1:8" ht="15.75">
      <c r="A15" s="20" t="s">
        <v>82</v>
      </c>
      <c r="B15" s="42">
        <v>85576</v>
      </c>
      <c r="C15" s="42">
        <v>19747</v>
      </c>
      <c r="D15" s="42">
        <v>6896</v>
      </c>
      <c r="E15" s="42">
        <v>51106</v>
      </c>
      <c r="F15" s="42">
        <v>86402</v>
      </c>
      <c r="G15" s="54">
        <v>333.36</v>
      </c>
      <c r="H15" s="21"/>
    </row>
    <row r="16" spans="1:8">
      <c r="A16" s="20" t="s">
        <v>83</v>
      </c>
      <c r="B16" s="42">
        <v>104</v>
      </c>
      <c r="C16" s="42">
        <v>28</v>
      </c>
      <c r="D16" s="42">
        <v>975</v>
      </c>
      <c r="E16" s="42">
        <v>18663</v>
      </c>
      <c r="F16" s="42">
        <v>31352</v>
      </c>
      <c r="G16" s="54">
        <v>271.43</v>
      </c>
      <c r="H16" s="21"/>
    </row>
    <row r="17" spans="1:9" ht="15.75">
      <c r="A17" s="22" t="s">
        <v>84</v>
      </c>
      <c r="B17" s="41">
        <v>647912</v>
      </c>
      <c r="C17" s="41">
        <v>724938</v>
      </c>
      <c r="D17" s="41">
        <v>840657</v>
      </c>
      <c r="E17" s="41">
        <v>948785</v>
      </c>
      <c r="F17" s="41">
        <v>810030</v>
      </c>
      <c r="G17" s="53">
        <v>-10.63</v>
      </c>
      <c r="H17" s="21"/>
    </row>
    <row r="18" spans="1:9" ht="15.75">
      <c r="A18" s="20"/>
      <c r="B18" s="42" t="s">
        <v>645</v>
      </c>
      <c r="C18" s="42" t="s">
        <v>645</v>
      </c>
      <c r="D18" s="42" t="s">
        <v>645</v>
      </c>
      <c r="E18" s="42" t="s">
        <v>645</v>
      </c>
      <c r="F18" s="42" t="s">
        <v>645</v>
      </c>
      <c r="G18" s="54" t="s">
        <v>645</v>
      </c>
      <c r="H18" s="21"/>
    </row>
    <row r="19" spans="1:9" ht="15.75">
      <c r="A19" s="20" t="s">
        <v>85</v>
      </c>
      <c r="B19" s="42">
        <v>7452</v>
      </c>
      <c r="C19" s="42">
        <v>12237</v>
      </c>
      <c r="D19" s="42">
        <v>11485</v>
      </c>
      <c r="E19" s="42">
        <v>15442</v>
      </c>
      <c r="F19" s="42">
        <v>7958</v>
      </c>
      <c r="G19" s="54">
        <v>-39.1</v>
      </c>
      <c r="H19" s="21"/>
    </row>
    <row r="20" spans="1:9" ht="15.75">
      <c r="A20" s="20" t="s">
        <v>86</v>
      </c>
      <c r="B20" s="42">
        <v>0</v>
      </c>
      <c r="C20" s="42">
        <v>21</v>
      </c>
      <c r="D20" s="42">
        <v>1983</v>
      </c>
      <c r="E20" s="42">
        <v>371</v>
      </c>
      <c r="F20" s="42">
        <v>4434</v>
      </c>
      <c r="G20" s="54">
        <v>-100</v>
      </c>
      <c r="H20" s="21"/>
    </row>
    <row r="21" spans="1:9" ht="15.75">
      <c r="A21" s="24" t="s">
        <v>87</v>
      </c>
      <c r="B21" s="43">
        <v>1802</v>
      </c>
      <c r="C21" s="43">
        <v>690</v>
      </c>
      <c r="D21" s="43">
        <v>4307</v>
      </c>
      <c r="E21" s="43">
        <v>21592</v>
      </c>
      <c r="F21" s="43">
        <v>3949</v>
      </c>
      <c r="G21" s="55">
        <v>161.16</v>
      </c>
      <c r="H21" s="21"/>
    </row>
    <row r="22" spans="1:9" ht="15.75">
      <c r="A22" s="24" t="s">
        <v>88</v>
      </c>
      <c r="B22" s="43">
        <v>32996</v>
      </c>
      <c r="C22" s="43">
        <v>31865</v>
      </c>
      <c r="D22" s="43">
        <v>31207</v>
      </c>
      <c r="E22" s="43">
        <v>30067</v>
      </c>
      <c r="F22" s="43">
        <v>44330</v>
      </c>
      <c r="G22" s="55">
        <v>3.55</v>
      </c>
      <c r="H22" s="21"/>
    </row>
    <row r="23" spans="1:9" ht="15.75">
      <c r="A23" s="20"/>
      <c r="B23" s="42" t="s">
        <v>645</v>
      </c>
      <c r="C23" s="42" t="s">
        <v>645</v>
      </c>
      <c r="D23" s="42" t="s">
        <v>645</v>
      </c>
      <c r="E23" s="42" t="s">
        <v>645</v>
      </c>
      <c r="F23" s="42" t="s">
        <v>645</v>
      </c>
      <c r="G23" s="54" t="s">
        <v>645</v>
      </c>
      <c r="H23" s="21"/>
    </row>
    <row r="24" spans="1:9">
      <c r="A24" s="17" t="s">
        <v>89</v>
      </c>
      <c r="B24" s="44">
        <v>3941966</v>
      </c>
      <c r="C24" s="44">
        <v>4275560</v>
      </c>
      <c r="D24" s="44">
        <v>4633843</v>
      </c>
      <c r="E24" s="44">
        <v>5269963</v>
      </c>
      <c r="F24" s="44">
        <v>6457391</v>
      </c>
      <c r="G24" s="56">
        <v>-7.8</v>
      </c>
      <c r="H24" s="21"/>
      <c r="I24" s="7">
        <f>C24-B24</f>
        <v>333594</v>
      </c>
    </row>
    <row r="25" spans="1:9" ht="15.75">
      <c r="A25" s="20"/>
      <c r="B25" s="42" t="s">
        <v>645</v>
      </c>
      <c r="C25" s="42" t="s">
        <v>645</v>
      </c>
      <c r="D25" s="42" t="s">
        <v>645</v>
      </c>
      <c r="E25" s="42" t="s">
        <v>645</v>
      </c>
      <c r="F25" s="42" t="s">
        <v>645</v>
      </c>
      <c r="G25" s="54" t="s">
        <v>645</v>
      </c>
      <c r="H25" s="21"/>
    </row>
    <row r="26" spans="1:9" ht="15.75">
      <c r="A26" s="20" t="s">
        <v>90</v>
      </c>
      <c r="B26" s="42">
        <v>395</v>
      </c>
      <c r="C26" s="42">
        <v>11702</v>
      </c>
      <c r="D26" s="42">
        <v>23294</v>
      </c>
      <c r="E26" s="42">
        <v>15686</v>
      </c>
      <c r="F26" s="42">
        <v>129073</v>
      </c>
      <c r="G26" s="54">
        <v>-96.62</v>
      </c>
      <c r="H26" s="21"/>
    </row>
    <row r="27" spans="1:9" ht="15.75">
      <c r="A27" s="20" t="s">
        <v>91</v>
      </c>
      <c r="B27" s="42">
        <v>100650</v>
      </c>
      <c r="C27" s="42">
        <v>165031</v>
      </c>
      <c r="D27" s="42">
        <v>252275</v>
      </c>
      <c r="E27" s="42">
        <v>420630</v>
      </c>
      <c r="F27" s="42">
        <v>501372</v>
      </c>
      <c r="G27" s="54">
        <v>-39.01</v>
      </c>
      <c r="H27" s="21"/>
    </row>
    <row r="28" spans="1:9" ht="15.75">
      <c r="A28" s="20" t="s">
        <v>92</v>
      </c>
      <c r="B28" s="42">
        <v>185679</v>
      </c>
      <c r="C28" s="42">
        <v>306537</v>
      </c>
      <c r="D28" s="42">
        <v>501961</v>
      </c>
      <c r="E28" s="42">
        <v>853108</v>
      </c>
      <c r="F28" s="42">
        <v>1130125</v>
      </c>
      <c r="G28" s="54">
        <v>-39.43</v>
      </c>
      <c r="H28" s="21"/>
    </row>
    <row r="29" spans="1:9" ht="15.75">
      <c r="A29" s="20" t="s">
        <v>93</v>
      </c>
      <c r="B29" s="42">
        <v>1723</v>
      </c>
      <c r="C29" s="42">
        <v>-1128</v>
      </c>
      <c r="D29" s="42">
        <v>2083</v>
      </c>
      <c r="E29" s="42">
        <v>8832</v>
      </c>
      <c r="F29" s="42">
        <v>102387</v>
      </c>
      <c r="G29" s="54">
        <v>-252.75</v>
      </c>
      <c r="H29" s="21"/>
    </row>
    <row r="30" spans="1:9" ht="15.75">
      <c r="A30" s="20" t="s">
        <v>94</v>
      </c>
      <c r="B30" s="42">
        <v>35978</v>
      </c>
      <c r="C30" s="42">
        <v>109525</v>
      </c>
      <c r="D30" s="42">
        <v>246084</v>
      </c>
      <c r="E30" s="42">
        <v>470908</v>
      </c>
      <c r="F30" s="42">
        <v>500686</v>
      </c>
      <c r="G30" s="54">
        <v>-67.150000000000006</v>
      </c>
      <c r="H30" s="21"/>
    </row>
    <row r="31" spans="1:9" ht="15.75">
      <c r="A31" s="20" t="s">
        <v>95</v>
      </c>
      <c r="B31" s="42">
        <v>108263</v>
      </c>
      <c r="C31" s="42">
        <v>81890</v>
      </c>
      <c r="D31" s="42">
        <v>55985</v>
      </c>
      <c r="E31" s="42">
        <v>62353</v>
      </c>
      <c r="F31" s="42">
        <v>108711</v>
      </c>
      <c r="G31" s="54">
        <v>32.21</v>
      </c>
      <c r="H31" s="21"/>
    </row>
    <row r="32" spans="1:9" ht="15.75">
      <c r="A32" s="20"/>
      <c r="B32" s="42" t="s">
        <v>645</v>
      </c>
      <c r="C32" s="42" t="s">
        <v>645</v>
      </c>
      <c r="D32" s="42" t="s">
        <v>645</v>
      </c>
      <c r="E32" s="42" t="s">
        <v>645</v>
      </c>
      <c r="F32" s="42" t="s">
        <v>645</v>
      </c>
      <c r="G32" s="54" t="s">
        <v>645</v>
      </c>
      <c r="H32" s="21"/>
    </row>
    <row r="33" spans="1:9">
      <c r="A33" s="17" t="s">
        <v>96</v>
      </c>
      <c r="B33" s="44">
        <v>432688</v>
      </c>
      <c r="C33" s="44">
        <v>673557</v>
      </c>
      <c r="D33" s="44">
        <v>1081682</v>
      </c>
      <c r="E33" s="44">
        <v>1831517</v>
      </c>
      <c r="F33" s="44">
        <v>2472354</v>
      </c>
      <c r="G33" s="56">
        <v>-35.76</v>
      </c>
      <c r="H33" s="21"/>
      <c r="I33" s="7">
        <f>C33-B33</f>
        <v>240869</v>
      </c>
    </row>
    <row r="34" spans="1:9" ht="15.75">
      <c r="A34" s="20"/>
      <c r="B34" s="42" t="s">
        <v>645</v>
      </c>
      <c r="C34" s="42" t="s">
        <v>645</v>
      </c>
      <c r="D34" s="42" t="s">
        <v>645</v>
      </c>
      <c r="E34" s="42" t="s">
        <v>645</v>
      </c>
      <c r="F34" s="42" t="s">
        <v>645</v>
      </c>
      <c r="G34" s="54" t="s">
        <v>645</v>
      </c>
      <c r="H34" s="21"/>
    </row>
    <row r="35" spans="1:9">
      <c r="A35" s="20" t="s">
        <v>97</v>
      </c>
      <c r="B35" s="42">
        <v>3509278</v>
      </c>
      <c r="C35" s="42">
        <v>3602003</v>
      </c>
      <c r="D35" s="42">
        <v>3552161</v>
      </c>
      <c r="E35" s="42">
        <v>3438446</v>
      </c>
      <c r="F35" s="42">
        <v>3985037</v>
      </c>
      <c r="G35" s="54">
        <v>-2.57</v>
      </c>
      <c r="H35" s="21"/>
    </row>
    <row r="36" spans="1:9" ht="15.75">
      <c r="A36" s="20" t="s">
        <v>98</v>
      </c>
      <c r="B36" s="42">
        <v>1990518</v>
      </c>
      <c r="C36" s="42">
        <v>1765259</v>
      </c>
      <c r="D36" s="42">
        <v>1805001</v>
      </c>
      <c r="E36" s="42">
        <v>2354961</v>
      </c>
      <c r="F36" s="42">
        <v>1685359</v>
      </c>
      <c r="G36" s="54">
        <v>12.76</v>
      </c>
      <c r="H36" s="21"/>
    </row>
    <row r="37" spans="1:9">
      <c r="A37" s="20" t="s">
        <v>99</v>
      </c>
      <c r="B37" s="42">
        <v>5499796</v>
      </c>
      <c r="C37" s="42">
        <v>5367262</v>
      </c>
      <c r="D37" s="42">
        <v>5357162</v>
      </c>
      <c r="E37" s="42">
        <v>5793407</v>
      </c>
      <c r="F37" s="42">
        <v>5670396</v>
      </c>
      <c r="G37" s="54">
        <v>2.4700000000000002</v>
      </c>
      <c r="H37" s="21"/>
    </row>
    <row r="38" spans="1:9" ht="15.75">
      <c r="A38" s="20"/>
      <c r="B38" s="42" t="s">
        <v>645</v>
      </c>
      <c r="C38" s="42" t="s">
        <v>645</v>
      </c>
      <c r="D38" s="42" t="s">
        <v>645</v>
      </c>
      <c r="E38" s="42" t="s">
        <v>645</v>
      </c>
      <c r="F38" s="42" t="s">
        <v>645</v>
      </c>
      <c r="G38" s="54" t="s">
        <v>645</v>
      </c>
      <c r="H38" s="21"/>
    </row>
    <row r="39" spans="1:9" ht="15.75">
      <c r="A39" s="20" t="s">
        <v>100</v>
      </c>
      <c r="B39" s="42">
        <v>3337182</v>
      </c>
      <c r="C39" s="42">
        <v>3477500</v>
      </c>
      <c r="D39" s="42">
        <v>3405856</v>
      </c>
      <c r="E39" s="42">
        <v>3393517</v>
      </c>
      <c r="F39" s="42">
        <v>9484648</v>
      </c>
      <c r="G39" s="54">
        <v>-4.04</v>
      </c>
      <c r="H39" s="21"/>
    </row>
    <row r="40" spans="1:9" ht="15.75">
      <c r="A40" s="20" t="s">
        <v>101</v>
      </c>
      <c r="B40" s="42">
        <v>213000</v>
      </c>
      <c r="C40" s="42">
        <v>1530000</v>
      </c>
      <c r="D40" s="42">
        <v>2863000</v>
      </c>
      <c r="E40" s="42">
        <v>3541000</v>
      </c>
      <c r="F40" s="42">
        <v>2057000</v>
      </c>
      <c r="G40" s="54">
        <v>-86.08</v>
      </c>
      <c r="H40" s="21"/>
      <c r="I40" s="7">
        <f>C40-B40</f>
        <v>1317000</v>
      </c>
    </row>
    <row r="41" spans="1:9">
      <c r="A41" s="20" t="s">
        <v>102</v>
      </c>
      <c r="B41" s="42">
        <v>1949614</v>
      </c>
      <c r="C41" s="42">
        <v>359762</v>
      </c>
      <c r="D41" s="42">
        <v>-911694</v>
      </c>
      <c r="E41" s="42">
        <v>-1141110</v>
      </c>
      <c r="F41" s="42">
        <v>-5871252</v>
      </c>
      <c r="G41" s="54">
        <v>441.92</v>
      </c>
      <c r="H41" s="21"/>
    </row>
    <row r="42" spans="1:9" ht="15.75">
      <c r="A42" s="20"/>
      <c r="B42" s="42" t="s">
        <v>645</v>
      </c>
      <c r="C42" s="42" t="s">
        <v>645</v>
      </c>
      <c r="D42" s="42" t="s">
        <v>645</v>
      </c>
      <c r="E42" s="42" t="s">
        <v>645</v>
      </c>
      <c r="F42" s="42" t="s">
        <v>645</v>
      </c>
      <c r="G42" s="54" t="s">
        <v>645</v>
      </c>
      <c r="H42" s="21"/>
    </row>
    <row r="43" spans="1:9" ht="15.75">
      <c r="A43" s="20" t="s">
        <v>103</v>
      </c>
      <c r="B43" s="42">
        <v>0</v>
      </c>
      <c r="C43" s="42">
        <v>0</v>
      </c>
      <c r="D43" s="42">
        <v>0</v>
      </c>
      <c r="E43" s="42">
        <v>0</v>
      </c>
      <c r="F43" s="42">
        <v>0</v>
      </c>
      <c r="G43" s="54" t="s">
        <v>19</v>
      </c>
      <c r="H43" s="21"/>
    </row>
    <row r="44" spans="1:9" ht="15.75">
      <c r="A44" s="20" t="s">
        <v>104</v>
      </c>
      <c r="B44" s="42">
        <v>46096</v>
      </c>
      <c r="C44" s="42">
        <v>110315</v>
      </c>
      <c r="D44" s="42">
        <v>393053</v>
      </c>
      <c r="E44" s="42">
        <v>7196</v>
      </c>
      <c r="F44" s="42">
        <v>91533</v>
      </c>
      <c r="G44" s="54">
        <v>-58.21</v>
      </c>
      <c r="H44" s="21"/>
    </row>
    <row r="45" spans="1:9">
      <c r="A45" s="20" t="s">
        <v>105</v>
      </c>
      <c r="B45" s="42">
        <v>1995710</v>
      </c>
      <c r="C45" s="42">
        <v>470077</v>
      </c>
      <c r="D45" s="42">
        <v>-518641</v>
      </c>
      <c r="E45" s="42">
        <v>-1133914</v>
      </c>
      <c r="F45" s="42">
        <v>-5779719</v>
      </c>
      <c r="G45" s="54">
        <v>324.55</v>
      </c>
      <c r="H45" s="21"/>
    </row>
    <row r="46" spans="1:9" ht="15.75">
      <c r="A46" s="20"/>
      <c r="B46" s="42" t="s">
        <v>645</v>
      </c>
      <c r="C46" s="42" t="s">
        <v>645</v>
      </c>
      <c r="D46" s="42" t="s">
        <v>645</v>
      </c>
      <c r="E46" s="42" t="s">
        <v>645</v>
      </c>
      <c r="F46" s="42" t="s">
        <v>645</v>
      </c>
      <c r="G46" s="54" t="s">
        <v>645</v>
      </c>
      <c r="H46" s="21"/>
    </row>
    <row r="47" spans="1:9" ht="15.75">
      <c r="A47" t="s">
        <v>106</v>
      </c>
      <c r="B47" s="39">
        <v>596815</v>
      </c>
      <c r="C47" s="39">
        <v>107186</v>
      </c>
      <c r="D47" s="39">
        <v>-286165</v>
      </c>
      <c r="E47" s="39">
        <v>-180522</v>
      </c>
      <c r="F47" s="39">
        <v>-271328</v>
      </c>
      <c r="G47" s="52">
        <v>456.8</v>
      </c>
      <c r="H47" s="8"/>
    </row>
    <row r="48" spans="1:9" ht="15.75">
      <c r="A48" t="s">
        <v>107</v>
      </c>
      <c r="B48" s="39">
        <v>40959</v>
      </c>
      <c r="C48" s="39">
        <v>26009</v>
      </c>
      <c r="D48" s="39">
        <v>0</v>
      </c>
      <c r="E48" s="39">
        <v>0</v>
      </c>
      <c r="F48" s="39">
        <v>0</v>
      </c>
      <c r="G48" s="52">
        <v>57.48</v>
      </c>
      <c r="H48" s="8"/>
    </row>
    <row r="49" spans="1:9" ht="15.75">
      <c r="A49" t="s">
        <v>108</v>
      </c>
      <c r="B49" s="39">
        <v>0</v>
      </c>
      <c r="C49" s="39">
        <v>0</v>
      </c>
      <c r="D49" s="39">
        <v>0</v>
      </c>
      <c r="E49" s="39">
        <v>0</v>
      </c>
      <c r="F49" s="39">
        <v>0</v>
      </c>
      <c r="G49" s="52" t="s">
        <v>19</v>
      </c>
      <c r="H49" s="8"/>
    </row>
    <row r="50" spans="1:9">
      <c r="A50" t="s">
        <v>109</v>
      </c>
      <c r="B50" s="39">
        <v>637774</v>
      </c>
      <c r="C50" s="39">
        <v>133195</v>
      </c>
      <c r="D50" s="39">
        <v>-286165</v>
      </c>
      <c r="E50" s="39">
        <v>-180522</v>
      </c>
      <c r="F50" s="39">
        <v>-271328</v>
      </c>
      <c r="G50" s="52">
        <v>378.83</v>
      </c>
      <c r="H50" s="8"/>
    </row>
    <row r="51" spans="1:9" ht="15.75">
      <c r="B51" s="39" t="s">
        <v>645</v>
      </c>
      <c r="C51" s="39" t="s">
        <v>645</v>
      </c>
      <c r="D51" s="39" t="s">
        <v>645</v>
      </c>
      <c r="E51" s="39" t="s">
        <v>645</v>
      </c>
      <c r="F51" s="39" t="s">
        <v>645</v>
      </c>
      <c r="G51" s="52" t="s">
        <v>645</v>
      </c>
      <c r="H51" s="8"/>
    </row>
    <row r="52" spans="1:9">
      <c r="A52" s="18" t="s">
        <v>110</v>
      </c>
      <c r="B52" s="46">
        <v>1357936</v>
      </c>
      <c r="C52" s="46">
        <v>336882</v>
      </c>
      <c r="D52" s="46">
        <v>-232476</v>
      </c>
      <c r="E52" s="46">
        <v>-953392</v>
      </c>
      <c r="F52" s="46">
        <v>-5508391</v>
      </c>
      <c r="G52" s="57">
        <v>303.08999999999997</v>
      </c>
      <c r="H52" s="8"/>
      <c r="I52" s="7">
        <f>B52-C52</f>
        <v>1021054</v>
      </c>
    </row>
    <row r="53" spans="1:9" ht="15.75">
      <c r="B53" s="39" t="s">
        <v>645</v>
      </c>
      <c r="C53" s="39" t="s">
        <v>645</v>
      </c>
      <c r="D53" s="39" t="s">
        <v>645</v>
      </c>
      <c r="E53" s="39" t="s">
        <v>645</v>
      </c>
      <c r="F53" s="39" t="s">
        <v>645</v>
      </c>
      <c r="G53" s="52" t="s">
        <v>645</v>
      </c>
      <c r="H53" s="8"/>
    </row>
    <row r="54" spans="1:9" ht="15.75">
      <c r="A54" t="s">
        <v>111</v>
      </c>
      <c r="B54" s="39">
        <v>0</v>
      </c>
      <c r="C54" s="39">
        <v>0</v>
      </c>
      <c r="D54" s="39">
        <v>0</v>
      </c>
      <c r="E54" s="39">
        <v>0</v>
      </c>
      <c r="F54" s="39">
        <v>-11461</v>
      </c>
      <c r="G54" s="52" t="s">
        <v>19</v>
      </c>
      <c r="H54" s="8"/>
    </row>
    <row r="55" spans="1:9">
      <c r="A55" t="s">
        <v>112</v>
      </c>
      <c r="B55" s="39">
        <v>20853</v>
      </c>
      <c r="C55" s="39">
        <v>19915</v>
      </c>
      <c r="D55" s="39">
        <v>19213</v>
      </c>
      <c r="E55" s="39">
        <v>21637</v>
      </c>
      <c r="F55" s="39" t="s">
        <v>19</v>
      </c>
      <c r="G55" s="52">
        <v>4.71</v>
      </c>
      <c r="H55" s="8"/>
    </row>
    <row r="56" spans="1:9">
      <c r="A56" s="18" t="s">
        <v>113</v>
      </c>
      <c r="B56" s="46">
        <v>1337083</v>
      </c>
      <c r="C56" s="46">
        <v>316967</v>
      </c>
      <c r="D56" s="46">
        <v>-251689</v>
      </c>
      <c r="E56" s="46">
        <v>-975029</v>
      </c>
      <c r="F56" s="46">
        <v>-5519852</v>
      </c>
      <c r="G56" s="57">
        <v>321.83999999999997</v>
      </c>
      <c r="H56" s="8"/>
    </row>
    <row r="57" spans="1:9">
      <c r="B57" s="39" t="s">
        <v>645</v>
      </c>
      <c r="C57" s="39" t="s">
        <v>645</v>
      </c>
      <c r="D57" s="39" t="s">
        <v>645</v>
      </c>
      <c r="E57" s="39" t="s">
        <v>645</v>
      </c>
      <c r="F57" s="39" t="s">
        <v>645</v>
      </c>
      <c r="G57" s="52" t="s">
        <v>645</v>
      </c>
      <c r="H57" s="8"/>
    </row>
    <row r="58" spans="1:9">
      <c r="A58" t="s">
        <v>114</v>
      </c>
      <c r="B58" s="39">
        <v>950000</v>
      </c>
      <c r="C58" s="39">
        <v>0</v>
      </c>
      <c r="D58" s="39">
        <v>0</v>
      </c>
      <c r="E58" s="39">
        <v>0</v>
      </c>
      <c r="F58" s="39">
        <v>725000</v>
      </c>
      <c r="G58" s="52" t="s">
        <v>19</v>
      </c>
      <c r="H58" s="8"/>
    </row>
    <row r="59" spans="1:9">
      <c r="A59" t="s">
        <v>115</v>
      </c>
      <c r="B59" s="39">
        <v>387083</v>
      </c>
      <c r="C59" s="39">
        <v>316967</v>
      </c>
      <c r="D59" s="39">
        <v>-251689</v>
      </c>
      <c r="E59" s="39">
        <v>-975029</v>
      </c>
      <c r="F59" s="39">
        <v>-6244852</v>
      </c>
      <c r="G59" s="52">
        <v>22.12</v>
      </c>
      <c r="H59" s="8"/>
    </row>
    <row r="60" spans="1:9">
      <c r="A60" t="s">
        <v>116</v>
      </c>
      <c r="B60" s="39">
        <v>0</v>
      </c>
      <c r="C60" s="39">
        <v>0</v>
      </c>
      <c r="D60" s="39">
        <v>0</v>
      </c>
      <c r="E60" s="39">
        <v>0</v>
      </c>
      <c r="F60" s="39">
        <v>0</v>
      </c>
      <c r="G60" s="52" t="s">
        <v>19</v>
      </c>
      <c r="H60" s="8"/>
    </row>
    <row r="62" spans="1:9">
      <c r="B62" s="45"/>
    </row>
    <row r="63" spans="1:9">
      <c r="B63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Exhibits</vt:lpstr>
      <vt:lpstr>RATIOS</vt:lpstr>
      <vt:lpstr>Risk Index</vt:lpstr>
      <vt:lpstr>Summary Ratios(Yearly)</vt:lpstr>
      <vt:lpstr>Balance Sheet</vt:lpstr>
      <vt:lpstr>Capital AnalysisA</vt:lpstr>
      <vt:lpstr>Capital AnalysisB</vt:lpstr>
      <vt:lpstr>Summary Ratio(Quarterly)</vt:lpstr>
      <vt:lpstr>Income Statement</vt:lpstr>
      <vt:lpstr>Non Interest Yields</vt:lpstr>
      <vt:lpstr>Concentrations of Credit</vt:lpstr>
      <vt:lpstr>Balance Sheet %</vt:lpstr>
      <vt:lpstr>Off Balance Sheet</vt:lpstr>
      <vt:lpstr>Derivative Instruments</vt:lpstr>
      <vt:lpstr>Derivatives Analysis</vt:lpstr>
      <vt:lpstr>ALLa</vt:lpstr>
      <vt:lpstr>ALLb</vt:lpstr>
      <vt:lpstr>PD,NonAccrual,RestA</vt:lpstr>
      <vt:lpstr>PD,NonAccrual,RestB</vt:lpstr>
      <vt:lpstr>Interest Rate Risk</vt:lpstr>
      <vt:lpstr>Liquidity&amp;Funding</vt:lpstr>
      <vt:lpstr>Liquidity and InvPortfolio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Noone</dc:creator>
  <cp:lastModifiedBy>Noone, William J</cp:lastModifiedBy>
  <dcterms:created xsi:type="dcterms:W3CDTF">2013-06-10T20:15:43Z</dcterms:created>
  <dcterms:modified xsi:type="dcterms:W3CDTF">2018-12-02T23:54:15Z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2a6b504a-fbc1-4fd2-bf5d-139091b3a4cd</vt:lpwstr>
  </property>
</Properties>
</file>