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yons\Desktop\国际公司投资财务处理\"/>
    </mc:Choice>
  </mc:AlternateContent>
  <xr:revisionPtr revIDLastSave="0" documentId="13_ncr:1_{33DE933F-7202-43E5-8806-F222190784BA}" xr6:coauthVersionLast="46" xr6:coauthVersionMax="46" xr10:uidLastSave="{00000000-0000-0000-0000-000000000000}"/>
  <bookViews>
    <workbookView xWindow="-120" yWindow="-120" windowWidth="29040" windowHeight="1644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2" l="1"/>
  <c r="E31" i="2"/>
  <c r="E30" i="2"/>
  <c r="E29" i="2"/>
  <c r="E27" i="2"/>
  <c r="E26" i="2"/>
  <c r="E25" i="2"/>
  <c r="E24" i="2"/>
  <c r="E21" i="2"/>
  <c r="E20" i="2"/>
  <c r="E19" i="2"/>
  <c r="E18" i="2"/>
  <c r="E17" i="2"/>
  <c r="B23" i="2"/>
  <c r="B22" i="2"/>
  <c r="B19" i="2"/>
  <c r="B18" i="2"/>
  <c r="B17" i="2"/>
  <c r="D13" i="2"/>
  <c r="D12" i="2"/>
  <c r="D11" i="2"/>
  <c r="D10" i="2"/>
  <c r="D9" i="2"/>
  <c r="D29" i="2"/>
  <c r="A22" i="2"/>
  <c r="D17" i="2"/>
  <c r="C13" i="2"/>
  <c r="B13" i="2"/>
  <c r="C11" i="2"/>
  <c r="B11" i="2"/>
  <c r="E29" i="1"/>
  <c r="E27" i="1"/>
  <c r="E26" i="1"/>
  <c r="E25" i="1"/>
  <c r="E24" i="1"/>
  <c r="E20" i="1"/>
  <c r="E17" i="1"/>
  <c r="E18" i="1"/>
  <c r="E19" i="1"/>
  <c r="B11" i="1"/>
  <c r="C11" i="1"/>
  <c r="C13" i="1" s="1"/>
  <c r="D13" i="1" s="1"/>
  <c r="B13" i="1"/>
  <c r="B17" i="1"/>
  <c r="B22" i="1"/>
  <c r="D9" i="1"/>
  <c r="D11" i="1" s="1"/>
  <c r="D10" i="1"/>
  <c r="D12" i="1"/>
  <c r="D17" i="1"/>
  <c r="E21" i="1" l="1"/>
  <c r="A22" i="1"/>
  <c r="B18" i="1" l="1"/>
  <c r="B19" i="1" s="1"/>
  <c r="E30" i="1" s="1"/>
  <c r="E31" i="1" s="1"/>
  <c r="F25" i="1" s="1"/>
  <c r="B23" i="1" l="1"/>
</calcChain>
</file>

<file path=xl/sharedStrings.xml><?xml version="1.0" encoding="utf-8"?>
<sst xmlns="http://schemas.openxmlformats.org/spreadsheetml/2006/main" count="71" uniqueCount="32">
  <si>
    <t>lexueoude.com</t>
    <phoneticPr fontId="1" type="noConversion"/>
  </si>
  <si>
    <t>lexueoude Inc.</t>
    <phoneticPr fontId="1" type="noConversion"/>
  </si>
  <si>
    <t>William Inc.</t>
    <phoneticPr fontId="1" type="noConversion"/>
  </si>
  <si>
    <t>book value</t>
    <phoneticPr fontId="1" type="noConversion"/>
  </si>
  <si>
    <t>fair value</t>
    <phoneticPr fontId="1" type="noConversion"/>
  </si>
  <si>
    <t>Current Asset</t>
    <phoneticPr fontId="1" type="noConversion"/>
  </si>
  <si>
    <t>Plant and Equipment</t>
    <phoneticPr fontId="1" type="noConversion"/>
  </si>
  <si>
    <t>Liabilities</t>
    <phoneticPr fontId="1" type="noConversion"/>
  </si>
  <si>
    <t>Net Assets</t>
    <phoneticPr fontId="1" type="noConversion"/>
  </si>
  <si>
    <t>difference</t>
    <phoneticPr fontId="1" type="noConversion"/>
  </si>
  <si>
    <t>straight-line</t>
    <phoneticPr fontId="1" type="noConversion"/>
  </si>
  <si>
    <t>income</t>
    <phoneticPr fontId="1" type="noConversion"/>
  </si>
  <si>
    <t>dividends</t>
    <phoneticPr fontId="1" type="noConversion"/>
  </si>
  <si>
    <t>Purchase Price</t>
    <phoneticPr fontId="1" type="noConversion"/>
  </si>
  <si>
    <t>30% William Inc book value</t>
    <phoneticPr fontId="1" type="noConversion"/>
  </si>
  <si>
    <t>Excess purchase price</t>
    <phoneticPr fontId="1" type="noConversion"/>
  </si>
  <si>
    <t>Attributable to net asset</t>
    <phoneticPr fontId="1" type="noConversion"/>
  </si>
  <si>
    <t>Goodwill</t>
    <phoneticPr fontId="1" type="noConversion"/>
  </si>
  <si>
    <t>Cauculate good will</t>
    <phoneticPr fontId="1" type="noConversion"/>
  </si>
  <si>
    <t>lexueoude Inc.'s share of William Inc. net income</t>
    <phoneticPr fontId="1" type="noConversion"/>
  </si>
  <si>
    <t>dividend received</t>
    <phoneticPr fontId="1" type="noConversion"/>
  </si>
  <si>
    <t>amotization</t>
    <phoneticPr fontId="1" type="noConversion"/>
  </si>
  <si>
    <t>investment in William Inc.</t>
    <phoneticPr fontId="1" type="noConversion"/>
  </si>
  <si>
    <t>method1:</t>
    <phoneticPr fontId="1" type="noConversion"/>
  </si>
  <si>
    <t>method2:</t>
    <phoneticPr fontId="1" type="noConversion"/>
  </si>
  <si>
    <t>B</t>
    <phoneticPr fontId="1" type="noConversion"/>
  </si>
  <si>
    <t>A</t>
    <phoneticPr fontId="1" type="noConversion"/>
  </si>
  <si>
    <t>S</t>
    <phoneticPr fontId="1" type="noConversion"/>
  </si>
  <si>
    <t>E</t>
    <phoneticPr fontId="1" type="noConversion"/>
  </si>
  <si>
    <t>check</t>
    <phoneticPr fontId="1" type="noConversion"/>
  </si>
  <si>
    <t>Excess purchase price+amortization</t>
    <phoneticPr fontId="1" type="noConversion"/>
  </si>
  <si>
    <t>20% William Inc book 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</si>
</sst>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6" formatCode="\$#,##0.00_);[Red]\(\$#,##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26" fontId="0" fillId="0" borderId="0" xfId="0" applyNumberFormat="1" applyAlignment="1">
      <alignment horizontal="center"/>
    </xf>
    <xf numFmtId="26" fontId="0" fillId="0" borderId="0" xfId="0" applyNumberFormat="1"/>
    <xf numFmtId="9" fontId="0" fillId="0" borderId="0" xfId="0" applyNumberFormat="1"/>
    <xf numFmtId="0" fontId="0" fillId="0" borderId="0" xfId="0" applyNumberFormat="1"/>
    <xf numFmtId="2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"/>
  <sheetViews>
    <sheetView topLeftCell="A3" zoomScale="180" zoomScaleNormal="180" workbookViewId="0">
      <selection activeCell="B11" sqref="A1:XFD1048576"/>
    </sheetView>
  </sheetViews>
  <sheetFormatPr defaultRowHeight="14.25" x14ac:dyDescent="0.2"/>
  <cols>
    <col min="1" max="1" width="20.5" style="2" customWidth="1"/>
    <col min="2" max="2" width="19.125" style="2" customWidth="1"/>
    <col min="3" max="3" width="20.25" style="2" customWidth="1"/>
    <col min="4" max="4" width="39.25" style="2" customWidth="1"/>
    <col min="5" max="5" width="13.625" style="2" customWidth="1"/>
    <col min="6" max="6" width="11.875" style="2" bestFit="1" customWidth="1"/>
    <col min="7" max="16384" width="9" style="2"/>
  </cols>
  <sheetData>
    <row r="1" spans="1:6" x14ac:dyDescent="0.2">
      <c r="A1" s="1" t="s">
        <v>0</v>
      </c>
      <c r="B1" s="1"/>
      <c r="C1" s="1"/>
      <c r="D1" s="1"/>
      <c r="E1" s="1"/>
      <c r="F1" s="1"/>
    </row>
    <row r="2" spans="1:6" x14ac:dyDescent="0.2">
      <c r="A2" s="2" t="s">
        <v>1</v>
      </c>
      <c r="B2" s="2" t="s">
        <v>2</v>
      </c>
      <c r="E2" s="1" t="s">
        <v>6</v>
      </c>
      <c r="F2" s="1"/>
    </row>
    <row r="3" spans="1:6" x14ac:dyDescent="0.2">
      <c r="A3" s="2">
        <v>500000</v>
      </c>
      <c r="B3" s="3">
        <v>0.3</v>
      </c>
      <c r="E3" s="2" t="s">
        <v>10</v>
      </c>
      <c r="F3" s="4">
        <v>10</v>
      </c>
    </row>
    <row r="6" spans="1:6" x14ac:dyDescent="0.2">
      <c r="B6" s="1" t="s">
        <v>2</v>
      </c>
      <c r="C6" s="1"/>
      <c r="D6" s="1"/>
      <c r="E6" s="1" t="s">
        <v>2</v>
      </c>
      <c r="F6" s="1"/>
    </row>
    <row r="7" spans="1:6" x14ac:dyDescent="0.2">
      <c r="E7" s="2" t="s">
        <v>11</v>
      </c>
      <c r="F7" s="2">
        <v>100000</v>
      </c>
    </row>
    <row r="8" spans="1:6" x14ac:dyDescent="0.2">
      <c r="B8" s="2" t="s">
        <v>3</v>
      </c>
      <c r="C8" s="2" t="s">
        <v>4</v>
      </c>
      <c r="D8" s="2" t="s">
        <v>9</v>
      </c>
      <c r="E8" s="2" t="s">
        <v>12</v>
      </c>
      <c r="F8" s="2">
        <v>50000</v>
      </c>
    </row>
    <row r="9" spans="1:6" x14ac:dyDescent="0.2">
      <c r="A9" s="2" t="s">
        <v>5</v>
      </c>
      <c r="B9" s="2">
        <v>100000</v>
      </c>
      <c r="C9" s="2">
        <v>100000</v>
      </c>
      <c r="D9" s="2">
        <f>C9-B9</f>
        <v>0</v>
      </c>
    </row>
    <row r="10" spans="1:6" x14ac:dyDescent="0.2">
      <c r="A10" s="2" t="s">
        <v>6</v>
      </c>
      <c r="B10" s="2">
        <v>1900000</v>
      </c>
      <c r="C10" s="2">
        <v>2200000</v>
      </c>
      <c r="D10" s="2">
        <f>C10-B10</f>
        <v>300000</v>
      </c>
    </row>
    <row r="11" spans="1:6" x14ac:dyDescent="0.2">
      <c r="B11" s="2">
        <f>SUM(B9:B10)</f>
        <v>2000000</v>
      </c>
      <c r="C11" s="2">
        <f>SUM(C9:C10)</f>
        <v>2300000</v>
      </c>
      <c r="D11" s="2">
        <f>SUM(D9:D10)</f>
        <v>300000</v>
      </c>
    </row>
    <row r="12" spans="1:6" x14ac:dyDescent="0.2">
      <c r="A12" s="2" t="s">
        <v>7</v>
      </c>
      <c r="B12" s="2">
        <v>800000</v>
      </c>
      <c r="C12" s="2">
        <v>800000</v>
      </c>
      <c r="D12" s="2">
        <f>C12-B12</f>
        <v>0</v>
      </c>
    </row>
    <row r="13" spans="1:6" x14ac:dyDescent="0.2">
      <c r="A13" s="2" t="s">
        <v>8</v>
      </c>
      <c r="B13" s="2">
        <f>B11-B12</f>
        <v>1200000</v>
      </c>
      <c r="C13" s="2">
        <f>C11-C12</f>
        <v>1500000</v>
      </c>
      <c r="D13" s="2">
        <f>C13-B13</f>
        <v>300000</v>
      </c>
    </row>
    <row r="15" spans="1:6" x14ac:dyDescent="0.2">
      <c r="D15" s="2" t="s">
        <v>23</v>
      </c>
    </row>
    <row r="16" spans="1:6" x14ac:dyDescent="0.2">
      <c r="A16" s="1" t="s">
        <v>18</v>
      </c>
      <c r="B16" s="1"/>
      <c r="D16" s="1" t="s">
        <v>22</v>
      </c>
      <c r="E16" s="1"/>
    </row>
    <row r="17" spans="1:6" x14ac:dyDescent="0.2">
      <c r="A17" s="2" t="s">
        <v>13</v>
      </c>
      <c r="B17" s="2">
        <f>A3</f>
        <v>500000</v>
      </c>
      <c r="D17" s="2" t="str">
        <f>A17</f>
        <v>Purchase Price</v>
      </c>
      <c r="E17" s="2">
        <f>A3</f>
        <v>500000</v>
      </c>
    </row>
    <row r="18" spans="1:6" x14ac:dyDescent="0.2">
      <c r="A18" s="2" t="s">
        <v>14</v>
      </c>
      <c r="B18" s="2">
        <f>B13*B3</f>
        <v>360000</v>
      </c>
      <c r="D18" s="2" t="s">
        <v>19</v>
      </c>
      <c r="E18" s="2">
        <f>F7*B3</f>
        <v>30000</v>
      </c>
    </row>
    <row r="19" spans="1:6" x14ac:dyDescent="0.2">
      <c r="A19" s="5" t="s">
        <v>15</v>
      </c>
      <c r="B19" s="2">
        <f>B17-B18</f>
        <v>140000</v>
      </c>
      <c r="D19" s="2" t="s">
        <v>20</v>
      </c>
      <c r="E19" s="2">
        <f>-F8*B3</f>
        <v>-15000</v>
      </c>
    </row>
    <row r="20" spans="1:6" x14ac:dyDescent="0.2">
      <c r="D20" s="2" t="s">
        <v>21</v>
      </c>
      <c r="E20" s="2">
        <f>-D10*B3/F3</f>
        <v>-9000</v>
      </c>
    </row>
    <row r="21" spans="1:6" x14ac:dyDescent="0.2">
      <c r="A21" s="2" t="s">
        <v>16</v>
      </c>
      <c r="D21" s="2" t="s">
        <v>22</v>
      </c>
      <c r="E21" s="2">
        <f>SUM(E17:E20)</f>
        <v>506000</v>
      </c>
    </row>
    <row r="22" spans="1:6" x14ac:dyDescent="0.2">
      <c r="A22" s="2" t="str">
        <f>A10</f>
        <v>Plant and Equipment</v>
      </c>
      <c r="B22" s="2">
        <f>D10*B3</f>
        <v>90000</v>
      </c>
    </row>
    <row r="23" spans="1:6" x14ac:dyDescent="0.2">
      <c r="A23" s="2" t="s">
        <v>17</v>
      </c>
      <c r="B23" s="2">
        <f>B19-B22</f>
        <v>50000</v>
      </c>
      <c r="D23" s="2" t="s">
        <v>24</v>
      </c>
    </row>
    <row r="24" spans="1:6" x14ac:dyDescent="0.2">
      <c r="D24" s="2" t="s">
        <v>25</v>
      </c>
      <c r="E24" s="2">
        <f>B13</f>
        <v>1200000</v>
      </c>
      <c r="F24" s="2" t="s">
        <v>29</v>
      </c>
    </row>
    <row r="25" spans="1:6" x14ac:dyDescent="0.2">
      <c r="D25" s="2" t="s">
        <v>26</v>
      </c>
      <c r="E25" s="2">
        <f>F7</f>
        <v>100000</v>
      </c>
      <c r="F25" s="2">
        <f>E31-E21</f>
        <v>0</v>
      </c>
    </row>
    <row r="26" spans="1:6" x14ac:dyDescent="0.2">
      <c r="D26" s="2" t="s">
        <v>27</v>
      </c>
      <c r="E26" s="2">
        <f>-F8</f>
        <v>-50000</v>
      </c>
    </row>
    <row r="27" spans="1:6" x14ac:dyDescent="0.2">
      <c r="D27" s="2" t="s">
        <v>28</v>
      </c>
      <c r="E27" s="2">
        <f>SUM(E24:E26)</f>
        <v>1250000</v>
      </c>
    </row>
    <row r="29" spans="1:6" x14ac:dyDescent="0.2">
      <c r="D29" s="3">
        <v>0.3</v>
      </c>
      <c r="E29" s="2">
        <f>E27*30%</f>
        <v>375000</v>
      </c>
    </row>
    <row r="30" spans="1:6" x14ac:dyDescent="0.2">
      <c r="D30" s="2" t="s">
        <v>30</v>
      </c>
      <c r="E30" s="2">
        <f>B19-(B22/F3)</f>
        <v>131000</v>
      </c>
    </row>
    <row r="31" spans="1:6" x14ac:dyDescent="0.2">
      <c r="E31" s="2">
        <f>E29+E30</f>
        <v>506000</v>
      </c>
    </row>
  </sheetData>
  <mergeCells count="6">
    <mergeCell ref="A1:F1"/>
    <mergeCell ref="B6:D6"/>
    <mergeCell ref="E2:F2"/>
    <mergeCell ref="E6:F6"/>
    <mergeCell ref="A16:B16"/>
    <mergeCell ref="D16:E1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4B247-9BC0-475C-B03F-8DF326627FB6}">
  <dimension ref="A1:F31"/>
  <sheetViews>
    <sheetView tabSelected="1" topLeftCell="A13" zoomScale="180" zoomScaleNormal="180" workbookViewId="0">
      <selection activeCell="D23" sqref="D23"/>
    </sheetView>
  </sheetViews>
  <sheetFormatPr defaultRowHeight="14.25" x14ac:dyDescent="0.2"/>
  <cols>
    <col min="1" max="1" width="20.5" style="2" customWidth="1"/>
    <col min="2" max="2" width="19.125" style="2" customWidth="1"/>
    <col min="3" max="3" width="20.25" style="2" customWidth="1"/>
    <col min="4" max="4" width="39.25" style="2" customWidth="1"/>
    <col min="5" max="5" width="13.625" style="2" customWidth="1"/>
    <col min="6" max="6" width="11.875" style="2" bestFit="1" customWidth="1"/>
    <col min="7" max="16384" width="9" style="2"/>
  </cols>
  <sheetData>
    <row r="1" spans="1:6" x14ac:dyDescent="0.2">
      <c r="A1" s="1" t="s">
        <v>0</v>
      </c>
      <c r="B1" s="1"/>
      <c r="C1" s="1"/>
      <c r="D1" s="1"/>
      <c r="E1" s="1"/>
      <c r="F1" s="1"/>
    </row>
    <row r="2" spans="1:6" x14ac:dyDescent="0.2">
      <c r="A2" s="2" t="s">
        <v>1</v>
      </c>
      <c r="B2" s="2" t="s">
        <v>2</v>
      </c>
      <c r="E2" s="1" t="s">
        <v>6</v>
      </c>
      <c r="F2" s="1"/>
    </row>
    <row r="3" spans="1:6" x14ac:dyDescent="0.2">
      <c r="A3" s="2">
        <v>500000</v>
      </c>
      <c r="B3" s="3">
        <v>0.2</v>
      </c>
      <c r="E3" s="2" t="s">
        <v>10</v>
      </c>
      <c r="F3" s="4">
        <v>10</v>
      </c>
    </row>
    <row r="6" spans="1:6" x14ac:dyDescent="0.2">
      <c r="B6" s="1" t="s">
        <v>2</v>
      </c>
      <c r="C6" s="1"/>
      <c r="D6" s="1"/>
      <c r="E6" s="1" t="s">
        <v>2</v>
      </c>
      <c r="F6" s="1"/>
    </row>
    <row r="7" spans="1:6" x14ac:dyDescent="0.2">
      <c r="E7" s="2" t="s">
        <v>11</v>
      </c>
      <c r="F7" s="2">
        <v>100000</v>
      </c>
    </row>
    <row r="8" spans="1:6" x14ac:dyDescent="0.2">
      <c r="B8" s="2" t="s">
        <v>3</v>
      </c>
      <c r="C8" s="2" t="s">
        <v>4</v>
      </c>
      <c r="D8" s="2" t="s">
        <v>9</v>
      </c>
      <c r="E8" s="2" t="s">
        <v>12</v>
      </c>
      <c r="F8" s="2">
        <v>50000</v>
      </c>
    </row>
    <row r="9" spans="1:6" x14ac:dyDescent="0.2">
      <c r="A9" s="2" t="s">
        <v>5</v>
      </c>
      <c r="B9" s="2">
        <v>100000</v>
      </c>
      <c r="C9" s="2">
        <v>100000</v>
      </c>
      <c r="D9" s="2">
        <f>C9-B9</f>
        <v>0</v>
      </c>
    </row>
    <row r="10" spans="1:6" x14ac:dyDescent="0.2">
      <c r="A10" s="2" t="s">
        <v>6</v>
      </c>
      <c r="B10" s="2">
        <v>1900000</v>
      </c>
      <c r="C10" s="2">
        <v>2200000</v>
      </c>
      <c r="D10" s="2">
        <f>C10-B10</f>
        <v>300000</v>
      </c>
    </row>
    <row r="11" spans="1:6" x14ac:dyDescent="0.2">
      <c r="B11" s="2">
        <f>SUM(B9:B10)</f>
        <v>2000000</v>
      </c>
      <c r="C11" s="2">
        <f>SUM(C9:C10)</f>
        <v>2300000</v>
      </c>
      <c r="D11" s="2">
        <f>C11-B11</f>
        <v>300000</v>
      </c>
    </row>
    <row r="12" spans="1:6" x14ac:dyDescent="0.2">
      <c r="A12" s="2" t="s">
        <v>7</v>
      </c>
      <c r="B12" s="2">
        <v>800000</v>
      </c>
      <c r="C12" s="2">
        <v>800000</v>
      </c>
      <c r="D12" s="2">
        <f>C12-B12</f>
        <v>0</v>
      </c>
    </row>
    <row r="13" spans="1:6" x14ac:dyDescent="0.2">
      <c r="A13" s="2" t="s">
        <v>8</v>
      </c>
      <c r="B13" s="2">
        <f>B11-B12</f>
        <v>1200000</v>
      </c>
      <c r="C13" s="2">
        <f>C11-C12</f>
        <v>1500000</v>
      </c>
      <c r="D13" s="2">
        <f>C13-B13</f>
        <v>300000</v>
      </c>
    </row>
    <row r="15" spans="1:6" x14ac:dyDescent="0.2">
      <c r="D15" s="2" t="s">
        <v>23</v>
      </c>
    </row>
    <row r="16" spans="1:6" x14ac:dyDescent="0.2">
      <c r="A16" s="1" t="s">
        <v>18</v>
      </c>
      <c r="B16" s="1"/>
      <c r="D16" s="1" t="s">
        <v>22</v>
      </c>
      <c r="E16" s="1"/>
    </row>
    <row r="17" spans="1:6" x14ac:dyDescent="0.2">
      <c r="A17" s="2" t="s">
        <v>13</v>
      </c>
      <c r="B17" s="2">
        <f>A3</f>
        <v>500000</v>
      </c>
      <c r="D17" s="2" t="str">
        <f>A17</f>
        <v>Purchase Price</v>
      </c>
      <c r="E17" s="2">
        <f>A3</f>
        <v>500000</v>
      </c>
    </row>
    <row r="18" spans="1:6" x14ac:dyDescent="0.2">
      <c r="A18" s="2" t="s">
        <v>31</v>
      </c>
      <c r="B18" s="2">
        <f>B13*B3</f>
        <v>240000</v>
      </c>
      <c r="D18" s="2" t="s">
        <v>19</v>
      </c>
      <c r="E18" s="2">
        <f>F7*B3</f>
        <v>20000</v>
      </c>
    </row>
    <row r="19" spans="1:6" x14ac:dyDescent="0.2">
      <c r="A19" s="5" t="s">
        <v>15</v>
      </c>
      <c r="B19" s="2">
        <f>B17-B18</f>
        <v>260000</v>
      </c>
      <c r="D19" s="2" t="s">
        <v>20</v>
      </c>
      <c r="E19" s="2">
        <f>-F8*B3</f>
        <v>-10000</v>
      </c>
    </row>
    <row r="20" spans="1:6" x14ac:dyDescent="0.2">
      <c r="D20" s="2" t="s">
        <v>21</v>
      </c>
      <c r="E20" s="2">
        <f>-B22/F3</f>
        <v>-6000</v>
      </c>
    </row>
    <row r="21" spans="1:6" x14ac:dyDescent="0.2">
      <c r="A21" s="2" t="s">
        <v>16</v>
      </c>
      <c r="D21" s="2" t="s">
        <v>22</v>
      </c>
      <c r="E21" s="2">
        <f>SUM(E17:E20)</f>
        <v>504000</v>
      </c>
    </row>
    <row r="22" spans="1:6" x14ac:dyDescent="0.2">
      <c r="A22" s="2" t="str">
        <f>A10</f>
        <v>Plant and Equipment</v>
      </c>
      <c r="B22" s="2">
        <f>D10*B3</f>
        <v>60000</v>
      </c>
    </row>
    <row r="23" spans="1:6" x14ac:dyDescent="0.2">
      <c r="A23" s="2" t="s">
        <v>17</v>
      </c>
      <c r="B23" s="2">
        <f>B19-B22</f>
        <v>200000</v>
      </c>
      <c r="D23" s="2" t="s">
        <v>24</v>
      </c>
    </row>
    <row r="24" spans="1:6" x14ac:dyDescent="0.2">
      <c r="D24" s="2" t="s">
        <v>25</v>
      </c>
      <c r="E24" s="2">
        <f>B13</f>
        <v>1200000</v>
      </c>
      <c r="F24" s="2" t="s">
        <v>29</v>
      </c>
    </row>
    <row r="25" spans="1:6" x14ac:dyDescent="0.2">
      <c r="D25" s="2" t="s">
        <v>26</v>
      </c>
      <c r="E25" s="2">
        <f>F7</f>
        <v>100000</v>
      </c>
      <c r="F25" s="2">
        <f>E31-E21</f>
        <v>0</v>
      </c>
    </row>
    <row r="26" spans="1:6" x14ac:dyDescent="0.2">
      <c r="D26" s="2" t="s">
        <v>27</v>
      </c>
      <c r="E26" s="2">
        <f>-F8</f>
        <v>-50000</v>
      </c>
    </row>
    <row r="27" spans="1:6" x14ac:dyDescent="0.2">
      <c r="D27" s="2" t="s">
        <v>28</v>
      </c>
      <c r="E27" s="2">
        <f>SUM(E24:E26)</f>
        <v>1250000</v>
      </c>
    </row>
    <row r="29" spans="1:6" x14ac:dyDescent="0.2">
      <c r="D29" s="3">
        <f>B3</f>
        <v>0.2</v>
      </c>
      <c r="E29" s="2">
        <f>E27*D29</f>
        <v>250000</v>
      </c>
    </row>
    <row r="30" spans="1:6" x14ac:dyDescent="0.2">
      <c r="D30" s="2" t="s">
        <v>30</v>
      </c>
      <c r="E30" s="2">
        <f>B19-B22/F3</f>
        <v>254000</v>
      </c>
    </row>
    <row r="31" spans="1:6" x14ac:dyDescent="0.2">
      <c r="D31" s="2" t="s">
        <v>22</v>
      </c>
      <c r="E31" s="2">
        <f>E29+E30</f>
        <v>504000</v>
      </c>
    </row>
  </sheetData>
  <mergeCells count="6">
    <mergeCell ref="A1:F1"/>
    <mergeCell ref="E2:F2"/>
    <mergeCell ref="B6:D6"/>
    <mergeCell ref="E6:F6"/>
    <mergeCell ref="A16:B16"/>
    <mergeCell ref="D16:E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</dc:creator>
  <cp:lastModifiedBy>yons</cp:lastModifiedBy>
  <dcterms:created xsi:type="dcterms:W3CDTF">2015-06-05T18:17:20Z</dcterms:created>
  <dcterms:modified xsi:type="dcterms:W3CDTF">2021-01-22T08:26:34Z</dcterms:modified>
</cp:coreProperties>
</file>