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yons\Desktop\外币会计\"/>
    </mc:Choice>
  </mc:AlternateContent>
  <xr:revisionPtr revIDLastSave="0" documentId="13_ncr:1_{DAB248A6-2653-4048-AE4C-8F75C3FFCE2C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F35" i="1"/>
  <c r="E36" i="1"/>
  <c r="F33" i="1"/>
  <c r="E32" i="1"/>
  <c r="E31" i="1"/>
  <c r="E30" i="1"/>
  <c r="E29" i="1"/>
  <c r="E28" i="1"/>
  <c r="E27" i="1"/>
  <c r="F54" i="1"/>
  <c r="E53" i="1"/>
  <c r="E51" i="1"/>
  <c r="E50" i="1"/>
  <c r="F49" i="1"/>
  <c r="E48" i="1"/>
  <c r="E47" i="1"/>
  <c r="F46" i="1"/>
  <c r="E45" i="1"/>
  <c r="E44" i="1"/>
  <c r="E43" i="1"/>
  <c r="D55" i="1"/>
  <c r="D56" i="1"/>
  <c r="D53" i="1"/>
  <c r="C53" i="1"/>
  <c r="B52" i="1"/>
  <c r="C51" i="1"/>
  <c r="C50" i="1"/>
  <c r="C48" i="1"/>
  <c r="C47" i="1"/>
  <c r="B46" i="1"/>
  <c r="D46" i="1"/>
  <c r="C44" i="1"/>
  <c r="C45" i="1"/>
  <c r="C43" i="1"/>
  <c r="D37" i="1"/>
  <c r="B37" i="1"/>
  <c r="C36" i="1"/>
  <c r="D35" i="1"/>
  <c r="D33" i="1"/>
  <c r="B33" i="1"/>
  <c r="C28" i="1"/>
  <c r="C29" i="1"/>
  <c r="C30" i="1"/>
  <c r="C31" i="1"/>
  <c r="C32" i="1"/>
  <c r="D27" i="1"/>
  <c r="C27" i="1"/>
  <c r="B35" i="1" l="1"/>
  <c r="F36" i="1"/>
  <c r="F32" i="1"/>
  <c r="F31" i="1"/>
  <c r="F30" i="1"/>
  <c r="F29" i="1"/>
  <c r="F28" i="1"/>
  <c r="F53" i="1"/>
  <c r="F51" i="1"/>
  <c r="F50" i="1"/>
  <c r="F48" i="1"/>
  <c r="F47" i="1"/>
  <c r="F45" i="1"/>
  <c r="F44" i="1"/>
  <c r="F43" i="1"/>
  <c r="D51" i="1"/>
  <c r="D50" i="1"/>
  <c r="D48" i="1"/>
  <c r="D47" i="1"/>
  <c r="D45" i="1"/>
  <c r="D44" i="1"/>
  <c r="D43" i="1"/>
  <c r="B56" i="1"/>
  <c r="B49" i="1"/>
  <c r="D36" i="1"/>
  <c r="D28" i="1"/>
  <c r="D29" i="1"/>
  <c r="D30" i="1"/>
  <c r="D31" i="1"/>
  <c r="D32" i="1"/>
  <c r="B27" i="1"/>
  <c r="B14" i="1"/>
  <c r="B21" i="1" s="1"/>
  <c r="B23" i="1" s="1"/>
  <c r="G6" i="1"/>
  <c r="G8" i="1" s="1"/>
  <c r="G11" i="1" s="1"/>
  <c r="F6" i="1"/>
  <c r="F8" i="1" s="1"/>
  <c r="F11" i="1" s="1"/>
  <c r="C8" i="1"/>
  <c r="C11" i="1" s="1"/>
  <c r="B8" i="1"/>
  <c r="B11" i="1" s="1"/>
  <c r="F56" i="1" l="1"/>
  <c r="D49" i="1"/>
  <c r="F52" i="1"/>
  <c r="D52" i="1"/>
  <c r="F27" i="1"/>
  <c r="D54" i="1" l="1"/>
  <c r="F37" i="1"/>
</calcChain>
</file>

<file path=xl/sharedStrings.xml><?xml version="1.0" encoding="utf-8"?>
<sst xmlns="http://schemas.openxmlformats.org/spreadsheetml/2006/main" count="81" uniqueCount="45">
  <si>
    <t>William Inc.</t>
    <phoneticPr fontId="1" type="noConversion"/>
  </si>
  <si>
    <t>LEXUEOUDE Inc.</t>
    <phoneticPr fontId="1" type="noConversion"/>
  </si>
  <si>
    <t>B/S</t>
    <phoneticPr fontId="1" type="noConversion"/>
  </si>
  <si>
    <t>cash</t>
    <phoneticPr fontId="1" type="noConversion"/>
  </si>
  <si>
    <t>2022.1.1</t>
    <phoneticPr fontId="1" type="noConversion"/>
  </si>
  <si>
    <t>2022.12.31</t>
    <phoneticPr fontId="1" type="noConversion"/>
  </si>
  <si>
    <t>AR</t>
    <phoneticPr fontId="1" type="noConversion"/>
  </si>
  <si>
    <t>Inv</t>
    <phoneticPr fontId="1" type="noConversion"/>
  </si>
  <si>
    <t>Total current assets</t>
    <phoneticPr fontId="1" type="noConversion"/>
  </si>
  <si>
    <t>PP&amp;E</t>
    <phoneticPr fontId="1" type="noConversion"/>
  </si>
  <si>
    <t>Accumulated depreciation</t>
    <phoneticPr fontId="1" type="noConversion"/>
  </si>
  <si>
    <t>Total  assets</t>
    <phoneticPr fontId="1" type="noConversion"/>
  </si>
  <si>
    <t>A</t>
    <phoneticPr fontId="1" type="noConversion"/>
  </si>
  <si>
    <t>AP</t>
    <phoneticPr fontId="1" type="noConversion"/>
  </si>
  <si>
    <t>Total current liabilities</t>
    <phoneticPr fontId="1" type="noConversion"/>
  </si>
  <si>
    <t>long-term note payables</t>
    <phoneticPr fontId="1" type="noConversion"/>
  </si>
  <si>
    <t>Total  liabilities</t>
    <phoneticPr fontId="1" type="noConversion"/>
  </si>
  <si>
    <t>L</t>
    <phoneticPr fontId="1" type="noConversion"/>
  </si>
  <si>
    <t>capital stock</t>
    <phoneticPr fontId="1" type="noConversion"/>
  </si>
  <si>
    <t>R/E</t>
    <phoneticPr fontId="1" type="noConversion"/>
  </si>
  <si>
    <t>Total liabilities and equity</t>
    <phoneticPr fontId="1" type="noConversion"/>
  </si>
  <si>
    <t>E</t>
    <phoneticPr fontId="1" type="noConversion"/>
  </si>
  <si>
    <t>I/S</t>
    <phoneticPr fontId="1" type="noConversion"/>
  </si>
  <si>
    <t>Sales</t>
    <phoneticPr fontId="1" type="noConversion"/>
  </si>
  <si>
    <t>Cost of sales</t>
    <phoneticPr fontId="1" type="noConversion"/>
  </si>
  <si>
    <t>selling expenses</t>
    <phoneticPr fontId="1" type="noConversion"/>
  </si>
  <si>
    <t>Depreciation expense</t>
    <phoneticPr fontId="1" type="noConversion"/>
  </si>
  <si>
    <t xml:space="preserve">interest expense </t>
    <phoneticPr fontId="1" type="noConversion"/>
  </si>
  <si>
    <t>income tax</t>
    <phoneticPr fontId="1" type="noConversion"/>
  </si>
  <si>
    <t>Net income</t>
    <phoneticPr fontId="1" type="noConversion"/>
  </si>
  <si>
    <t>dividend</t>
    <phoneticPr fontId="1" type="noConversion"/>
  </si>
  <si>
    <t xml:space="preserve">Retained earning </t>
    <phoneticPr fontId="1" type="noConversion"/>
  </si>
  <si>
    <t>Average 2022</t>
    <phoneticPr fontId="1" type="noConversion"/>
  </si>
  <si>
    <t>weighted-average rate(inv)</t>
    <phoneticPr fontId="1" type="noConversion"/>
  </si>
  <si>
    <t>when dividend were declared</t>
    <phoneticPr fontId="1" type="noConversion"/>
  </si>
  <si>
    <t>current rate method</t>
    <phoneticPr fontId="1" type="noConversion"/>
  </si>
  <si>
    <t>translation gain or loss</t>
    <phoneticPr fontId="1" type="noConversion"/>
  </si>
  <si>
    <t>N/A</t>
    <phoneticPr fontId="1" type="noConversion"/>
  </si>
  <si>
    <t>from I/S</t>
    <phoneticPr fontId="1" type="noConversion"/>
  </si>
  <si>
    <t>Translation adjustment(CTA)</t>
    <phoneticPr fontId="1" type="noConversion"/>
  </si>
  <si>
    <t>to balance</t>
    <phoneticPr fontId="1" type="noConversion"/>
  </si>
  <si>
    <t>temporal</t>
    <phoneticPr fontId="1" type="noConversion"/>
  </si>
  <si>
    <t>from B/S</t>
    <phoneticPr fontId="1" type="noConversion"/>
  </si>
  <si>
    <t>R/E_B+NI-Div = R/E_E</t>
    <phoneticPr fontId="1" type="noConversion"/>
  </si>
  <si>
    <t>Income before trans G/L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</si>
</sst>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);[Red]\(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176" fontId="0" fillId="0" borderId="0" xfId="0" applyNumberFormat="1" applyAlignment="1">
      <alignment horizontal="center"/>
    </xf>
    <xf numFmtId="176" fontId="0" fillId="0" borderId="0" xfId="0" applyNumberFormat="1"/>
    <xf numFmtId="176" fontId="0" fillId="2" borderId="0" xfId="0" applyNumberFormat="1" applyFill="1"/>
    <xf numFmtId="176" fontId="0" fillId="3" borderId="0" xfId="0" applyNumberFormat="1" applyFill="1"/>
    <xf numFmtId="176" fontId="0" fillId="4" borderId="0" xfId="0" applyNumberFormat="1" applyFill="1"/>
    <xf numFmtId="176" fontId="0" fillId="5" borderId="0" xfId="0" applyNumberFormat="1" applyFill="1"/>
    <xf numFmtId="176" fontId="0" fillId="6" borderId="0" xfId="0" applyNumberFormat="1" applyFill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13"/>
  <sheetViews>
    <sheetView tabSelected="1" topLeftCell="A19" zoomScale="190" zoomScaleNormal="190" workbookViewId="0">
      <selection activeCell="D26" sqref="D26"/>
    </sheetView>
  </sheetViews>
  <sheetFormatPr defaultRowHeight="14.25" x14ac:dyDescent="0.2"/>
  <cols>
    <col min="1" max="1" width="22.25" customWidth="1"/>
    <col min="2" max="2" width="9.75" bestFit="1" customWidth="1"/>
    <col min="3" max="3" width="19.75" customWidth="1"/>
    <col min="4" max="4" width="24.75" customWidth="1"/>
    <col min="5" max="5" width="18.875" customWidth="1"/>
    <col min="6" max="6" width="10.875" bestFit="1" customWidth="1"/>
  </cols>
  <sheetData>
    <row r="1" spans="1:50" x14ac:dyDescent="0.2">
      <c r="A1" t="s">
        <v>0</v>
      </c>
      <c r="D1" t="s">
        <v>1</v>
      </c>
    </row>
    <row r="3" spans="1:50" x14ac:dyDescent="0.2">
      <c r="A3" s="9" t="s">
        <v>2</v>
      </c>
      <c r="B3" s="9"/>
      <c r="C3" s="9"/>
    </row>
    <row r="4" spans="1:50" x14ac:dyDescent="0.2">
      <c r="A4" s="2"/>
      <c r="B4" s="2" t="s">
        <v>4</v>
      </c>
      <c r="C4" s="2" t="s">
        <v>5</v>
      </c>
      <c r="D4" s="10" t="s">
        <v>12</v>
      </c>
      <c r="E4" s="3"/>
      <c r="F4" s="2" t="s">
        <v>4</v>
      </c>
      <c r="G4" s="2" t="s">
        <v>5</v>
      </c>
      <c r="H4" s="10" t="s">
        <v>17</v>
      </c>
      <c r="I4" s="3"/>
    </row>
    <row r="5" spans="1:50" x14ac:dyDescent="0.2">
      <c r="A5" s="3" t="s">
        <v>3</v>
      </c>
      <c r="B5" s="3">
        <v>1200</v>
      </c>
      <c r="C5" s="3">
        <v>890</v>
      </c>
      <c r="D5" s="10"/>
      <c r="E5" s="3" t="s">
        <v>13</v>
      </c>
      <c r="F5" s="3">
        <v>0</v>
      </c>
      <c r="G5" s="3">
        <v>360</v>
      </c>
      <c r="H5" s="10"/>
      <c r="I5" s="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">
      <c r="A6" s="3" t="s">
        <v>6</v>
      </c>
      <c r="B6" s="3">
        <v>0</v>
      </c>
      <c r="C6" s="3">
        <v>750</v>
      </c>
      <c r="D6" s="10"/>
      <c r="E6" s="3" t="s">
        <v>14</v>
      </c>
      <c r="F6" s="3">
        <f>SUM(F5)</f>
        <v>0</v>
      </c>
      <c r="G6" s="3">
        <f>SUM(G5)</f>
        <v>360</v>
      </c>
      <c r="H6" s="10"/>
      <c r="I6" s="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">
      <c r="A7" s="3" t="s">
        <v>7</v>
      </c>
      <c r="B7" s="3">
        <v>0</v>
      </c>
      <c r="C7" s="3">
        <v>1120</v>
      </c>
      <c r="D7" s="10"/>
      <c r="E7" s="3" t="s">
        <v>15</v>
      </c>
      <c r="F7" s="3">
        <v>3600</v>
      </c>
      <c r="G7" s="3">
        <v>3830</v>
      </c>
      <c r="H7" s="10"/>
      <c r="I7" s="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">
      <c r="A8" s="3" t="s">
        <v>8</v>
      </c>
      <c r="B8" s="3">
        <f>SUM(B5:B7)</f>
        <v>1200</v>
      </c>
      <c r="C8" s="3">
        <f>SUM(C5:C7)</f>
        <v>2760</v>
      </c>
      <c r="D8" s="10"/>
      <c r="E8" s="3" t="s">
        <v>16</v>
      </c>
      <c r="F8" s="3">
        <f>SUM(F6:F7)</f>
        <v>3600</v>
      </c>
      <c r="G8" s="3">
        <f>SUM(G6:G7)</f>
        <v>4190</v>
      </c>
      <c r="H8" s="10"/>
      <c r="I8" s="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">
      <c r="A9" s="3" t="s">
        <v>9</v>
      </c>
      <c r="B9" s="3">
        <v>4000</v>
      </c>
      <c r="C9" s="3">
        <v>4000</v>
      </c>
      <c r="D9" s="10"/>
      <c r="E9" s="3" t="s">
        <v>18</v>
      </c>
      <c r="F9" s="3">
        <v>1600</v>
      </c>
      <c r="G9" s="3">
        <v>1600</v>
      </c>
      <c r="H9" s="10" t="s">
        <v>21</v>
      </c>
      <c r="I9" s="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">
      <c r="A10" s="7" t="s">
        <v>10</v>
      </c>
      <c r="B10" s="7">
        <v>0</v>
      </c>
      <c r="C10" s="3">
        <v>-500</v>
      </c>
      <c r="D10" s="10"/>
      <c r="E10" s="3" t="s">
        <v>19</v>
      </c>
      <c r="F10" s="3">
        <v>0</v>
      </c>
      <c r="G10" s="4">
        <v>470</v>
      </c>
      <c r="H10" s="10"/>
      <c r="I10" s="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">
      <c r="A11" s="3" t="s">
        <v>11</v>
      </c>
      <c r="B11" s="3">
        <f>SUM(B8:B10)</f>
        <v>5200</v>
      </c>
      <c r="C11" s="3">
        <f>SUM(C8:C10)</f>
        <v>6260</v>
      </c>
      <c r="D11" s="10"/>
      <c r="E11" s="3" t="s">
        <v>20</v>
      </c>
      <c r="F11" s="3">
        <f>SUM(F8:F10)</f>
        <v>5200</v>
      </c>
      <c r="G11" s="3">
        <f>SUM(G8:G10)</f>
        <v>6260</v>
      </c>
      <c r="H11" s="10"/>
      <c r="I11" s="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">
      <c r="A12" s="3"/>
      <c r="B12" s="3"/>
      <c r="C12" s="3"/>
      <c r="D12" s="3"/>
      <c r="E12" s="3"/>
      <c r="F12" s="3"/>
      <c r="G12" s="3"/>
      <c r="H12" s="3"/>
      <c r="I12" s="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">
      <c r="A13" s="3" t="s">
        <v>22</v>
      </c>
      <c r="B13" s="2" t="s">
        <v>5</v>
      </c>
      <c r="C13" s="3"/>
      <c r="D13" s="2" t="s">
        <v>4</v>
      </c>
      <c r="E13" s="3">
        <v>0.62</v>
      </c>
      <c r="F13" s="3"/>
      <c r="G13" s="3"/>
      <c r="H13" s="3"/>
      <c r="I13" s="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">
      <c r="A14" s="3" t="s">
        <v>23</v>
      </c>
      <c r="B14" s="3">
        <f>10000</f>
        <v>10000</v>
      </c>
      <c r="C14" s="3"/>
      <c r="D14" s="3" t="s">
        <v>32</v>
      </c>
      <c r="E14" s="3">
        <v>0.65</v>
      </c>
      <c r="F14" s="3"/>
      <c r="G14" s="3"/>
      <c r="H14" s="3"/>
      <c r="I14" s="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">
      <c r="A15" s="3"/>
      <c r="B15" s="3"/>
      <c r="C15" s="3"/>
      <c r="D15" s="3" t="s">
        <v>34</v>
      </c>
      <c r="E15" s="3">
        <v>0.68</v>
      </c>
      <c r="F15" s="3"/>
      <c r="G15" s="3"/>
      <c r="H15" s="3"/>
      <c r="I15" s="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">
      <c r="A16" s="3" t="s">
        <v>24</v>
      </c>
      <c r="B16" s="3">
        <v>-7500</v>
      </c>
      <c r="C16" s="3"/>
      <c r="D16" s="3" t="s">
        <v>33</v>
      </c>
      <c r="E16" s="3">
        <v>0.64</v>
      </c>
      <c r="F16" s="3"/>
      <c r="G16" s="3"/>
      <c r="H16" s="3"/>
      <c r="I16" s="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">
      <c r="A17" s="3" t="s">
        <v>25</v>
      </c>
      <c r="B17" s="3">
        <v>-800</v>
      </c>
      <c r="C17" s="3"/>
      <c r="D17" s="2" t="s">
        <v>5</v>
      </c>
      <c r="E17" s="3">
        <v>0.7</v>
      </c>
      <c r="F17" s="3"/>
      <c r="G17" s="3"/>
      <c r="H17" s="3"/>
      <c r="I17" s="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">
      <c r="A18" s="3" t="s">
        <v>26</v>
      </c>
      <c r="B18" s="3">
        <v>-500</v>
      </c>
      <c r="C18" s="3"/>
      <c r="D18" s="3"/>
      <c r="E18" s="3"/>
      <c r="F18" s="3"/>
      <c r="G18" s="3"/>
      <c r="H18" s="3"/>
      <c r="I18" s="3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">
      <c r="A19" s="3" t="s">
        <v>27</v>
      </c>
      <c r="B19" s="3">
        <v>-250</v>
      </c>
      <c r="C19" s="3"/>
      <c r="D19" s="3"/>
      <c r="E19" s="3"/>
      <c r="F19" s="3"/>
      <c r="G19" s="3"/>
      <c r="H19" s="3"/>
      <c r="I19" s="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">
      <c r="A20" s="3" t="s">
        <v>28</v>
      </c>
      <c r="B20" s="3">
        <v>-280</v>
      </c>
      <c r="C20" s="3"/>
      <c r="D20" s="3"/>
      <c r="E20" s="3"/>
      <c r="F20" s="3"/>
      <c r="G20" s="3"/>
      <c r="H20" s="3"/>
      <c r="I20" s="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">
      <c r="A21" s="3" t="s">
        <v>29</v>
      </c>
      <c r="B21" s="3">
        <f>SUM(B14:B20)</f>
        <v>670</v>
      </c>
      <c r="C21" s="3"/>
      <c r="D21" s="3"/>
      <c r="E21" s="3"/>
      <c r="F21" s="3"/>
      <c r="G21" s="3"/>
      <c r="H21" s="3"/>
      <c r="I21" s="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">
      <c r="A22" s="3" t="s">
        <v>30</v>
      </c>
      <c r="B22" s="3">
        <v>-200</v>
      </c>
      <c r="C22" s="3"/>
      <c r="D22" s="3"/>
      <c r="E22" s="3"/>
      <c r="F22" s="3"/>
      <c r="G22" s="3"/>
      <c r="H22" s="3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">
      <c r="A23" s="3" t="s">
        <v>31</v>
      </c>
      <c r="B23" s="4">
        <f>B21+B22</f>
        <v>470</v>
      </c>
      <c r="C23" s="3"/>
      <c r="D23" s="3"/>
      <c r="E23" s="3"/>
      <c r="F23" s="3"/>
      <c r="G23" s="3"/>
      <c r="H23" s="3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">
      <c r="A24" s="3"/>
      <c r="B24" s="3"/>
      <c r="C24" s="3"/>
      <c r="D24" s="3"/>
      <c r="E24" s="3"/>
      <c r="F24" s="3"/>
      <c r="G24" s="3"/>
      <c r="H24" s="3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">
      <c r="A25" s="3"/>
      <c r="B25" s="3"/>
      <c r="C25" s="3"/>
      <c r="D25" s="3"/>
      <c r="E25" s="3"/>
      <c r="F25" s="3"/>
      <c r="G25" s="3"/>
      <c r="H25" s="3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">
      <c r="A26" s="6" t="s">
        <v>22</v>
      </c>
      <c r="B26" s="2" t="s">
        <v>5</v>
      </c>
      <c r="C26" s="3" t="s">
        <v>35</v>
      </c>
      <c r="D26" s="3"/>
      <c r="E26" s="3" t="s">
        <v>41</v>
      </c>
      <c r="F26" s="3"/>
      <c r="G26" s="3"/>
      <c r="H26" s="3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">
      <c r="A27" s="3" t="s">
        <v>23</v>
      </c>
      <c r="B27" s="3">
        <f>10000</f>
        <v>10000</v>
      </c>
      <c r="C27" s="3">
        <f>$E$14</f>
        <v>0.65</v>
      </c>
      <c r="D27" s="3">
        <f>B27*C27</f>
        <v>6500</v>
      </c>
      <c r="E27" s="3">
        <f>E14</f>
        <v>0.65</v>
      </c>
      <c r="F27" s="3">
        <f>B27*E27</f>
        <v>6500</v>
      </c>
      <c r="G27" s="3"/>
      <c r="H27" s="3"/>
      <c r="I27" s="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">
      <c r="A28" s="5" t="s">
        <v>24</v>
      </c>
      <c r="B28" s="3">
        <v>-7500</v>
      </c>
      <c r="C28" s="3">
        <f t="shared" ref="C28:C32" si="0">$E$14</f>
        <v>0.65</v>
      </c>
      <c r="D28" s="3">
        <f t="shared" ref="D28:D32" si="1">B28*C28</f>
        <v>-4875</v>
      </c>
      <c r="E28" s="5">
        <f>E16</f>
        <v>0.64</v>
      </c>
      <c r="F28" s="3">
        <f t="shared" ref="F28:F32" si="2">B28*E28</f>
        <v>-4800</v>
      </c>
      <c r="G28" s="3"/>
      <c r="H28" s="3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">
      <c r="A29" s="3" t="s">
        <v>25</v>
      </c>
      <c r="B29" s="3">
        <v>-800</v>
      </c>
      <c r="C29" s="3">
        <f t="shared" si="0"/>
        <v>0.65</v>
      </c>
      <c r="D29" s="3">
        <f t="shared" si="1"/>
        <v>-520</v>
      </c>
      <c r="E29" s="3">
        <f>E14</f>
        <v>0.65</v>
      </c>
      <c r="F29" s="3">
        <f t="shared" si="2"/>
        <v>-520</v>
      </c>
      <c r="G29" s="3"/>
      <c r="H29" s="3"/>
      <c r="I29" s="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">
      <c r="A30" s="5" t="s">
        <v>26</v>
      </c>
      <c r="B30" s="3">
        <v>-500</v>
      </c>
      <c r="C30" s="3">
        <f t="shared" si="0"/>
        <v>0.65</v>
      </c>
      <c r="D30" s="3">
        <f t="shared" si="1"/>
        <v>-325</v>
      </c>
      <c r="E30" s="5">
        <f>E13</f>
        <v>0.62</v>
      </c>
      <c r="F30" s="3">
        <f t="shared" si="2"/>
        <v>-310</v>
      </c>
      <c r="G30" s="3"/>
      <c r="H30" s="3"/>
      <c r="I30" s="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">
      <c r="A31" s="3" t="s">
        <v>27</v>
      </c>
      <c r="B31" s="3">
        <v>-250</v>
      </c>
      <c r="C31" s="3">
        <f t="shared" si="0"/>
        <v>0.65</v>
      </c>
      <c r="D31" s="3">
        <f t="shared" si="1"/>
        <v>-162.5</v>
      </c>
      <c r="E31" s="3">
        <f>E14</f>
        <v>0.65</v>
      </c>
      <c r="F31" s="3">
        <f t="shared" si="2"/>
        <v>-162.5</v>
      </c>
      <c r="G31" s="3"/>
      <c r="H31" s="3"/>
      <c r="I31" s="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">
      <c r="A32" s="3" t="s">
        <v>28</v>
      </c>
      <c r="B32" s="3">
        <v>-280</v>
      </c>
      <c r="C32" s="3">
        <f t="shared" si="0"/>
        <v>0.65</v>
      </c>
      <c r="D32" s="3">
        <f t="shared" si="1"/>
        <v>-182</v>
      </c>
      <c r="E32" s="3">
        <f>E14</f>
        <v>0.65</v>
      </c>
      <c r="F32" s="3">
        <f t="shared" si="2"/>
        <v>-182</v>
      </c>
      <c r="G32" s="3"/>
      <c r="H32" s="3"/>
      <c r="I32" s="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">
      <c r="A33" s="3" t="s">
        <v>44</v>
      </c>
      <c r="B33" s="3">
        <f>SUM(B27:B32)</f>
        <v>670</v>
      </c>
      <c r="C33" s="3"/>
      <c r="D33" s="3">
        <f>SUM(D27:D32)</f>
        <v>435.5</v>
      </c>
      <c r="E33" s="3"/>
      <c r="F33" s="3">
        <f>SUM(F27:F32)</f>
        <v>525.5</v>
      </c>
      <c r="G33" s="3"/>
      <c r="H33" s="3"/>
      <c r="I33" s="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">
      <c r="A34" s="3" t="s">
        <v>36</v>
      </c>
      <c r="B34" s="3"/>
      <c r="C34" s="3"/>
      <c r="D34" s="3" t="s">
        <v>37</v>
      </c>
      <c r="E34" s="3" t="s">
        <v>40</v>
      </c>
      <c r="F34" s="5">
        <f>F35-F33</f>
        <v>-279.69999999999982</v>
      </c>
      <c r="G34" s="3"/>
      <c r="H34" s="3"/>
      <c r="I34" s="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">
      <c r="A35" s="5" t="s">
        <v>29</v>
      </c>
      <c r="B35" s="3">
        <f>SUM(B33:B34)</f>
        <v>670</v>
      </c>
      <c r="D35" s="5">
        <f>SUM(D33:D34)</f>
        <v>435.5</v>
      </c>
      <c r="E35" t="s">
        <v>43</v>
      </c>
      <c r="F35" s="5">
        <f>F37-F36</f>
        <v>245.80000000000018</v>
      </c>
    </row>
    <row r="36" spans="1:50" x14ac:dyDescent="0.2">
      <c r="A36" s="3" t="s">
        <v>30</v>
      </c>
      <c r="B36" s="3">
        <v>-200</v>
      </c>
      <c r="C36" s="3">
        <f>E15</f>
        <v>0.68</v>
      </c>
      <c r="D36" s="5">
        <f>B36*C36</f>
        <v>-136</v>
      </c>
      <c r="E36" s="3">
        <f>E15</f>
        <v>0.68</v>
      </c>
      <c r="F36" s="3">
        <f>B36*E36</f>
        <v>-136</v>
      </c>
      <c r="G36" s="3"/>
      <c r="H36" s="3"/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">
      <c r="A37" s="3" t="s">
        <v>31</v>
      </c>
      <c r="B37" s="4">
        <f>SUM(B35:B36)</f>
        <v>470</v>
      </c>
      <c r="C37" s="3"/>
      <c r="D37" s="5">
        <f>SUM(D35:D36)</f>
        <v>299.5</v>
      </c>
      <c r="E37" s="3" t="s">
        <v>42</v>
      </c>
      <c r="F37" s="3">
        <f>F54</f>
        <v>109.80000000000018</v>
      </c>
      <c r="G37" s="3"/>
      <c r="H37" s="3"/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">
      <c r="A38" s="3"/>
      <c r="B38" s="3"/>
      <c r="C38" s="3"/>
      <c r="D38" s="3"/>
      <c r="E38" s="3"/>
      <c r="F38" s="3"/>
      <c r="G38" s="3"/>
      <c r="H38" s="3"/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">
      <c r="A39" s="3"/>
      <c r="B39" s="3"/>
      <c r="C39" s="3"/>
      <c r="D39" s="3"/>
      <c r="E39" s="3"/>
      <c r="F39" s="3"/>
      <c r="G39" s="3"/>
      <c r="H39" s="3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">
      <c r="A40" s="3"/>
      <c r="B40" s="3"/>
      <c r="C40" s="3"/>
      <c r="D40" s="3"/>
      <c r="E40" s="3"/>
      <c r="F40" s="3"/>
      <c r="G40" s="3"/>
      <c r="H40" s="3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">
      <c r="A41" s="9" t="s">
        <v>2</v>
      </c>
      <c r="B41" s="9"/>
      <c r="C41" s="9"/>
      <c r="D41" s="3"/>
      <c r="E41" s="3"/>
      <c r="F41" s="3"/>
      <c r="G41" s="3"/>
      <c r="H41" s="3"/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">
      <c r="A42" s="2"/>
      <c r="B42" s="2" t="s">
        <v>5</v>
      </c>
      <c r="C42" s="3" t="s">
        <v>35</v>
      </c>
      <c r="D42" s="3"/>
      <c r="E42" s="3" t="s">
        <v>41</v>
      </c>
      <c r="F42" s="3"/>
      <c r="G42" s="3"/>
      <c r="H42" s="3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">
      <c r="A43" s="3" t="s">
        <v>3</v>
      </c>
      <c r="B43" s="3">
        <v>890</v>
      </c>
      <c r="C43" s="3">
        <f>$E$17</f>
        <v>0.7</v>
      </c>
      <c r="D43" s="3">
        <f>B43*C43</f>
        <v>623</v>
      </c>
      <c r="E43" s="3">
        <f>$E$17</f>
        <v>0.7</v>
      </c>
      <c r="F43" s="3">
        <f>E43*B43</f>
        <v>623</v>
      </c>
      <c r="G43" s="3"/>
      <c r="H43" s="3"/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">
      <c r="A44" s="3" t="s">
        <v>6</v>
      </c>
      <c r="B44" s="3">
        <v>750</v>
      </c>
      <c r="C44" s="3">
        <f t="shared" ref="C44:C51" si="3">$E$17</f>
        <v>0.7</v>
      </c>
      <c r="D44" s="3">
        <f t="shared" ref="D44:D45" si="4">B44*C44</f>
        <v>525</v>
      </c>
      <c r="E44" s="3">
        <f>$E$17</f>
        <v>0.7</v>
      </c>
      <c r="F44" s="3">
        <f t="shared" ref="F44:F45" si="5">E44*B44</f>
        <v>525</v>
      </c>
      <c r="G44" s="3"/>
      <c r="H44" s="3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">
      <c r="A45" s="3" t="s">
        <v>7</v>
      </c>
      <c r="B45" s="3">
        <v>1120</v>
      </c>
      <c r="C45" s="3">
        <f t="shared" si="3"/>
        <v>0.7</v>
      </c>
      <c r="D45" s="3">
        <f t="shared" si="4"/>
        <v>784</v>
      </c>
      <c r="E45" s="3">
        <f>E16</f>
        <v>0.64</v>
      </c>
      <c r="F45" s="3">
        <f t="shared" si="5"/>
        <v>716.80000000000007</v>
      </c>
      <c r="G45" s="3"/>
      <c r="H45" s="3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">
      <c r="A46" s="3" t="s">
        <v>8</v>
      </c>
      <c r="B46" s="3">
        <f>SUM(B43:B45)</f>
        <v>2760</v>
      </c>
      <c r="C46" s="3"/>
      <c r="D46" s="3">
        <f>SUM(D43:D45)</f>
        <v>1932</v>
      </c>
      <c r="E46" s="3"/>
      <c r="F46" s="3">
        <f>SUM(F43:F45)</f>
        <v>1864.8000000000002</v>
      </c>
      <c r="G46" s="3"/>
      <c r="H46" s="3"/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">
      <c r="A47" s="8" t="s">
        <v>9</v>
      </c>
      <c r="B47" s="3">
        <v>4000</v>
      </c>
      <c r="C47" s="3">
        <f t="shared" si="3"/>
        <v>0.7</v>
      </c>
      <c r="D47" s="3">
        <f>B47*C47</f>
        <v>2800</v>
      </c>
      <c r="E47" s="8">
        <f>$E$13</f>
        <v>0.62</v>
      </c>
      <c r="F47" s="3">
        <f>B47*E47</f>
        <v>2480</v>
      </c>
      <c r="G47" s="3"/>
      <c r="H47" s="3"/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">
      <c r="A48" s="8" t="s">
        <v>10</v>
      </c>
      <c r="B48" s="3">
        <v>-500</v>
      </c>
      <c r="C48" s="3">
        <f t="shared" si="3"/>
        <v>0.7</v>
      </c>
      <c r="D48" s="3">
        <f>B48*C48</f>
        <v>-350</v>
      </c>
      <c r="E48" s="8">
        <f>$E$13</f>
        <v>0.62</v>
      </c>
      <c r="F48" s="3">
        <f>B48*E48</f>
        <v>-310</v>
      </c>
      <c r="G48" s="3"/>
      <c r="H48" s="3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">
      <c r="A49" s="6" t="s">
        <v>11</v>
      </c>
      <c r="B49" s="3">
        <f>SUM(B46:B48)</f>
        <v>6260</v>
      </c>
      <c r="C49" s="3"/>
      <c r="D49" s="7">
        <f>SUM(D46:D48)</f>
        <v>4382</v>
      </c>
      <c r="E49" s="3"/>
      <c r="F49" s="3">
        <f>SUM(F46:F48)</f>
        <v>4034.8</v>
      </c>
      <c r="G49" s="3"/>
      <c r="H49" s="3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">
      <c r="A50" s="3" t="s">
        <v>13</v>
      </c>
      <c r="B50" s="3">
        <v>360</v>
      </c>
      <c r="C50" s="3">
        <f t="shared" si="3"/>
        <v>0.7</v>
      </c>
      <c r="D50" s="3">
        <f>B50*C50</f>
        <v>251.99999999999997</v>
      </c>
      <c r="E50" s="3">
        <f>$E$17</f>
        <v>0.7</v>
      </c>
      <c r="F50" s="3">
        <f>B50*E50</f>
        <v>251.99999999999997</v>
      </c>
      <c r="G50" s="3"/>
      <c r="H50" s="3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">
      <c r="A51" s="3" t="s">
        <v>15</v>
      </c>
      <c r="B51" s="3">
        <v>3830</v>
      </c>
      <c r="C51" s="3">
        <f t="shared" si="3"/>
        <v>0.7</v>
      </c>
      <c r="D51" s="3">
        <f>B51*C51</f>
        <v>2681</v>
      </c>
      <c r="E51" s="3">
        <f>$E$17</f>
        <v>0.7</v>
      </c>
      <c r="F51" s="3">
        <f>B51*E51</f>
        <v>2681</v>
      </c>
      <c r="G51" s="3"/>
      <c r="H51" s="3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">
      <c r="A52" s="6" t="s">
        <v>16</v>
      </c>
      <c r="B52" s="3">
        <f>SUM(B50:B51)</f>
        <v>4190</v>
      </c>
      <c r="C52" s="3"/>
      <c r="D52" s="3">
        <f>SUM(D50:D51)</f>
        <v>2933</v>
      </c>
      <c r="E52" s="3"/>
      <c r="F52" s="3">
        <f>SUM(F50:F51)</f>
        <v>2933</v>
      </c>
      <c r="G52" s="3"/>
      <c r="H52" s="3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">
      <c r="A53" s="3" t="s">
        <v>18</v>
      </c>
      <c r="B53" s="3">
        <v>1600</v>
      </c>
      <c r="C53" s="7">
        <f>E13</f>
        <v>0.62</v>
      </c>
      <c r="D53" s="3">
        <f>B53*C53</f>
        <v>992</v>
      </c>
      <c r="E53" s="3">
        <f>E13</f>
        <v>0.62</v>
      </c>
      <c r="F53" s="3">
        <f>B53*E53</f>
        <v>992</v>
      </c>
      <c r="G53" s="3"/>
      <c r="H53" s="3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">
      <c r="A54" s="3" t="s">
        <v>19</v>
      </c>
      <c r="B54" s="4">
        <v>470</v>
      </c>
      <c r="C54" s="3" t="s">
        <v>38</v>
      </c>
      <c r="D54" s="3">
        <f>D37</f>
        <v>299.5</v>
      </c>
      <c r="E54" s="5" t="s">
        <v>40</v>
      </c>
      <c r="F54" s="5">
        <f>F56-F52-F53</f>
        <v>109.80000000000018</v>
      </c>
      <c r="G54" s="3"/>
      <c r="H54" s="3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">
      <c r="A55" s="3" t="s">
        <v>39</v>
      </c>
      <c r="B55" s="4"/>
      <c r="C55" s="5" t="s">
        <v>40</v>
      </c>
      <c r="D55" s="5">
        <f>D56-D52-D53-D54</f>
        <v>157.5</v>
      </c>
      <c r="E55" s="3"/>
      <c r="F55" s="3" t="s">
        <v>37</v>
      </c>
      <c r="G55" s="3"/>
      <c r="H55" s="3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">
      <c r="A56" s="6" t="s">
        <v>20</v>
      </c>
      <c r="B56" s="3">
        <f>SUM(B52:B54)</f>
        <v>6260</v>
      </c>
      <c r="C56" s="3"/>
      <c r="D56" s="7">
        <f>D49</f>
        <v>4382</v>
      </c>
      <c r="E56" s="3"/>
      <c r="F56" s="3">
        <f>F49</f>
        <v>4034.8</v>
      </c>
      <c r="G56" s="3"/>
      <c r="H56" s="3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">
      <c r="A57" s="3"/>
      <c r="B57" s="3"/>
      <c r="C57" s="3"/>
      <c r="D57" s="3"/>
      <c r="E57" s="3"/>
      <c r="F57" s="3"/>
      <c r="G57" s="3"/>
      <c r="H57" s="3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">
      <c r="A58" s="3"/>
      <c r="B58" s="3"/>
      <c r="C58" s="3"/>
      <c r="D58" s="3"/>
      <c r="E58" s="3"/>
      <c r="F58" s="3"/>
      <c r="G58" s="3"/>
      <c r="H58" s="3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">
      <c r="A59" s="3"/>
      <c r="B59" s="3"/>
      <c r="C59" s="3"/>
      <c r="D59" s="3"/>
      <c r="E59" s="3"/>
      <c r="F59" s="3"/>
      <c r="G59" s="3"/>
      <c r="H59" s="3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">
      <c r="A60" s="3"/>
      <c r="B60" s="3"/>
      <c r="C60" s="3"/>
      <c r="D60" s="3"/>
      <c r="E60" s="3"/>
      <c r="F60" s="3"/>
      <c r="G60" s="3"/>
      <c r="H60" s="3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">
      <c r="A61" s="3"/>
      <c r="B61" s="3"/>
      <c r="C61" s="3"/>
      <c r="D61" s="3"/>
      <c r="E61" s="3"/>
      <c r="F61" s="3"/>
      <c r="G61" s="3"/>
      <c r="H61" s="3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">
      <c r="A62" s="3"/>
      <c r="B62" s="3"/>
      <c r="C62" s="3"/>
      <c r="D62" s="3"/>
      <c r="E62" s="3"/>
      <c r="F62" s="3"/>
      <c r="G62" s="3"/>
      <c r="H62" s="3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">
      <c r="A63" s="3"/>
      <c r="B63" s="3"/>
      <c r="C63" s="3"/>
      <c r="D63" s="3"/>
      <c r="E63" s="3"/>
      <c r="F63" s="3"/>
      <c r="G63" s="3"/>
      <c r="H63" s="3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">
      <c r="A64" s="3"/>
      <c r="B64" s="3"/>
      <c r="C64" s="3"/>
      <c r="D64" s="3"/>
      <c r="E64" s="3"/>
      <c r="F64" s="3"/>
      <c r="G64" s="3"/>
      <c r="H64" s="3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">
      <c r="A65" s="3"/>
      <c r="B65" s="3"/>
      <c r="C65" s="3"/>
      <c r="D65" s="3"/>
      <c r="E65" s="3"/>
      <c r="F65" s="3"/>
      <c r="G65" s="3"/>
      <c r="H65" s="3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">
      <c r="A66" s="3"/>
      <c r="B66" s="3"/>
      <c r="C66" s="3"/>
      <c r="D66" s="3"/>
      <c r="E66" s="3"/>
      <c r="F66" s="3"/>
      <c r="G66" s="3"/>
      <c r="H66" s="3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">
      <c r="A67" s="3"/>
      <c r="B67" s="3"/>
      <c r="C67" s="3"/>
      <c r="D67" s="3"/>
      <c r="E67" s="3"/>
      <c r="F67" s="3"/>
      <c r="G67" s="3"/>
      <c r="H67" s="3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">
      <c r="A68" s="3"/>
      <c r="B68" s="3"/>
      <c r="C68" s="3"/>
      <c r="D68" s="3"/>
      <c r="E68" s="3"/>
      <c r="F68" s="3"/>
      <c r="G68" s="3"/>
      <c r="H68" s="3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">
      <c r="A69" s="3"/>
      <c r="B69" s="3"/>
      <c r="C69" s="3"/>
      <c r="D69" s="3"/>
      <c r="E69" s="3"/>
      <c r="F69" s="3"/>
      <c r="G69" s="3"/>
      <c r="H69" s="3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">
      <c r="C109" s="1"/>
    </row>
    <row r="110" spans="1:50" x14ac:dyDescent="0.2">
      <c r="C110" s="1"/>
    </row>
    <row r="111" spans="1:50" x14ac:dyDescent="0.2">
      <c r="C111" s="1"/>
    </row>
    <row r="112" spans="1:50" x14ac:dyDescent="0.2">
      <c r="C112" s="1"/>
    </row>
    <row r="113" spans="3:3" x14ac:dyDescent="0.2">
      <c r="C113" s="1"/>
    </row>
  </sheetData>
  <mergeCells count="5">
    <mergeCell ref="A3:C3"/>
    <mergeCell ref="D4:D11"/>
    <mergeCell ref="H4:H8"/>
    <mergeCell ref="H9:H11"/>
    <mergeCell ref="A41:C4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</dc:creator>
  <cp:lastModifiedBy>yons</cp:lastModifiedBy>
  <dcterms:created xsi:type="dcterms:W3CDTF">2015-06-05T18:17:20Z</dcterms:created>
  <dcterms:modified xsi:type="dcterms:W3CDTF">2021-03-10T18:51:34Z</dcterms:modified>
</cp:coreProperties>
</file>