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yons\Desktop\房地产投资与估值\"/>
    </mc:Choice>
  </mc:AlternateContent>
  <xr:revisionPtr revIDLastSave="0" documentId="13_ncr:1_{A3AEC6F0-257E-4976-9BB9-03F852BE30A3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F10" i="3"/>
  <c r="I6" i="3"/>
  <c r="H3" i="3"/>
  <c r="F5" i="3"/>
  <c r="C9" i="2"/>
  <c r="C7" i="2"/>
  <c r="C4" i="2"/>
</calcChain>
</file>

<file path=xl/sharedStrings.xml><?xml version="1.0" encoding="utf-8"?>
<sst xmlns="http://schemas.openxmlformats.org/spreadsheetml/2006/main" count="59" uniqueCount="33">
  <si>
    <t>REITs</t>
    <phoneticPr fontId="1" type="noConversion"/>
  </si>
  <si>
    <t>NOI cap rate</t>
    <phoneticPr fontId="1" type="noConversion"/>
  </si>
  <si>
    <t>Cash NOI</t>
    <phoneticPr fontId="1" type="noConversion"/>
  </si>
  <si>
    <t>Last 12 months NOI</t>
    <phoneticPr fontId="1" type="noConversion"/>
  </si>
  <si>
    <t>-</t>
    <phoneticPr fontId="1" type="noConversion"/>
  </si>
  <si>
    <t>+</t>
    <phoneticPr fontId="1" type="noConversion"/>
  </si>
  <si>
    <t>=</t>
    <phoneticPr fontId="1" type="noConversion"/>
  </si>
  <si>
    <t>Non-cash rents</t>
    <phoneticPr fontId="1" type="noConversion"/>
  </si>
  <si>
    <t>Full-Year adj for acquisition</t>
    <phoneticPr fontId="1" type="noConversion"/>
  </si>
  <si>
    <t>Cash NOI for the past 12months</t>
    <phoneticPr fontId="1" type="noConversion"/>
  </si>
  <si>
    <t>NAVPS(Net Asset Value Per Share)</t>
    <phoneticPr fontId="1" type="noConversion"/>
  </si>
  <si>
    <t>P/FFO</t>
    <phoneticPr fontId="1" type="noConversion"/>
  </si>
  <si>
    <t>P/AFFO</t>
    <phoneticPr fontId="1" type="noConversion"/>
  </si>
  <si>
    <t>Accounting net earning</t>
    <phoneticPr fontId="1" type="noConversion"/>
  </si>
  <si>
    <t xml:space="preserve">Depeciation &amp; Amortization </t>
    <phoneticPr fontId="1" type="noConversion"/>
  </si>
  <si>
    <t>gains from sales of property</t>
    <phoneticPr fontId="1" type="noConversion"/>
  </si>
  <si>
    <t>losses from sales of property</t>
    <phoneticPr fontId="1" type="noConversion"/>
  </si>
  <si>
    <t>Funds from operations</t>
    <phoneticPr fontId="1" type="noConversion"/>
  </si>
  <si>
    <t>FFO</t>
    <phoneticPr fontId="1" type="noConversion"/>
  </si>
  <si>
    <t>Non-cash rent adjustment</t>
    <phoneticPr fontId="1" type="noConversion"/>
  </si>
  <si>
    <t>maintenance capx &amp;commisions</t>
    <phoneticPr fontId="1" type="noConversion"/>
  </si>
  <si>
    <t>Adjusted funds from operation</t>
    <phoneticPr fontId="1" type="noConversion"/>
  </si>
  <si>
    <t>NAVPS</t>
    <phoneticPr fontId="1" type="noConversion"/>
  </si>
  <si>
    <t>Cap rate</t>
    <phoneticPr fontId="1" type="noConversion"/>
  </si>
  <si>
    <t>Estimate value of the Operating real estate</t>
    <phoneticPr fontId="1" type="noConversion"/>
  </si>
  <si>
    <t>estimated cash NOI_1</t>
    <phoneticPr fontId="1" type="noConversion"/>
  </si>
  <si>
    <t>cash &amp; AR</t>
    <phoneticPr fontId="1" type="noConversion"/>
  </si>
  <si>
    <t>debt &amp; other liabilities</t>
    <phoneticPr fontId="1" type="noConversion"/>
  </si>
  <si>
    <t>Net Asset Value</t>
    <phoneticPr fontId="1" type="noConversion"/>
  </si>
  <si>
    <t>Share outstanding</t>
    <phoneticPr fontId="1" type="noConversion"/>
  </si>
  <si>
    <t>NAV/Per Share</t>
    <phoneticPr fontId="1" type="noConversion"/>
  </si>
  <si>
    <t>share outstanding</t>
    <phoneticPr fontId="1" type="noConversion"/>
  </si>
  <si>
    <t>REITs 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</si>
</sst>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6" formatCode="\$#,##0.00_);[Red]\(\$#,##0.00\)"/>
    <numFmt numFmtId="176" formatCode="0.00_);[Red]\(0.00\)"/>
    <numFmt numFmtId="177" formatCode="\$#,##0.00;\-\$#,##0.00"/>
    <numFmt numFmtId="178" formatCode="#,##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/>
    <xf numFmtId="9" fontId="0" fillId="0" borderId="0" xfId="0" applyNumberFormat="1"/>
    <xf numFmtId="26" fontId="0" fillId="0" borderId="0" xfId="0" applyNumberFormat="1"/>
    <xf numFmtId="10" fontId="0" fillId="0" borderId="0" xfId="0" applyNumberFormat="1" applyAlignment="1"/>
    <xf numFmtId="10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0" fillId="0" borderId="0" xfId="0" applyNumberFormat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77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235" zoomScaleNormal="235" workbookViewId="0">
      <selection activeCell="A18" sqref="A18"/>
    </sheetView>
  </sheetViews>
  <sheetFormatPr defaultRowHeight="14.25" x14ac:dyDescent="0.2"/>
  <cols>
    <col min="1" max="1" width="27.5" customWidth="1"/>
    <col min="2" max="2" width="10.125" customWidth="1"/>
    <col min="3" max="3" width="27.75" customWidth="1"/>
    <col min="5" max="5" width="26.5" customWidth="1"/>
    <col min="6" max="6" width="23.375" customWidth="1"/>
    <col min="7" max="7" width="11.75" customWidth="1"/>
    <col min="8" max="8" width="15.625" style="9" bestFit="1" customWidth="1"/>
  </cols>
  <sheetData>
    <row r="1" spans="1:13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1" t="s">
        <v>10</v>
      </c>
      <c r="B2" s="11"/>
      <c r="C2" s="2" t="s">
        <v>1</v>
      </c>
      <c r="D2" s="2" t="s">
        <v>2</v>
      </c>
      <c r="E2" s="2" t="s">
        <v>3</v>
      </c>
      <c r="F2" s="2"/>
      <c r="H2" s="8"/>
      <c r="I2" s="2"/>
      <c r="J2" s="2"/>
      <c r="K2" s="2"/>
      <c r="L2" s="2"/>
      <c r="M2" s="2"/>
    </row>
    <row r="3" spans="1:13" x14ac:dyDescent="0.2">
      <c r="C3" s="3"/>
      <c r="D3" t="s">
        <v>4</v>
      </c>
      <c r="E3" s="12" t="s">
        <v>7</v>
      </c>
      <c r="I3" s="1"/>
      <c r="J3" s="1"/>
      <c r="K3" s="1"/>
      <c r="L3" s="1"/>
    </row>
    <row r="4" spans="1:13" x14ac:dyDescent="0.2">
      <c r="D4" t="s">
        <v>5</v>
      </c>
      <c r="E4" t="s">
        <v>8</v>
      </c>
      <c r="I4" s="1"/>
      <c r="J4" s="1"/>
      <c r="K4" s="1"/>
      <c r="L4" s="1"/>
    </row>
    <row r="5" spans="1:13" x14ac:dyDescent="0.2">
      <c r="D5" t="s">
        <v>6</v>
      </c>
      <c r="E5" t="s">
        <v>9</v>
      </c>
    </row>
    <row r="7" spans="1:13" x14ac:dyDescent="0.2">
      <c r="A7" s="12" t="s">
        <v>11</v>
      </c>
      <c r="C7" t="s">
        <v>13</v>
      </c>
      <c r="D7" s="4"/>
      <c r="G7" s="1"/>
      <c r="H7" s="10"/>
      <c r="I7" s="1"/>
      <c r="J7" s="1"/>
      <c r="K7" s="1"/>
    </row>
    <row r="8" spans="1:13" x14ac:dyDescent="0.2">
      <c r="B8" t="s">
        <v>5</v>
      </c>
      <c r="C8" t="s">
        <v>14</v>
      </c>
      <c r="D8" s="4"/>
      <c r="E8" s="4"/>
    </row>
    <row r="9" spans="1:13" x14ac:dyDescent="0.2">
      <c r="B9" t="s">
        <v>4</v>
      </c>
      <c r="C9" s="7" t="s">
        <v>15</v>
      </c>
    </row>
    <row r="10" spans="1:13" x14ac:dyDescent="0.2">
      <c r="B10" t="s">
        <v>5</v>
      </c>
      <c r="C10" s="7" t="s">
        <v>16</v>
      </c>
      <c r="D10" s="1"/>
    </row>
    <row r="11" spans="1:13" x14ac:dyDescent="0.2">
      <c r="B11" t="s">
        <v>6</v>
      </c>
      <c r="C11" t="s">
        <v>17</v>
      </c>
      <c r="D11" s="1"/>
      <c r="E11" s="6"/>
      <c r="F11" s="5"/>
    </row>
    <row r="12" spans="1:13" x14ac:dyDescent="0.2">
      <c r="E12" s="7"/>
      <c r="F12" s="7"/>
    </row>
    <row r="13" spans="1:13" x14ac:dyDescent="0.2">
      <c r="A13" s="12" t="s">
        <v>12</v>
      </c>
      <c r="C13" t="s">
        <v>18</v>
      </c>
      <c r="F13" s="7"/>
    </row>
    <row r="14" spans="1:13" x14ac:dyDescent="0.2">
      <c r="B14" t="s">
        <v>4</v>
      </c>
      <c r="C14" s="12" t="s">
        <v>19</v>
      </c>
      <c r="H14" s="5"/>
    </row>
    <row r="15" spans="1:13" x14ac:dyDescent="0.2">
      <c r="B15" t="s">
        <v>4</v>
      </c>
      <c r="C15" t="s">
        <v>20</v>
      </c>
    </row>
    <row r="16" spans="1:13" x14ac:dyDescent="0.2">
      <c r="B16" t="s">
        <v>6</v>
      </c>
      <c r="C16" t="s">
        <v>21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9685-5B42-4511-BBAA-916DD67F9CF0}">
  <dimension ref="A1:C9"/>
  <sheetViews>
    <sheetView tabSelected="1" zoomScale="250" zoomScaleNormal="250" workbookViewId="0">
      <selection activeCell="C9" sqref="C9"/>
    </sheetView>
  </sheetViews>
  <sheetFormatPr defaultRowHeight="14.25" x14ac:dyDescent="0.2"/>
  <cols>
    <col min="1" max="1" width="9" style="14"/>
    <col min="2" max="2" width="34.75" style="14" customWidth="1"/>
    <col min="3" max="3" width="14" style="14" bestFit="1" customWidth="1"/>
    <col min="4" max="16384" width="9" style="14"/>
  </cols>
  <sheetData>
    <row r="1" spans="1:3" x14ac:dyDescent="0.2">
      <c r="A1" s="14" t="s">
        <v>22</v>
      </c>
    </row>
    <row r="2" spans="1:3" x14ac:dyDescent="0.2">
      <c r="B2" s="14" t="s">
        <v>25</v>
      </c>
      <c r="C2" s="14">
        <v>350000</v>
      </c>
    </row>
    <row r="3" spans="1:3" x14ac:dyDescent="0.2">
      <c r="B3" s="14" t="s">
        <v>23</v>
      </c>
      <c r="C3" s="7">
        <v>7.0000000000000007E-2</v>
      </c>
    </row>
    <row r="4" spans="1:3" x14ac:dyDescent="0.2">
      <c r="B4" s="14" t="s">
        <v>24</v>
      </c>
      <c r="C4" s="14">
        <f>C2/C3</f>
        <v>4999999.9999999991</v>
      </c>
    </row>
    <row r="5" spans="1:3" x14ac:dyDescent="0.2">
      <c r="B5" s="14" t="s">
        <v>26</v>
      </c>
      <c r="C5" s="14">
        <v>514500</v>
      </c>
    </row>
    <row r="6" spans="1:3" x14ac:dyDescent="0.2">
      <c r="B6" s="14" t="s">
        <v>27</v>
      </c>
      <c r="C6" s="14">
        <v>-2014000</v>
      </c>
    </row>
    <row r="7" spans="1:3" x14ac:dyDescent="0.2">
      <c r="B7" s="14" t="s">
        <v>28</v>
      </c>
      <c r="C7" s="14">
        <f>SUM(C4:C6)</f>
        <v>3500499.9999999991</v>
      </c>
    </row>
    <row r="8" spans="1:3" x14ac:dyDescent="0.2">
      <c r="B8" s="14" t="s">
        <v>29</v>
      </c>
      <c r="C8" s="15">
        <v>56100</v>
      </c>
    </row>
    <row r="9" spans="1:3" x14ac:dyDescent="0.2">
      <c r="B9" s="14" t="s">
        <v>30</v>
      </c>
      <c r="C9" s="14">
        <f>C7/C8</f>
        <v>62.397504456327972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69D8-4AFB-4F62-ABCC-0E61AA4BC26A}">
  <dimension ref="A1:I10"/>
  <sheetViews>
    <sheetView zoomScale="235" zoomScaleNormal="235" workbookViewId="0">
      <selection activeCell="I10" sqref="I10"/>
    </sheetView>
  </sheetViews>
  <sheetFormatPr defaultRowHeight="14.25" x14ac:dyDescent="0.2"/>
  <cols>
    <col min="8" max="8" width="20" customWidth="1"/>
  </cols>
  <sheetData>
    <row r="1" spans="1:9" x14ac:dyDescent="0.2">
      <c r="A1" s="12" t="s">
        <v>11</v>
      </c>
      <c r="C1" t="s">
        <v>13</v>
      </c>
      <c r="F1">
        <v>50000</v>
      </c>
      <c r="H1">
        <v>18.88</v>
      </c>
      <c r="I1">
        <v>20.88</v>
      </c>
    </row>
    <row r="2" spans="1:9" x14ac:dyDescent="0.2">
      <c r="B2" t="s">
        <v>5</v>
      </c>
      <c r="C2" t="s">
        <v>14</v>
      </c>
      <c r="F2">
        <v>1000</v>
      </c>
    </row>
    <row r="3" spans="1:9" x14ac:dyDescent="0.2">
      <c r="B3" t="s">
        <v>4</v>
      </c>
      <c r="C3" s="7" t="s">
        <v>15</v>
      </c>
      <c r="F3">
        <v>-800</v>
      </c>
      <c r="H3">
        <f>F5*H1</f>
        <v>957216</v>
      </c>
    </row>
    <row r="4" spans="1:9" x14ac:dyDescent="0.2">
      <c r="B4" t="s">
        <v>5</v>
      </c>
      <c r="C4" s="7" t="s">
        <v>16</v>
      </c>
      <c r="F4">
        <v>500</v>
      </c>
    </row>
    <row r="5" spans="1:9" x14ac:dyDescent="0.2">
      <c r="B5" t="s">
        <v>6</v>
      </c>
      <c r="C5" t="s">
        <v>17</v>
      </c>
      <c r="F5">
        <f>SUM(F1:F4)</f>
        <v>50700</v>
      </c>
      <c r="H5" t="s">
        <v>31</v>
      </c>
      <c r="I5">
        <v>10000</v>
      </c>
    </row>
    <row r="6" spans="1:9" x14ac:dyDescent="0.2">
      <c r="H6" t="s">
        <v>32</v>
      </c>
      <c r="I6">
        <f>H3/I5</f>
        <v>95.721599999999995</v>
      </c>
    </row>
    <row r="7" spans="1:9" x14ac:dyDescent="0.2">
      <c r="A7" s="12" t="s">
        <v>12</v>
      </c>
      <c r="C7" t="s">
        <v>18</v>
      </c>
      <c r="F7">
        <v>316965</v>
      </c>
    </row>
    <row r="8" spans="1:9" x14ac:dyDescent="0.2">
      <c r="B8" t="s">
        <v>4</v>
      </c>
      <c r="C8" s="12" t="s">
        <v>19</v>
      </c>
      <c r="F8">
        <v>-25991</v>
      </c>
    </row>
    <row r="9" spans="1:9" x14ac:dyDescent="0.2">
      <c r="B9" t="s">
        <v>4</v>
      </c>
      <c r="C9" t="s">
        <v>20</v>
      </c>
      <c r="F9">
        <v>-63769</v>
      </c>
    </row>
    <row r="10" spans="1:9" x14ac:dyDescent="0.2">
      <c r="B10" t="s">
        <v>6</v>
      </c>
      <c r="C10" t="s">
        <v>21</v>
      </c>
      <c r="F10">
        <f>SUM(F7:F9)</f>
        <v>227205</v>
      </c>
      <c r="H10" t="s">
        <v>32</v>
      </c>
      <c r="I10">
        <f>(F10/I5)*I1</f>
        <v>474.40404000000001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2021-05-20T15:11:40Z</dcterms:modified>
</cp:coreProperties>
</file>