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c6d61bff336c5bc/Documents/University/2020/Semester 2/ENMT482/Robot_Manipulators/"/>
    </mc:Choice>
  </mc:AlternateContent>
  <bookViews>
    <workbookView xWindow="0" yWindow="0" windowWidth="2877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4" i="1"/>
  <c r="P13" i="1"/>
  <c r="P12" i="1"/>
  <c r="P6" i="1"/>
  <c r="P5" i="1"/>
  <c r="P4" i="1"/>
  <c r="P3" i="1"/>
  <c r="P2" i="1"/>
  <c r="P1" i="1"/>
  <c r="J12" i="1"/>
  <c r="M9" i="1" l="1"/>
  <c r="M7" i="1"/>
  <c r="M6" i="1"/>
  <c r="M5" i="1"/>
  <c r="M3" i="1"/>
  <c r="M2" i="1"/>
  <c r="I12" i="1"/>
</calcChain>
</file>

<file path=xl/sharedStrings.xml><?xml version="1.0" encoding="utf-8"?>
<sst xmlns="http://schemas.openxmlformats.org/spreadsheetml/2006/main" count="39" uniqueCount="39">
  <si>
    <t>UR5</t>
  </si>
  <si>
    <t>3 Hours</t>
  </si>
  <si>
    <t>Annual Maintenance</t>
  </si>
  <si>
    <t>Cost of tooling</t>
  </si>
  <si>
    <t xml:space="preserve">Barista Wage </t>
  </si>
  <si>
    <t>27/hour</t>
  </si>
  <si>
    <t>Breaks</t>
  </si>
  <si>
    <t>2x15 min + 30 min lunch per 8 hours.</t>
  </si>
  <si>
    <t>Coffee</t>
  </si>
  <si>
    <t>Rodney Times:</t>
  </si>
  <si>
    <t>Hand cup of steaming coffee to Rodney</t>
  </si>
  <si>
    <t>Use grinder tool to turn coffee machine on, wait 3s, and turn off.</t>
  </si>
  <si>
    <t>Place a coffee cup on the drip-tray of the coffee machine under the portafilter tool.</t>
  </si>
  <si>
    <t>Pick up a coffee cup with cup tool.</t>
  </si>
  <si>
    <t>Move portafilter tool to the coffee machine (Silvia) standoff location (TA will manually insert into coffee machine).</t>
  </si>
  <si>
    <t>Tamp coffee.</t>
  </si>
  <si>
    <t>Use grinder tool to pull the grinder dosing lever to deposit ground coffee in the portafilter tool.</t>
  </si>
  <si>
    <t>Scrape coffee from the rim of portafilter tool</t>
  </si>
  <si>
    <t>Use grinder tool to turn the grinder on, wait 3s, turn the grinder off.</t>
  </si>
  <si>
    <t>Place portafilter tool under the grinder dosing head.</t>
  </si>
  <si>
    <t>Task:</t>
  </si>
  <si>
    <t>Barista can make then per hour:</t>
  </si>
  <si>
    <t>Per day</t>
  </si>
  <si>
    <t>Minus 1 hour worth of breaks</t>
  </si>
  <si>
    <t xml:space="preserve">Cost For barista of 7.5 hours: </t>
  </si>
  <si>
    <t>Coffee sales</t>
  </si>
  <si>
    <t>Daily Profit</t>
  </si>
  <si>
    <t>Yearly Profit</t>
  </si>
  <si>
    <t>Task No.</t>
  </si>
  <si>
    <t>Robot times</t>
  </si>
  <si>
    <t>Robot can then make per hour:</t>
  </si>
  <si>
    <t>Per day:</t>
  </si>
  <si>
    <t>Per year:</t>
  </si>
  <si>
    <t>Remove the 3 hours for maintenance:</t>
  </si>
  <si>
    <t>Coffee Sales:</t>
  </si>
  <si>
    <t>Coffee Profit:</t>
  </si>
  <si>
    <t>Total one-off costs:</t>
  </si>
  <si>
    <t>Pay off period (years)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</si>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</sst>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I1" workbookViewId="0">
      <selection activeCell="S20" sqref="S20"/>
    </sheetView>
  </sheetViews>
  <sheetFormatPr defaultRowHeight="15" x14ac:dyDescent="0.25"/>
  <cols>
    <col min="1" max="1" width="19.5703125" bestFit="1" customWidth="1"/>
    <col min="7" max="7" width="14.140625" bestFit="1" customWidth="1"/>
    <col min="8" max="8" width="94.5703125" bestFit="1" customWidth="1"/>
    <col min="9" max="9" width="14.140625" bestFit="1" customWidth="1"/>
    <col min="12" max="12" width="29.42578125" bestFit="1" customWidth="1"/>
    <col min="15" max="15" width="35" bestFit="1" customWidth="1"/>
    <col min="16" max="16" width="12.5703125" style="2" customWidth="1"/>
  </cols>
  <sheetData>
    <row r="1" spans="1:16" x14ac:dyDescent="0.25">
      <c r="A1" t="s">
        <v>0</v>
      </c>
      <c r="B1">
        <v>40000</v>
      </c>
      <c r="G1" t="s">
        <v>28</v>
      </c>
      <c r="H1" t="s">
        <v>20</v>
      </c>
      <c r="I1" t="s">
        <v>9</v>
      </c>
      <c r="J1" t="s">
        <v>29</v>
      </c>
      <c r="L1" t="s">
        <v>21</v>
      </c>
      <c r="M1">
        <v>62</v>
      </c>
      <c r="O1" t="s">
        <v>30</v>
      </c>
      <c r="P1" s="2">
        <f>60*60 / J12</f>
        <v>6.2937062937062933</v>
      </c>
    </row>
    <row r="2" spans="1:16" x14ac:dyDescent="0.25">
      <c r="A2" t="s">
        <v>3</v>
      </c>
      <c r="B2">
        <v>5000</v>
      </c>
      <c r="G2">
        <v>1</v>
      </c>
      <c r="H2" s="1" t="s">
        <v>19</v>
      </c>
      <c r="I2">
        <v>6</v>
      </c>
      <c r="J2">
        <v>51</v>
      </c>
      <c r="L2" t="s">
        <v>22</v>
      </c>
      <c r="M2">
        <f>M1*8</f>
        <v>496</v>
      </c>
      <c r="O2" t="s">
        <v>31</v>
      </c>
      <c r="P2" s="2">
        <f>P1*8</f>
        <v>50.349650349650346</v>
      </c>
    </row>
    <row r="3" spans="1:16" x14ac:dyDescent="0.25">
      <c r="A3" t="s">
        <v>2</v>
      </c>
      <c r="B3">
        <v>400</v>
      </c>
      <c r="C3" t="s">
        <v>1</v>
      </c>
      <c r="G3">
        <v>2</v>
      </c>
      <c r="H3" s="1" t="s">
        <v>18</v>
      </c>
      <c r="I3">
        <v>11</v>
      </c>
      <c r="J3">
        <v>99</v>
      </c>
      <c r="L3" t="s">
        <v>23</v>
      </c>
      <c r="M3">
        <f>M2-M1</f>
        <v>434</v>
      </c>
      <c r="O3" t="s">
        <v>32</v>
      </c>
      <c r="P3" s="2">
        <f>P2*365</f>
        <v>18377.622377622378</v>
      </c>
    </row>
    <row r="4" spans="1:16" x14ac:dyDescent="0.25">
      <c r="G4">
        <v>3</v>
      </c>
      <c r="H4" s="1" t="s">
        <v>16</v>
      </c>
      <c r="I4">
        <v>4</v>
      </c>
      <c r="J4">
        <v>19</v>
      </c>
      <c r="M4">
        <f>M3*365</f>
        <v>158410</v>
      </c>
      <c r="O4" t="s">
        <v>33</v>
      </c>
      <c r="P4" s="2">
        <f>P3-3*P1</f>
        <v>18358.741258741258</v>
      </c>
    </row>
    <row r="5" spans="1:16" x14ac:dyDescent="0.25">
      <c r="A5" t="s">
        <v>4</v>
      </c>
      <c r="B5" t="s">
        <v>5</v>
      </c>
      <c r="G5">
        <v>4</v>
      </c>
      <c r="H5" s="1" t="s">
        <v>17</v>
      </c>
      <c r="I5">
        <v>7</v>
      </c>
      <c r="J5">
        <v>99</v>
      </c>
      <c r="L5" t="s">
        <v>24</v>
      </c>
      <c r="M5">
        <f>7.5*27</f>
        <v>202.5</v>
      </c>
      <c r="O5" t="s">
        <v>34</v>
      </c>
      <c r="P5" s="2">
        <f>4.5*P4</f>
        <v>82614.335664335667</v>
      </c>
    </row>
    <row r="6" spans="1:16" x14ac:dyDescent="0.25">
      <c r="A6" t="s">
        <v>6</v>
      </c>
      <c r="B6" t="s">
        <v>7</v>
      </c>
      <c r="G6">
        <v>5</v>
      </c>
      <c r="H6" s="1" t="s">
        <v>15</v>
      </c>
      <c r="I6">
        <v>6</v>
      </c>
      <c r="J6">
        <v>6</v>
      </c>
      <c r="L6" t="s">
        <v>25</v>
      </c>
      <c r="M6">
        <f>M3*B7</f>
        <v>1953</v>
      </c>
      <c r="O6" t="s">
        <v>35</v>
      </c>
      <c r="P6" s="2">
        <f>P5-B3</f>
        <v>82214.335664335667</v>
      </c>
    </row>
    <row r="7" spans="1:16" x14ac:dyDescent="0.25">
      <c r="A7" t="s">
        <v>8</v>
      </c>
      <c r="B7">
        <v>4.5</v>
      </c>
      <c r="G7">
        <v>6</v>
      </c>
      <c r="H7" s="1" t="s">
        <v>14</v>
      </c>
      <c r="I7">
        <v>8</v>
      </c>
      <c r="J7">
        <v>32</v>
      </c>
      <c r="L7" t="s">
        <v>26</v>
      </c>
      <c r="M7">
        <f>M6-M5</f>
        <v>1750.5</v>
      </c>
    </row>
    <row r="8" spans="1:16" x14ac:dyDescent="0.25">
      <c r="G8">
        <v>7</v>
      </c>
      <c r="H8" s="1" t="s">
        <v>13</v>
      </c>
      <c r="I8">
        <v>2</v>
      </c>
      <c r="J8">
        <v>66</v>
      </c>
    </row>
    <row r="9" spans="1:16" x14ac:dyDescent="0.25">
      <c r="G9">
        <v>8</v>
      </c>
      <c r="H9" s="1" t="s">
        <v>12</v>
      </c>
      <c r="I9">
        <v>2</v>
      </c>
      <c r="J9">
        <v>18</v>
      </c>
      <c r="L9" t="s">
        <v>27</v>
      </c>
      <c r="M9">
        <f>M7*365</f>
        <v>638932.5</v>
      </c>
    </row>
    <row r="10" spans="1:16" x14ac:dyDescent="0.25">
      <c r="G10">
        <v>9</v>
      </c>
      <c r="H10" s="1" t="s">
        <v>11</v>
      </c>
      <c r="I10">
        <v>9</v>
      </c>
      <c r="J10">
        <v>89</v>
      </c>
    </row>
    <row r="11" spans="1:16" x14ac:dyDescent="0.25">
      <c r="G11">
        <v>10</v>
      </c>
      <c r="H11" s="1" t="s">
        <v>10</v>
      </c>
      <c r="I11">
        <v>3</v>
      </c>
      <c r="J11">
        <v>93</v>
      </c>
      <c r="O11" t="s">
        <v>36</v>
      </c>
      <c r="P11" s="2">
        <v>45000</v>
      </c>
    </row>
    <row r="12" spans="1:16" x14ac:dyDescent="0.25">
      <c r="I12">
        <f>SUM(I2:I11)</f>
        <v>58</v>
      </c>
      <c r="J12">
        <f>SUM(J2:J11)</f>
        <v>572</v>
      </c>
      <c r="O12" t="s">
        <v>37</v>
      </c>
      <c r="P12" s="2">
        <f>P11/P6</f>
        <v>0.5473497977740257</v>
      </c>
    </row>
    <row r="13" spans="1:16" x14ac:dyDescent="0.25">
      <c r="O13" t="s">
        <v>38</v>
      </c>
      <c r="P13" s="2">
        <f>P12*12</f>
        <v>6.5681975732883089</v>
      </c>
    </row>
    <row r="19" spans="13:13" x14ac:dyDescent="0.25">
      <c r="M19">
        <f>M9/P6</f>
        <v>7.7715461036945044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Johanson</dc:creator>
  <cp:lastModifiedBy>William Johanson</cp:lastModifiedBy>
  <dcterms:created xsi:type="dcterms:W3CDTF">2020-10-14T03:19:20Z</dcterms:created>
  <dcterms:modified xsi:type="dcterms:W3CDTF">2020-10-14T05:20:55Z</dcterms:modified>
</cp:coreProperties>
</file>