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c6d61bff336c5bc/Documents/Personal/Thoroughbred-Analytics/Personal Records/"/>
    </mc:Choice>
  </mc:AlternateContent>
  <xr:revisionPtr revIDLastSave="2892" documentId="11_F25DC773A252ABDACC104844811F43285BDE58F3" xr6:coauthVersionLast="45" xr6:coauthVersionMax="45" xr10:uidLastSave="{E10C97E3-E149-4107-BD63-DF322FF32BF0}"/>
  <bookViews>
    <workbookView xWindow="17685" yWindow="2400" windowWidth="21600" windowHeight="11385" xr2:uid="{00000000-000D-0000-FFFF-FFFF00000000}"/>
  </bookViews>
  <sheets>
    <sheet name="North Island Thoroughbreds" sheetId="1" r:id="rId1"/>
    <sheet name="South Island Thoroughbreds" sheetId="2" r:id="rId2"/>
    <sheet name="Australian Thoroughbreds" sheetId="3" r:id="rId3"/>
    <sheet name="North Island Greyhounds" sheetId="4" r:id="rId4"/>
    <sheet name="South Island Greyhounds" sheetId="5" r:id="rId5"/>
    <sheet name="Rugby Union" sheetId="6" r:id="rId6"/>
    <sheet name="Rugby League" sheetId="7" r:id="rId7"/>
    <sheet name="American Football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48" i="1" l="1"/>
  <c r="L347" i="1"/>
  <c r="L346" i="1"/>
  <c r="L345" i="1"/>
  <c r="L344" i="1"/>
  <c r="L343" i="1"/>
  <c r="L342" i="1"/>
  <c r="L341" i="1"/>
  <c r="L340" i="1"/>
  <c r="L339" i="1"/>
  <c r="L335" i="1"/>
  <c r="L334" i="1"/>
  <c r="L332" i="1"/>
  <c r="L331" i="1"/>
  <c r="L333" i="1" l="1"/>
  <c r="L326" i="1" l="1"/>
  <c r="L325" i="1"/>
  <c r="L330" i="1"/>
  <c r="L329" i="1"/>
  <c r="L324" i="1"/>
  <c r="L321" i="1"/>
  <c r="L322" i="1"/>
  <c r="L323" i="1"/>
  <c r="L328" i="1"/>
  <c r="L320" i="1" l="1"/>
  <c r="L319" i="1"/>
  <c r="L318" i="1"/>
  <c r="L317" i="1"/>
  <c r="L316" i="1"/>
  <c r="L315" i="1"/>
  <c r="L314" i="1"/>
  <c r="L313" i="1"/>
  <c r="L312" i="1"/>
  <c r="L311" i="1"/>
  <c r="L310" i="1"/>
  <c r="L309" i="1"/>
  <c r="L308" i="1"/>
  <c r="J321" i="1"/>
  <c r="J322" i="1"/>
  <c r="J323" i="1"/>
  <c r="J324" i="1"/>
  <c r="J325" i="1"/>
  <c r="J327" i="1"/>
  <c r="J329" i="1"/>
  <c r="J330" i="1"/>
  <c r="J331" i="1"/>
  <c r="J333" i="1"/>
  <c r="J334" i="1"/>
  <c r="J335" i="1"/>
  <c r="J336" i="1"/>
  <c r="J337" i="1"/>
  <c r="J338" i="1"/>
  <c r="J339" i="1"/>
  <c r="J340" i="1"/>
  <c r="J341" i="1"/>
  <c r="J342" i="1"/>
  <c r="J343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L307" i="1"/>
  <c r="L306" i="1"/>
  <c r="L305" i="1"/>
  <c r="L304" i="1"/>
  <c r="L303" i="1"/>
  <c r="L302" i="1"/>
  <c r="L301" i="1"/>
  <c r="L300" i="1"/>
  <c r="L299" i="1"/>
  <c r="L298" i="1"/>
  <c r="L294" i="1"/>
  <c r="L293" i="1"/>
  <c r="L296" i="1"/>
  <c r="L297" i="1"/>
  <c r="L295" i="1"/>
  <c r="L292" i="1"/>
  <c r="L291" i="1"/>
  <c r="L290" i="1"/>
  <c r="L289" i="1"/>
  <c r="L288" i="1"/>
  <c r="L287" i="1"/>
  <c r="L284" i="1"/>
  <c r="L283" i="1"/>
  <c r="L286" i="1"/>
  <c r="L285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8" i="1"/>
  <c r="L247" i="1"/>
  <c r="L246" i="1"/>
  <c r="L249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1" i="1"/>
  <c r="L192" i="1"/>
  <c r="L194" i="1"/>
  <c r="L193" i="1"/>
  <c r="L190" i="1"/>
  <c r="L189" i="1"/>
  <c r="L188" i="1"/>
  <c r="L187" i="1"/>
  <c r="L175" i="1"/>
  <c r="L184" i="1"/>
  <c r="L183" i="1"/>
  <c r="L186" i="1"/>
  <c r="L185" i="1"/>
  <c r="L182" i="1"/>
  <c r="L181" i="1"/>
  <c r="L171" i="1"/>
  <c r="L170" i="1"/>
  <c r="L172" i="1"/>
  <c r="L174" i="1"/>
  <c r="L173" i="1"/>
  <c r="L180" i="1"/>
  <c r="L179" i="1"/>
  <c r="L178" i="1"/>
  <c r="L177" i="1"/>
  <c r="L176" i="1"/>
  <c r="L169" i="1"/>
  <c r="L168" i="1"/>
  <c r="L167" i="1"/>
  <c r="L166" i="1"/>
  <c r="L165" i="1"/>
  <c r="L164" i="1"/>
  <c r="L163" i="1"/>
  <c r="L159" i="1"/>
  <c r="L160" i="1"/>
  <c r="L161" i="1"/>
  <c r="L162" i="1"/>
  <c r="L158" i="1" l="1"/>
  <c r="L157" i="1"/>
  <c r="L156" i="1" l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81" i="1" l="1"/>
  <c r="L80" i="1"/>
  <c r="L78" i="1"/>
  <c r="L77" i="1"/>
  <c r="L76" i="1"/>
  <c r="L75" i="1"/>
  <c r="L74" i="1"/>
  <c r="L72" i="1"/>
  <c r="L69" i="1"/>
  <c r="L67" i="1"/>
  <c r="L66" i="1"/>
  <c r="L65" i="1"/>
  <c r="L64" i="1"/>
  <c r="L89" i="1"/>
  <c r="L88" i="1"/>
  <c r="L87" i="1"/>
  <c r="L86" i="1"/>
  <c r="L85" i="1"/>
  <c r="L84" i="1"/>
  <c r="L83" i="1"/>
  <c r="L95" i="1"/>
  <c r="L94" i="1"/>
  <c r="L93" i="1"/>
  <c r="L92" i="1"/>
  <c r="L99" i="1"/>
  <c r="L98" i="1"/>
  <c r="L104" i="1"/>
  <c r="L103" i="1"/>
  <c r="L102" i="1"/>
  <c r="L101" i="1"/>
  <c r="L108" i="1"/>
  <c r="L110" i="1"/>
  <c r="L141" i="1"/>
  <c r="L63" i="1"/>
  <c r="L62" i="1"/>
  <c r="L60" i="1"/>
  <c r="L59" i="1"/>
  <c r="L58" i="1"/>
  <c r="L57" i="1"/>
  <c r="L55" i="1"/>
  <c r="L82" i="1"/>
  <c r="L79" i="1"/>
  <c r="L73" i="1"/>
  <c r="L70" i="1"/>
  <c r="L71" i="1"/>
  <c r="L68" i="1"/>
  <c r="L61" i="1"/>
  <c r="L56" i="1"/>
  <c r="L54" i="1"/>
  <c r="L52" i="1"/>
  <c r="L51" i="1"/>
  <c r="L50" i="1"/>
  <c r="L49" i="1"/>
  <c r="L48" i="1"/>
  <c r="L39" i="1"/>
  <c r="L90" i="1"/>
  <c r="L91" i="1"/>
  <c r="L96" i="1"/>
  <c r="L97" i="1"/>
  <c r="L100" i="1"/>
  <c r="L105" i="1"/>
  <c r="L106" i="1"/>
  <c r="L107" i="1"/>
  <c r="L109" i="1"/>
  <c r="L111" i="1"/>
  <c r="L119" i="1"/>
  <c r="L118" i="1"/>
  <c r="L122" i="1"/>
  <c r="L123" i="1"/>
  <c r="L124" i="1"/>
  <c r="L140" i="1"/>
  <c r="L139" i="1"/>
  <c r="L138" i="1"/>
  <c r="L137" i="1"/>
  <c r="L135" i="1"/>
  <c r="L136" i="1"/>
  <c r="L134" i="1"/>
  <c r="L133" i="1"/>
  <c r="L132" i="1"/>
  <c r="L131" i="1"/>
  <c r="L130" i="1" l="1"/>
  <c r="L129" i="1"/>
  <c r="L128" i="1"/>
  <c r="L127" i="1"/>
  <c r="L126" i="1"/>
  <c r="L125" i="1"/>
  <c r="L53" i="1"/>
  <c r="J53" i="1"/>
  <c r="G53" i="1"/>
  <c r="K53" i="1" a="1"/>
  <c r="K53" i="1" s="1"/>
  <c r="M53" i="1" s="1"/>
  <c r="F54" i="1" s="1"/>
  <c r="G54" i="1" s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M77" i="1"/>
  <c r="M78" i="1"/>
  <c r="J79" i="1"/>
  <c r="M80" i="1"/>
  <c r="J81" i="1"/>
  <c r="J82" i="1"/>
  <c r="J83" i="1"/>
  <c r="J84" i="1"/>
  <c r="M85" i="1"/>
  <c r="J86" i="1"/>
  <c r="J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J103" i="1"/>
  <c r="J104" i="1"/>
  <c r="J105" i="1"/>
  <c r="M106" i="1"/>
  <c r="M107" i="1"/>
  <c r="J108" i="1"/>
  <c r="J109" i="1"/>
  <c r="J110" i="1"/>
  <c r="J111" i="1"/>
  <c r="L112" i="1"/>
  <c r="J112" i="1"/>
  <c r="L113" i="1"/>
  <c r="M113" i="1" s="1"/>
  <c r="L114" i="1"/>
  <c r="J114" i="1"/>
  <c r="L115" i="1"/>
  <c r="J115" i="1"/>
  <c r="L116" i="1"/>
  <c r="J116" i="1"/>
  <c r="L117" i="1"/>
  <c r="J117" i="1"/>
  <c r="J118" i="1"/>
  <c r="J119" i="1"/>
  <c r="L120" i="1"/>
  <c r="J120" i="1"/>
  <c r="L121" i="1"/>
  <c r="J121" i="1"/>
  <c r="M122" i="1"/>
  <c r="J123" i="1"/>
  <c r="J124" i="1"/>
  <c r="M125" i="1"/>
  <c r="M126" i="1"/>
  <c r="M127" i="1"/>
  <c r="J128" i="1"/>
  <c r="J129" i="1"/>
  <c r="M130" i="1"/>
  <c r="M13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9" i="1"/>
  <c r="J160" i="1"/>
  <c r="J161" i="1"/>
  <c r="J162" i="1"/>
  <c r="J181" i="1"/>
  <c r="J182" i="1"/>
  <c r="J183" i="1"/>
  <c r="J184" i="1"/>
  <c r="J185" i="1"/>
  <c r="J186" i="1"/>
  <c r="J189" i="1"/>
  <c r="J190" i="1"/>
  <c r="J191" i="1"/>
  <c r="J192" i="1"/>
  <c r="J199" i="1"/>
  <c r="J269" i="1"/>
  <c r="J270" i="1"/>
  <c r="J106" i="1"/>
  <c r="J80" i="1"/>
  <c r="L47" i="1"/>
  <c r="L46" i="1"/>
  <c r="L45" i="1"/>
  <c r="L44" i="1"/>
  <c r="L43" i="1"/>
  <c r="L42" i="1"/>
  <c r="L41" i="1"/>
  <c r="L40" i="1"/>
  <c r="L36" i="1"/>
  <c r="J36" i="1"/>
  <c r="L2" i="1"/>
  <c r="M2" i="1" s="1"/>
  <c r="F3" i="1" s="1"/>
  <c r="L3" i="1"/>
  <c r="M3" i="1" s="1"/>
  <c r="L4" i="1"/>
  <c r="J4" i="1"/>
  <c r="L5" i="1"/>
  <c r="J5" i="1"/>
  <c r="L6" i="1"/>
  <c r="J6" i="1"/>
  <c r="L8" i="1"/>
  <c r="J8" i="1"/>
  <c r="L9" i="1"/>
  <c r="M9" i="1" s="1"/>
  <c r="L10" i="1"/>
  <c r="J10" i="1"/>
  <c r="L11" i="1"/>
  <c r="M11" i="1" s="1"/>
  <c r="L12" i="1"/>
  <c r="J12" i="1"/>
  <c r="L13" i="1"/>
  <c r="J13" i="1"/>
  <c r="L14" i="1"/>
  <c r="M14" i="1" s="1"/>
  <c r="L15" i="1"/>
  <c r="J15" i="1"/>
  <c r="L16" i="1"/>
  <c r="J16" i="1"/>
  <c r="L17" i="1"/>
  <c r="J17" i="1"/>
  <c r="L18" i="1"/>
  <c r="J18" i="1"/>
  <c r="L19" i="1"/>
  <c r="J19" i="1"/>
  <c r="L20" i="1"/>
  <c r="J20" i="1"/>
  <c r="L21" i="1"/>
  <c r="M21" i="1" s="1"/>
  <c r="L22" i="1"/>
  <c r="M22" i="1" s="1"/>
  <c r="L23" i="1"/>
  <c r="J23" i="1"/>
  <c r="L24" i="1"/>
  <c r="J24" i="1"/>
  <c r="L25" i="1"/>
  <c r="J25" i="1"/>
  <c r="L26" i="1"/>
  <c r="J26" i="1"/>
  <c r="L27" i="1"/>
  <c r="J27" i="1"/>
  <c r="L28" i="1"/>
  <c r="J28" i="1"/>
  <c r="L29" i="1"/>
  <c r="J29" i="1"/>
  <c r="L30" i="1"/>
  <c r="J30" i="1"/>
  <c r="L31" i="1"/>
  <c r="M31" i="1" s="1"/>
  <c r="L32" i="1"/>
  <c r="J32" i="1"/>
  <c r="L33" i="1"/>
  <c r="J33" i="1"/>
  <c r="L34" i="1"/>
  <c r="J34" i="1"/>
  <c r="L35" i="1"/>
  <c r="J35" i="1"/>
  <c r="L37" i="1"/>
  <c r="M37" i="1"/>
  <c r="L38" i="1"/>
  <c r="M38" i="1"/>
  <c r="M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9" i="1"/>
  <c r="J38" i="1"/>
  <c r="J37" i="1"/>
  <c r="J31" i="1"/>
  <c r="J22" i="1"/>
  <c r="J21" i="1"/>
  <c r="J14" i="1"/>
  <c r="J11" i="1"/>
  <c r="J9" i="1"/>
  <c r="L7" i="1"/>
  <c r="J7" i="1"/>
  <c r="J3" i="1"/>
  <c r="G2" i="1"/>
  <c r="J2" i="1"/>
  <c r="P1" i="1"/>
  <c r="O1" i="1"/>
  <c r="M49" i="1"/>
  <c r="K54" i="1" l="1" a="1"/>
  <c r="K54" i="1" s="1"/>
  <c r="M54" i="1" s="1"/>
  <c r="F55" i="1" s="1"/>
  <c r="G55" i="1" s="1"/>
  <c r="K55" i="1" s="1" a="1"/>
  <c r="K55" i="1" s="1"/>
  <c r="M55" i="1" s="1"/>
  <c r="F56" i="1" s="1"/>
  <c r="G3" i="1"/>
  <c r="F4" i="1"/>
  <c r="G4" i="1" l="1"/>
  <c r="K4" i="1" s="1" a="1"/>
  <c r="K4" i="1" s="1"/>
  <c r="M4" i="1" s="1"/>
  <c r="F5" i="1" s="1"/>
  <c r="G56" i="1"/>
  <c r="K56" i="1" s="1" a="1"/>
  <c r="K56" i="1" s="1"/>
  <c r="M56" i="1" s="1"/>
  <c r="F57" i="1" s="1"/>
  <c r="G5" i="1" l="1"/>
  <c r="K5" i="1" s="1" a="1"/>
  <c r="K5" i="1" s="1"/>
  <c r="M5" i="1" s="1"/>
  <c r="F6" i="1" s="1"/>
  <c r="G57" i="1"/>
  <c r="K57" i="1" s="1" a="1"/>
  <c r="K57" i="1" s="1"/>
  <c r="M57" i="1" s="1"/>
  <c r="F58" i="1" s="1"/>
  <c r="G6" i="1" l="1"/>
  <c r="K6" i="1" s="1" a="1"/>
  <c r="K6" i="1" s="1"/>
  <c r="M6" i="1" s="1"/>
  <c r="F7" i="1" s="1"/>
  <c r="G58" i="1"/>
  <c r="K58" i="1" s="1" a="1"/>
  <c r="K58" i="1" s="1"/>
  <c r="M58" i="1" s="1"/>
  <c r="F59" i="1" s="1"/>
  <c r="G7" i="1" l="1"/>
  <c r="K7" i="1" s="1" a="1"/>
  <c r="K7" i="1" s="1"/>
  <c r="F8" i="1"/>
  <c r="G59" i="1"/>
  <c r="K59" i="1" s="1" a="1"/>
  <c r="K59" i="1" s="1"/>
  <c r="M59" i="1" s="1"/>
  <c r="F60" i="1" s="1"/>
  <c r="G8" i="1" l="1"/>
  <c r="K8" i="1" s="1" a="1"/>
  <c r="K8" i="1" s="1"/>
  <c r="M8" i="1" s="1"/>
  <c r="F9" i="1" s="1"/>
  <c r="G60" i="1"/>
  <c r="K60" i="1" s="1" a="1"/>
  <c r="K60" i="1" s="1"/>
  <c r="M60" i="1" s="1"/>
  <c r="F61" i="1" s="1"/>
  <c r="G9" i="1" l="1"/>
  <c r="F10" i="1"/>
  <c r="G61" i="1"/>
  <c r="K61" i="1" s="1" a="1"/>
  <c r="K61" i="1" s="1"/>
  <c r="M61" i="1" s="1"/>
  <c r="F62" i="1" s="1"/>
  <c r="G10" i="1" l="1"/>
  <c r="K10" i="1" s="1" a="1"/>
  <c r="K10" i="1" s="1"/>
  <c r="M10" i="1" s="1"/>
  <c r="F11" i="1" s="1"/>
  <c r="G62" i="1"/>
  <c r="K62" i="1" s="1" a="1"/>
  <c r="K62" i="1" s="1"/>
  <c r="M62" i="1" s="1"/>
  <c r="F63" i="1" s="1"/>
  <c r="G11" i="1" l="1"/>
  <c r="F12" i="1"/>
  <c r="G63" i="1"/>
  <c r="K63" i="1" s="1" a="1"/>
  <c r="K63" i="1" s="1"/>
  <c r="M63" i="1" s="1"/>
  <c r="F64" i="1" s="1"/>
  <c r="G12" i="1" l="1"/>
  <c r="K12" i="1" s="1" a="1"/>
  <c r="K12" i="1" s="1"/>
  <c r="M12" i="1" s="1"/>
  <c r="F13" i="1" s="1"/>
  <c r="G64" i="1"/>
  <c r="K64" i="1" s="1" a="1"/>
  <c r="K64" i="1" s="1"/>
  <c r="M64" i="1" s="1"/>
  <c r="F65" i="1" s="1"/>
  <c r="G13" i="1" l="1"/>
  <c r="K13" i="1" s="1" a="1"/>
  <c r="K13" i="1" s="1"/>
  <c r="M13" i="1" s="1"/>
  <c r="F14" i="1" s="1"/>
  <c r="G65" i="1"/>
  <c r="K65" i="1" s="1" a="1"/>
  <c r="K65" i="1" s="1"/>
  <c r="M65" i="1" s="1"/>
  <c r="F66" i="1" s="1"/>
  <c r="G14" i="1" l="1"/>
  <c r="F15" i="1"/>
  <c r="G66" i="1"/>
  <c r="K66" i="1" s="1" a="1"/>
  <c r="K66" i="1" s="1"/>
  <c r="M66" i="1" s="1"/>
  <c r="F67" i="1" s="1"/>
  <c r="G15" i="1" l="1"/>
  <c r="K15" i="1" s="1" a="1"/>
  <c r="K15" i="1" s="1"/>
  <c r="M15" i="1" s="1"/>
  <c r="F16" i="1" s="1"/>
  <c r="G67" i="1"/>
  <c r="K67" i="1" s="1" a="1"/>
  <c r="K67" i="1" s="1"/>
  <c r="M67" i="1" s="1"/>
  <c r="F68" i="1" s="1"/>
  <c r="G16" i="1" l="1"/>
  <c r="K16" i="1" s="1" a="1"/>
  <c r="K16" i="1" s="1"/>
  <c r="M16" i="1" s="1"/>
  <c r="F17" i="1" s="1"/>
  <c r="G68" i="1"/>
  <c r="K68" i="1" s="1" a="1"/>
  <c r="K68" i="1" s="1"/>
  <c r="M68" i="1" s="1"/>
  <c r="F69" i="1" s="1"/>
  <c r="G17" i="1" l="1"/>
  <c r="K17" i="1" s="1" a="1"/>
  <c r="K17" i="1" s="1"/>
  <c r="M17" i="1" s="1"/>
  <c r="F18" i="1" s="1"/>
  <c r="G69" i="1"/>
  <c r="K69" i="1" s="1" a="1"/>
  <c r="K69" i="1" s="1"/>
  <c r="M69" i="1" s="1"/>
  <c r="F70" i="1" s="1"/>
  <c r="G18" i="1" l="1"/>
  <c r="K18" i="1" s="1" a="1"/>
  <c r="K18" i="1" s="1"/>
  <c r="M18" i="1" s="1"/>
  <c r="F19" i="1" s="1"/>
  <c r="G70" i="1"/>
  <c r="K70" i="1" s="1" a="1"/>
  <c r="K70" i="1" s="1"/>
  <c r="M70" i="1" s="1"/>
  <c r="F71" i="1" s="1"/>
  <c r="G19" i="1" l="1"/>
  <c r="K19" i="1" s="1" a="1"/>
  <c r="K19" i="1" s="1"/>
  <c r="M19" i="1" s="1"/>
  <c r="F20" i="1" s="1"/>
  <c r="G71" i="1"/>
  <c r="K71" i="1" s="1" a="1"/>
  <c r="K71" i="1" s="1"/>
  <c r="M71" i="1" s="1"/>
  <c r="F72" i="1" s="1"/>
  <c r="G20" i="1" l="1"/>
  <c r="K20" i="1" s="1" a="1"/>
  <c r="K20" i="1" s="1"/>
  <c r="M20" i="1" s="1"/>
  <c r="F21" i="1" s="1"/>
  <c r="G72" i="1"/>
  <c r="K72" i="1" s="1" a="1"/>
  <c r="K72" i="1" s="1"/>
  <c r="M72" i="1" s="1"/>
  <c r="F73" i="1" s="1"/>
  <c r="G21" i="1" l="1"/>
  <c r="F22" i="1"/>
  <c r="G73" i="1"/>
  <c r="K73" i="1" s="1" a="1"/>
  <c r="K73" i="1" s="1"/>
  <c r="M73" i="1" s="1"/>
  <c r="F74" i="1" s="1"/>
  <c r="G22" i="1" l="1"/>
  <c r="F23" i="1"/>
  <c r="G74" i="1"/>
  <c r="K74" i="1" s="1" a="1"/>
  <c r="K74" i="1" s="1"/>
  <c r="M74" i="1" s="1"/>
  <c r="F75" i="1" s="1"/>
  <c r="G23" i="1" l="1"/>
  <c r="K23" i="1" s="1" a="1"/>
  <c r="K23" i="1" s="1"/>
  <c r="M23" i="1" s="1"/>
  <c r="F24" i="1" s="1"/>
  <c r="G75" i="1"/>
  <c r="K75" i="1" s="1" a="1"/>
  <c r="K75" i="1" s="1"/>
  <c r="M75" i="1" s="1"/>
  <c r="F76" i="1" s="1"/>
  <c r="G24" i="1" l="1"/>
  <c r="K24" i="1" s="1" a="1"/>
  <c r="K24" i="1" s="1"/>
  <c r="M24" i="1" s="1"/>
  <c r="F25" i="1" s="1"/>
  <c r="G76" i="1"/>
  <c r="K76" i="1" s="1" a="1"/>
  <c r="K76" i="1" s="1"/>
  <c r="M76" i="1" s="1"/>
  <c r="F77" i="1" s="1"/>
  <c r="G25" i="1" l="1"/>
  <c r="K25" i="1" s="1" a="1"/>
  <c r="K25" i="1" s="1"/>
  <c r="M25" i="1" s="1"/>
  <c r="F26" i="1" s="1"/>
  <c r="F78" i="1"/>
  <c r="G77" i="1"/>
  <c r="G26" i="1" l="1"/>
  <c r="K26" i="1" s="1" a="1"/>
  <c r="K26" i="1" s="1"/>
  <c r="M26" i="1" s="1"/>
  <c r="F27" i="1" s="1"/>
  <c r="F79" i="1"/>
  <c r="G78" i="1"/>
  <c r="G27" i="1" l="1"/>
  <c r="K27" i="1" s="1" a="1"/>
  <c r="K27" i="1" s="1"/>
  <c r="M27" i="1" s="1"/>
  <c r="F28" i="1" s="1"/>
  <c r="G79" i="1"/>
  <c r="K79" i="1" s="1" a="1"/>
  <c r="K79" i="1" s="1"/>
  <c r="M79" i="1" s="1"/>
  <c r="F80" i="1" s="1"/>
  <c r="G28" i="1" l="1"/>
  <c r="K28" i="1" s="1" a="1"/>
  <c r="K28" i="1" s="1"/>
  <c r="M28" i="1" s="1"/>
  <c r="F29" i="1" s="1"/>
  <c r="F81" i="1"/>
  <c r="G80" i="1"/>
  <c r="G29" i="1" l="1"/>
  <c r="K29" i="1" s="1" a="1"/>
  <c r="K29" i="1" s="1"/>
  <c r="M29" i="1" s="1"/>
  <c r="F30" i="1" s="1"/>
  <c r="G81" i="1"/>
  <c r="K81" i="1" s="1" a="1"/>
  <c r="K81" i="1" s="1"/>
  <c r="M81" i="1" s="1"/>
  <c r="F82" i="1" s="1"/>
  <c r="G30" i="1" l="1"/>
  <c r="K30" i="1" s="1" a="1"/>
  <c r="K30" i="1" s="1"/>
  <c r="M30" i="1" s="1"/>
  <c r="F31" i="1" s="1"/>
  <c r="G82" i="1"/>
  <c r="K82" i="1" s="1" a="1"/>
  <c r="K82" i="1" s="1"/>
  <c r="M82" i="1" s="1"/>
  <c r="F83" i="1" s="1"/>
  <c r="G31" i="1" l="1"/>
  <c r="F32" i="1"/>
  <c r="G83" i="1"/>
  <c r="K83" i="1" s="1" a="1"/>
  <c r="K83" i="1" s="1"/>
  <c r="M83" i="1" s="1"/>
  <c r="F84" i="1" s="1"/>
  <c r="G32" i="1" l="1"/>
  <c r="K32" i="1" s="1" a="1"/>
  <c r="K32" i="1" s="1"/>
  <c r="M32" i="1" s="1"/>
  <c r="F33" i="1" s="1"/>
  <c r="G84" i="1"/>
  <c r="K84" i="1" s="1" a="1"/>
  <c r="K84" i="1" s="1"/>
  <c r="M84" i="1" s="1"/>
  <c r="F85" i="1" s="1"/>
  <c r="G33" i="1" l="1"/>
  <c r="K33" i="1" s="1" a="1"/>
  <c r="K33" i="1" s="1"/>
  <c r="M33" i="1" s="1"/>
  <c r="F34" i="1" s="1"/>
  <c r="G85" i="1"/>
  <c r="F86" i="1"/>
  <c r="G34" i="1" l="1"/>
  <c r="K34" i="1" s="1" a="1"/>
  <c r="K34" i="1" s="1"/>
  <c r="M34" i="1" s="1"/>
  <c r="F35" i="1" s="1"/>
  <c r="G86" i="1"/>
  <c r="K86" i="1" s="1" a="1"/>
  <c r="K86" i="1" s="1"/>
  <c r="M86" i="1" s="1"/>
  <c r="F87" i="1" s="1"/>
  <c r="G35" i="1" l="1"/>
  <c r="K35" i="1" s="1" a="1"/>
  <c r="K35" i="1" s="1"/>
  <c r="M35" i="1" s="1"/>
  <c r="F36" i="1" s="1"/>
  <c r="G87" i="1"/>
  <c r="K87" i="1" s="1" a="1"/>
  <c r="K87" i="1" s="1"/>
  <c r="M87" i="1" s="1"/>
  <c r="F88" i="1" s="1"/>
  <c r="G36" i="1" l="1"/>
  <c r="K36" i="1" s="1" a="1"/>
  <c r="K36" i="1" s="1"/>
  <c r="M36" i="1" s="1"/>
  <c r="F37" i="1" s="1"/>
  <c r="G88" i="1"/>
  <c r="F89" i="1"/>
  <c r="F38" i="1" l="1"/>
  <c r="G37" i="1"/>
  <c r="F90" i="1"/>
  <c r="G89" i="1"/>
  <c r="G38" i="1" l="1"/>
  <c r="F39" i="1"/>
  <c r="G90" i="1"/>
  <c r="F91" i="1"/>
  <c r="G39" i="1" l="1"/>
  <c r="F40" i="1"/>
  <c r="G40" i="1" s="1"/>
  <c r="K40" i="1" s="1" a="1"/>
  <c r="K40" i="1" s="1"/>
  <c r="M40" i="1" s="1"/>
  <c r="F41" i="1" s="1"/>
  <c r="G41" i="1" s="1"/>
  <c r="K41" i="1" s="1" a="1"/>
  <c r="K41" i="1" s="1"/>
  <c r="M41" i="1" s="1"/>
  <c r="F42" i="1" s="1"/>
  <c r="G42" i="1" s="1"/>
  <c r="K42" i="1" s="1" a="1"/>
  <c r="K42" i="1" s="1"/>
  <c r="M42" i="1" s="1"/>
  <c r="F43" i="1" s="1"/>
  <c r="G43" i="1" s="1"/>
  <c r="K43" i="1" s="1" a="1"/>
  <c r="K43" i="1" s="1"/>
  <c r="M43" i="1" s="1"/>
  <c r="F44" i="1" s="1"/>
  <c r="G44" i="1" s="1"/>
  <c r="K44" i="1" s="1" a="1"/>
  <c r="K44" i="1" s="1"/>
  <c r="M44" i="1" s="1"/>
  <c r="F45" i="1" s="1"/>
  <c r="G45" i="1" s="1"/>
  <c r="K45" i="1" s="1" a="1"/>
  <c r="K45" i="1" s="1"/>
  <c r="M45" i="1" s="1"/>
  <c r="F46" i="1" s="1"/>
  <c r="G46" i="1" s="1"/>
  <c r="K46" i="1" s="1" a="1"/>
  <c r="K46" i="1" s="1"/>
  <c r="M46" i="1" s="1"/>
  <c r="F47" i="1" s="1"/>
  <c r="F92" i="1"/>
  <c r="G91" i="1"/>
  <c r="G47" i="1" l="1"/>
  <c r="K47" i="1" s="1" a="1"/>
  <c r="K47" i="1" s="1"/>
  <c r="M47" i="1" s="1"/>
  <c r="F48" i="1" s="1"/>
  <c r="G48" i="1" s="1"/>
  <c r="K48" i="1" s="1" a="1"/>
  <c r="K48" i="1" s="1"/>
  <c r="M48" i="1" s="1"/>
  <c r="F49" i="1" s="1"/>
  <c r="G92" i="1"/>
  <c r="F93" i="1"/>
  <c r="G49" i="1" l="1"/>
  <c r="F50" i="1"/>
  <c r="G50" i="1" s="1"/>
  <c r="K50" i="1" s="1" a="1"/>
  <c r="K50" i="1" s="1"/>
  <c r="M50" i="1" s="1"/>
  <c r="F51" i="1" s="1"/>
  <c r="G51" i="1" s="1"/>
  <c r="K51" i="1" s="1" a="1"/>
  <c r="K51" i="1" s="1"/>
  <c r="M51" i="1" s="1"/>
  <c r="F52" i="1" s="1"/>
  <c r="G52" i="1" s="1"/>
  <c r="K52" i="1" s="1" a="1"/>
  <c r="K52" i="1" s="1"/>
  <c r="M52" i="1" s="1"/>
  <c r="G93" i="1"/>
  <c r="F94" i="1"/>
  <c r="G94" i="1" l="1"/>
  <c r="F95" i="1"/>
  <c r="F96" i="1" l="1"/>
  <c r="G95" i="1"/>
  <c r="F97" i="1" l="1"/>
  <c r="G96" i="1"/>
  <c r="F98" i="1" l="1"/>
  <c r="G97" i="1"/>
  <c r="G98" i="1" l="1"/>
  <c r="F99" i="1"/>
  <c r="F100" i="1" l="1"/>
  <c r="G99" i="1"/>
  <c r="G100" i="1" l="1"/>
  <c r="F101" i="1"/>
  <c r="F102" i="1" l="1"/>
  <c r="G101" i="1"/>
  <c r="G102" i="1" l="1"/>
  <c r="F103" i="1"/>
  <c r="G103" i="1" s="1"/>
  <c r="K103" i="1" s="1" a="1"/>
  <c r="K103" i="1" s="1"/>
  <c r="M103" i="1" s="1"/>
  <c r="F104" i="1" s="1"/>
  <c r="G104" i="1" s="1"/>
  <c r="K104" i="1" s="1" a="1"/>
  <c r="K104" i="1" s="1"/>
  <c r="M104" i="1" s="1"/>
  <c r="F105" i="1" s="1"/>
  <c r="G105" i="1" s="1"/>
  <c r="K105" i="1" s="1" a="1"/>
  <c r="K105" i="1" s="1"/>
  <c r="M105" i="1" s="1"/>
  <c r="F106" i="1" s="1"/>
  <c r="F107" i="1" l="1"/>
  <c r="G106" i="1"/>
  <c r="G107" i="1" l="1"/>
  <c r="F108" i="1"/>
  <c r="G108" i="1" s="1"/>
  <c r="K108" i="1" s="1" a="1"/>
  <c r="K108" i="1" s="1"/>
  <c r="M108" i="1" s="1"/>
  <c r="F109" i="1" s="1"/>
  <c r="G109" i="1" s="1"/>
  <c r="K109" i="1" s="1" a="1"/>
  <c r="K109" i="1" s="1"/>
  <c r="M109" i="1" s="1"/>
  <c r="F110" i="1" s="1"/>
  <c r="G110" i="1" s="1"/>
  <c r="K110" i="1" s="1" a="1"/>
  <c r="K110" i="1" s="1"/>
  <c r="M110" i="1" s="1"/>
  <c r="F111" i="1" s="1"/>
  <c r="G111" i="1" s="1"/>
  <c r="K111" i="1" s="1" a="1"/>
  <c r="K111" i="1" s="1"/>
  <c r="M111" i="1" s="1"/>
  <c r="F112" i="1" s="1"/>
  <c r="G112" i="1" s="1"/>
  <c r="K112" i="1" s="1" a="1"/>
  <c r="K112" i="1" s="1"/>
  <c r="M112" i="1" s="1"/>
  <c r="F113" i="1" s="1"/>
  <c r="G113" i="1" l="1"/>
  <c r="F114" i="1"/>
  <c r="G114" i="1" s="1"/>
  <c r="K114" i="1" s="1" a="1"/>
  <c r="K114" i="1" s="1"/>
  <c r="M114" i="1" s="1"/>
  <c r="F115" i="1" s="1"/>
  <c r="G115" i="1" s="1"/>
  <c r="K115" i="1" s="1" a="1"/>
  <c r="K115" i="1" s="1"/>
  <c r="M115" i="1" s="1"/>
  <c r="F116" i="1" s="1"/>
  <c r="G116" i="1" s="1"/>
  <c r="K116" i="1" s="1" a="1"/>
  <c r="K116" i="1" s="1"/>
  <c r="M116" i="1" s="1"/>
  <c r="F117" i="1" s="1"/>
  <c r="G117" i="1" s="1"/>
  <c r="K117" i="1" s="1" a="1"/>
  <c r="K117" i="1" s="1"/>
  <c r="M117" i="1" s="1"/>
  <c r="F118" i="1" s="1"/>
  <c r="G118" i="1" s="1"/>
  <c r="K118" i="1" s="1" a="1"/>
  <c r="K118" i="1" s="1"/>
  <c r="M118" i="1" s="1"/>
  <c r="F119" i="1" s="1"/>
  <c r="G119" i="1" s="1"/>
  <c r="K119" i="1" s="1" a="1"/>
  <c r="K119" i="1" s="1"/>
  <c r="M119" i="1" s="1"/>
  <c r="F120" i="1" s="1"/>
  <c r="G120" i="1" s="1"/>
  <c r="K120" i="1" s="1" a="1"/>
  <c r="K120" i="1" s="1"/>
  <c r="M120" i="1" s="1"/>
  <c r="F121" i="1" s="1"/>
  <c r="G121" i="1" s="1"/>
  <c r="K121" i="1" s="1" a="1"/>
  <c r="K121" i="1" s="1"/>
  <c r="M121" i="1" s="1"/>
  <c r="F122" i="1" s="1"/>
  <c r="F123" i="1" l="1"/>
  <c r="G123" i="1" s="1"/>
  <c r="K123" i="1" s="1" a="1"/>
  <c r="K123" i="1" s="1"/>
  <c r="M123" i="1" s="1"/>
  <c r="F124" i="1" s="1"/>
  <c r="G124" i="1" s="1"/>
  <c r="K124" i="1" s="1" a="1"/>
  <c r="K124" i="1" s="1"/>
  <c r="M124" i="1" s="1"/>
  <c r="F125" i="1" s="1"/>
  <c r="G122" i="1"/>
  <c r="F126" i="1" l="1"/>
  <c r="G125" i="1"/>
  <c r="G126" i="1" l="1"/>
  <c r="F127" i="1"/>
  <c r="G127" i="1" l="1"/>
  <c r="F128" i="1"/>
  <c r="G128" i="1" s="1"/>
  <c r="K128" i="1" s="1" a="1"/>
  <c r="K128" i="1" s="1"/>
  <c r="M128" i="1" s="1"/>
  <c r="F129" i="1" s="1"/>
  <c r="G129" i="1" s="1"/>
  <c r="K129" i="1" s="1" a="1"/>
  <c r="K129" i="1" s="1"/>
  <c r="M129" i="1" s="1"/>
  <c r="F130" i="1" s="1"/>
  <c r="F131" i="1" l="1"/>
  <c r="G130" i="1"/>
  <c r="G131" i="1" l="1"/>
  <c r="F132" i="1"/>
  <c r="G132" i="1" s="1"/>
  <c r="M132" i="1" s="1"/>
  <c r="F133" i="1" s="1"/>
  <c r="G133" i="1" s="1"/>
  <c r="M133" i="1" s="1"/>
  <c r="F134" i="1" s="1"/>
  <c r="G134" i="1" s="1"/>
  <c r="M134" i="1" s="1"/>
  <c r="F135" i="1" s="1"/>
  <c r="G135" i="1" s="1"/>
  <c r="M135" i="1" s="1"/>
  <c r="F136" i="1" s="1"/>
  <c r="G136" i="1" s="1"/>
  <c r="M136" i="1" s="1"/>
  <c r="F137" i="1" s="1"/>
  <c r="G137" i="1" s="1"/>
  <c r="M137" i="1" s="1"/>
  <c r="F138" i="1" s="1"/>
  <c r="G138" i="1" s="1"/>
  <c r="M138" i="1" s="1"/>
  <c r="F139" i="1" s="1"/>
  <c r="G139" i="1" s="1"/>
  <c r="M139" i="1" s="1"/>
  <c r="F140" i="1" s="1"/>
  <c r="G140" i="1" s="1"/>
  <c r="M140" i="1" s="1"/>
  <c r="F141" i="1" s="1"/>
  <c r="G141" i="1" s="1"/>
  <c r="M141" i="1" s="1"/>
  <c r="F142" i="1" s="1"/>
  <c r="G142" i="1" s="1"/>
  <c r="K142" i="1" s="1" a="1"/>
  <c r="K142" i="1" s="1"/>
  <c r="M142" i="1" s="1"/>
  <c r="F143" i="1" s="1"/>
  <c r="G143" i="1" s="1"/>
  <c r="K143" i="1" s="1" a="1"/>
  <c r="K143" i="1" s="1"/>
  <c r="M143" i="1" s="1"/>
  <c r="F144" i="1" s="1"/>
  <c r="G144" i="1" s="1"/>
  <c r="K144" i="1" s="1" a="1"/>
  <c r="K144" i="1" s="1"/>
  <c r="M144" i="1" s="1"/>
  <c r="F145" i="1" s="1"/>
  <c r="G145" i="1" s="1"/>
  <c r="K145" i="1" s="1" a="1"/>
  <c r="K145" i="1" s="1"/>
  <c r="M145" i="1" s="1"/>
  <c r="F146" i="1" s="1"/>
  <c r="G146" i="1" s="1"/>
  <c r="K146" i="1" s="1" a="1"/>
  <c r="K146" i="1" s="1"/>
  <c r="M146" i="1" s="1"/>
  <c r="F147" i="1" s="1"/>
  <c r="G147" i="1" s="1"/>
  <c r="K147" i="1" s="1" a="1"/>
  <c r="K147" i="1" s="1"/>
  <c r="M147" i="1" s="1"/>
  <c r="F148" i="1" s="1"/>
  <c r="G148" i="1" s="1"/>
  <c r="K148" i="1" s="1" a="1"/>
  <c r="K148" i="1" s="1"/>
  <c r="M148" i="1" s="1"/>
  <c r="F149" i="1" s="1"/>
  <c r="G149" i="1" s="1"/>
  <c r="K149" i="1" s="1" a="1"/>
  <c r="K149" i="1" s="1"/>
  <c r="M149" i="1" s="1"/>
  <c r="F150" i="1" s="1"/>
  <c r="G150" i="1" s="1"/>
  <c r="K150" i="1" s="1" a="1"/>
  <c r="K150" i="1" s="1"/>
  <c r="M150" i="1" s="1"/>
  <c r="F151" i="1" s="1"/>
  <c r="G151" i="1" s="1"/>
  <c r="K151" i="1" s="1" a="1"/>
  <c r="K151" i="1" s="1"/>
  <c r="M151" i="1" s="1"/>
  <c r="F152" i="1" s="1"/>
  <c r="G152" i="1" s="1"/>
  <c r="K152" i="1" s="1" a="1"/>
  <c r="K152" i="1" s="1"/>
  <c r="M152" i="1" s="1"/>
  <c r="F153" i="1" s="1"/>
  <c r="G153" i="1" s="1"/>
  <c r="K153" i="1" s="1" a="1"/>
  <c r="K153" i="1" s="1"/>
  <c r="M153" i="1" s="1"/>
  <c r="F154" i="1" s="1"/>
  <c r="G154" i="1" s="1"/>
  <c r="K154" i="1" s="1" a="1"/>
  <c r="K154" i="1" s="1"/>
  <c r="M154" i="1" s="1"/>
  <c r="F155" i="1" s="1"/>
  <c r="G155" i="1" s="1"/>
  <c r="K155" i="1" s="1" a="1"/>
  <c r="K155" i="1" s="1"/>
  <c r="M155" i="1" s="1"/>
  <c r="F156" i="1" s="1"/>
  <c r="G156" i="1" s="1"/>
  <c r="M156" i="1" s="1"/>
  <c r="F157" i="1" s="1"/>
  <c r="G157" i="1" s="1"/>
  <c r="M157" i="1" s="1"/>
  <c r="F158" i="1" s="1"/>
  <c r="G158" i="1" s="1"/>
  <c r="M158" i="1" s="1"/>
  <c r="F159" i="1" s="1"/>
  <c r="G159" i="1" s="1"/>
  <c r="K159" i="1" s="1" a="1"/>
  <c r="K159" i="1" s="1"/>
  <c r="M159" i="1" s="1"/>
  <c r="F160" i="1" s="1"/>
  <c r="G160" i="1" s="1"/>
  <c r="M160" i="1" s="1"/>
  <c r="F161" i="1" s="1"/>
  <c r="G161" i="1" s="1"/>
  <c r="M161" i="1" s="1"/>
  <c r="F162" i="1" s="1"/>
  <c r="G162" i="1" s="1"/>
  <c r="M162" i="1" s="1"/>
  <c r="F163" i="1" s="1"/>
  <c r="G163" i="1" s="1"/>
  <c r="M163" i="1" s="1"/>
  <c r="F164" i="1" s="1"/>
  <c r="G164" i="1" s="1"/>
  <c r="M164" i="1" s="1"/>
  <c r="F165" i="1" s="1"/>
  <c r="G165" i="1" s="1"/>
  <c r="M165" i="1" s="1"/>
  <c r="F166" i="1" s="1"/>
  <c r="G166" i="1" s="1"/>
  <c r="M166" i="1" s="1"/>
  <c r="F167" i="1" s="1"/>
  <c r="G167" i="1" s="1"/>
  <c r="M167" i="1" s="1"/>
  <c r="F168" i="1" s="1"/>
  <c r="G168" i="1" s="1"/>
  <c r="M168" i="1" s="1"/>
  <c r="F169" i="1" s="1"/>
  <c r="G169" i="1" s="1"/>
  <c r="M169" i="1" s="1"/>
  <c r="F170" i="1" s="1"/>
  <c r="G170" i="1" s="1"/>
  <c r="M170" i="1" s="1"/>
  <c r="F171" i="1" s="1"/>
  <c r="G171" i="1" s="1"/>
  <c r="M171" i="1" s="1"/>
  <c r="F172" i="1" s="1"/>
  <c r="G172" i="1" s="1"/>
  <c r="M172" i="1" s="1"/>
  <c r="F173" i="1" s="1"/>
  <c r="G173" i="1" s="1"/>
  <c r="M173" i="1" s="1"/>
  <c r="F174" i="1" s="1"/>
  <c r="G174" i="1" s="1"/>
  <c r="M174" i="1" s="1"/>
  <c r="F175" i="1" s="1"/>
  <c r="G175" i="1" s="1"/>
  <c r="M175" i="1" s="1"/>
  <c r="F176" i="1" s="1"/>
  <c r="G176" i="1" s="1"/>
  <c r="M176" i="1" s="1"/>
  <c r="F177" i="1" s="1"/>
  <c r="G177" i="1" s="1"/>
  <c r="M177" i="1" s="1"/>
  <c r="F178" i="1" s="1"/>
  <c r="G178" i="1" s="1"/>
  <c r="M178" i="1" s="1"/>
  <c r="F179" i="1" s="1"/>
  <c r="G179" i="1" s="1"/>
  <c r="M179" i="1" s="1"/>
  <c r="F180" i="1" s="1"/>
  <c r="G180" i="1" l="1"/>
  <c r="M180" i="1" s="1"/>
  <c r="F181" i="1"/>
  <c r="G181" i="1" l="1"/>
  <c r="K181" i="1" s="1" a="1"/>
  <c r="K181" i="1" s="1"/>
  <c r="M181" i="1" s="1"/>
  <c r="F182" i="1" s="1"/>
  <c r="G182" i="1" s="1"/>
  <c r="K182" i="1" s="1" a="1"/>
  <c r="K182" i="1" s="1"/>
  <c r="M182" i="1" s="1"/>
  <c r="F183" i="1" s="1"/>
  <c r="G183" i="1" s="1"/>
  <c r="K183" i="1" s="1" a="1"/>
  <c r="K183" i="1" s="1"/>
  <c r="M183" i="1" s="1"/>
  <c r="F184" i="1" s="1"/>
  <c r="G184" i="1" s="1"/>
  <c r="K184" i="1" s="1" a="1"/>
  <c r="K184" i="1" s="1"/>
  <c r="M184" i="1" s="1"/>
  <c r="F185" i="1" s="1"/>
  <c r="G185" i="1" s="1"/>
  <c r="M185" i="1" s="1"/>
  <c r="F186" i="1" s="1"/>
  <c r="G186" i="1" s="1"/>
  <c r="M186" i="1" s="1"/>
  <c r="F187" i="1" s="1"/>
  <c r="G187" i="1" s="1"/>
  <c r="M187" i="1" s="1"/>
  <c r="F188" i="1" s="1"/>
  <c r="G188" i="1" s="1"/>
  <c r="M188" i="1" s="1"/>
  <c r="F189" i="1" s="1"/>
  <c r="G189" i="1" s="1"/>
  <c r="K189" i="1" s="1" a="1"/>
  <c r="K189" i="1" s="1"/>
  <c r="M189" i="1" s="1"/>
  <c r="F190" i="1" s="1"/>
  <c r="G190" i="1" s="1"/>
  <c r="K190" i="1" s="1" a="1"/>
  <c r="K190" i="1" s="1"/>
  <c r="M190" i="1" s="1"/>
  <c r="F191" i="1" s="1"/>
  <c r="G191" i="1" l="1"/>
  <c r="K191" i="1" l="1" a="1"/>
  <c r="K191" i="1" s="1"/>
  <c r="M191" i="1" s="1"/>
  <c r="F192" i="1" s="1"/>
  <c r="G192" i="1" s="1"/>
  <c r="K192" i="1" s="1" a="1"/>
  <c r="K192" i="1" s="1"/>
  <c r="M192" i="1" s="1"/>
  <c r="F193" i="1" s="1"/>
  <c r="G193" i="1" l="1"/>
  <c r="M193" i="1" s="1"/>
  <c r="F194" i="1" s="1"/>
  <c r="G194" i="1" l="1"/>
  <c r="M194" i="1" s="1"/>
  <c r="F195" i="1" s="1"/>
  <c r="G195" i="1" l="1"/>
  <c r="M195" i="1" s="1"/>
  <c r="F196" i="1" s="1"/>
  <c r="G196" i="1" l="1"/>
  <c r="M196" i="1" s="1"/>
  <c r="F197" i="1" s="1"/>
  <c r="G197" i="1" l="1"/>
  <c r="M197" i="1" s="1"/>
  <c r="F198" i="1" s="1"/>
  <c r="G198" i="1" l="1"/>
  <c r="M198" i="1" s="1"/>
  <c r="F199" i="1" s="1"/>
  <c r="G199" i="1" l="1"/>
  <c r="M199" i="1" s="1"/>
  <c r="F200" i="1" s="1"/>
  <c r="G200" i="1" l="1"/>
  <c r="M200" i="1" s="1"/>
  <c r="F201" i="1" s="1"/>
  <c r="G201" i="1" l="1"/>
  <c r="M201" i="1" s="1"/>
  <c r="F202" i="1" s="1"/>
  <c r="G202" i="1" l="1"/>
  <c r="M202" i="1" s="1"/>
  <c r="F203" i="1" s="1"/>
  <c r="G203" i="1" l="1"/>
  <c r="M203" i="1" s="1"/>
  <c r="F204" i="1" s="1"/>
  <c r="G204" i="1" l="1"/>
  <c r="M204" i="1" s="1"/>
  <c r="F205" i="1" s="1"/>
  <c r="G205" i="1" l="1"/>
  <c r="M205" i="1" s="1"/>
  <c r="F206" i="1" s="1"/>
  <c r="G206" i="1" l="1"/>
  <c r="M206" i="1" s="1"/>
  <c r="F207" i="1" s="1"/>
  <c r="G207" i="1" l="1"/>
  <c r="M207" i="1" s="1"/>
  <c r="F208" i="1" s="1"/>
  <c r="G208" i="1" l="1"/>
  <c r="M208" i="1" s="1"/>
  <c r="F209" i="1" s="1"/>
  <c r="G209" i="1" l="1"/>
  <c r="M209" i="1" s="1"/>
  <c r="F210" i="1" s="1"/>
  <c r="G210" i="1" l="1"/>
  <c r="M210" i="1" s="1"/>
  <c r="F211" i="1" s="1"/>
  <c r="G211" i="1" l="1"/>
  <c r="M211" i="1" s="1"/>
  <c r="F212" i="1" s="1"/>
  <c r="G212" i="1" l="1"/>
  <c r="M212" i="1" s="1"/>
  <c r="F213" i="1" s="1"/>
  <c r="G213" i="1" l="1"/>
  <c r="M213" i="1" s="1"/>
  <c r="F214" i="1" s="1"/>
  <c r="G214" i="1" l="1"/>
  <c r="M214" i="1" s="1"/>
  <c r="F215" i="1" s="1"/>
  <c r="G215" i="1" l="1"/>
  <c r="M215" i="1" s="1"/>
  <c r="F216" i="1" s="1"/>
  <c r="G216" i="1" l="1"/>
  <c r="M216" i="1" s="1"/>
  <c r="F217" i="1" s="1"/>
  <c r="G217" i="1" l="1"/>
  <c r="M217" i="1" s="1"/>
  <c r="F218" i="1" s="1"/>
  <c r="G218" i="1" l="1"/>
  <c r="M218" i="1" s="1"/>
  <c r="F219" i="1" s="1"/>
  <c r="G219" i="1" l="1"/>
  <c r="M219" i="1" s="1"/>
  <c r="F220" i="1" s="1"/>
  <c r="G220" i="1" l="1"/>
  <c r="M220" i="1" s="1"/>
  <c r="F221" i="1" s="1"/>
  <c r="G221" i="1" l="1"/>
  <c r="M221" i="1" s="1"/>
  <c r="F222" i="1" s="1"/>
  <c r="G222" i="1" l="1"/>
  <c r="M222" i="1" s="1"/>
  <c r="F223" i="1" s="1"/>
  <c r="G223" i="1" l="1"/>
  <c r="M223" i="1" s="1"/>
  <c r="F224" i="1" s="1"/>
  <c r="G224" i="1" l="1"/>
  <c r="M224" i="1" s="1"/>
  <c r="F225" i="1" s="1"/>
  <c r="G225" i="1" l="1"/>
  <c r="M225" i="1" s="1"/>
  <c r="F226" i="1" s="1"/>
  <c r="G226" i="1" l="1"/>
  <c r="M226" i="1" s="1"/>
  <c r="F227" i="1" s="1"/>
  <c r="G227" i="1" l="1"/>
  <c r="M227" i="1" s="1"/>
  <c r="F228" i="1" s="1"/>
  <c r="G228" i="1" l="1"/>
  <c r="M228" i="1" s="1"/>
  <c r="F229" i="1" s="1"/>
  <c r="G229" i="1" l="1"/>
  <c r="M229" i="1" s="1"/>
  <c r="F230" i="1" s="1"/>
  <c r="G230" i="1" s="1"/>
  <c r="M230" i="1" s="1"/>
  <c r="F231" i="1" l="1"/>
  <c r="G231" i="1" l="1"/>
  <c r="M231" i="1" s="1"/>
  <c r="F232" i="1" s="1"/>
  <c r="G232" i="1" l="1"/>
  <c r="M232" i="1" s="1"/>
  <c r="F233" i="1" s="1"/>
  <c r="G233" i="1" l="1"/>
  <c r="M233" i="1" s="1"/>
  <c r="F234" i="1" s="1"/>
  <c r="G234" i="1" l="1"/>
  <c r="M234" i="1" s="1"/>
  <c r="F235" i="1" s="1"/>
  <c r="G235" i="1" l="1"/>
  <c r="M235" i="1" s="1"/>
  <c r="F236" i="1" s="1"/>
  <c r="G236" i="1" l="1"/>
  <c r="M236" i="1" s="1"/>
  <c r="F237" i="1" s="1"/>
  <c r="G237" i="1" l="1"/>
  <c r="M237" i="1" s="1"/>
  <c r="F238" i="1" s="1"/>
  <c r="G238" i="1" l="1"/>
  <c r="M238" i="1" s="1"/>
  <c r="F239" i="1" s="1"/>
  <c r="G239" i="1" l="1"/>
  <c r="M239" i="1" s="1"/>
  <c r="F240" i="1" s="1"/>
  <c r="G240" i="1" l="1"/>
  <c r="M240" i="1" s="1"/>
  <c r="F241" i="1" s="1"/>
  <c r="G241" i="1" l="1"/>
  <c r="M241" i="1" s="1"/>
  <c r="F242" i="1" s="1"/>
  <c r="G242" i="1" l="1"/>
  <c r="M242" i="1" s="1"/>
  <c r="F243" i="1" s="1"/>
  <c r="G243" i="1" l="1"/>
  <c r="M243" i="1" s="1"/>
  <c r="F244" i="1" s="1"/>
  <c r="G244" i="1" l="1"/>
  <c r="M244" i="1" s="1"/>
  <c r="F245" i="1" s="1"/>
  <c r="G245" i="1" l="1"/>
  <c r="M245" i="1" s="1"/>
  <c r="F246" i="1" s="1"/>
  <c r="G246" i="1" l="1"/>
  <c r="M246" i="1" s="1"/>
  <c r="F247" i="1" s="1"/>
  <c r="G247" i="1" l="1"/>
  <c r="M247" i="1" s="1"/>
  <c r="F248" i="1" s="1"/>
  <c r="G248" i="1" l="1"/>
  <c r="M248" i="1" s="1"/>
  <c r="F249" i="1" s="1"/>
  <c r="G249" i="1" l="1"/>
  <c r="M249" i="1" s="1"/>
  <c r="F250" i="1" s="1"/>
  <c r="G250" i="1" l="1"/>
  <c r="M250" i="1" s="1"/>
  <c r="F251" i="1" s="1"/>
  <c r="G251" i="1" l="1"/>
  <c r="M251" i="1" s="1"/>
  <c r="F252" i="1" s="1"/>
  <c r="G252" i="1" l="1"/>
  <c r="M252" i="1" s="1"/>
  <c r="F253" i="1" s="1"/>
  <c r="G253" i="1" l="1"/>
  <c r="M253" i="1" s="1"/>
  <c r="F254" i="1" s="1"/>
  <c r="G254" i="1" l="1"/>
  <c r="M254" i="1" s="1"/>
  <c r="F255" i="1" s="1"/>
  <c r="G255" i="1" l="1"/>
  <c r="M255" i="1" s="1"/>
  <c r="F256" i="1" s="1"/>
  <c r="G256" i="1" l="1"/>
  <c r="M256" i="1" s="1"/>
  <c r="F257" i="1" s="1"/>
  <c r="G257" i="1" l="1"/>
  <c r="M257" i="1" s="1"/>
  <c r="F258" i="1" s="1"/>
  <c r="G258" i="1" l="1"/>
  <c r="M258" i="1" s="1"/>
  <c r="F259" i="1" s="1"/>
  <c r="G259" i="1" l="1"/>
  <c r="M259" i="1" s="1"/>
  <c r="F260" i="1" s="1"/>
  <c r="G260" i="1" l="1"/>
  <c r="M260" i="1" s="1"/>
  <c r="F261" i="1" s="1"/>
  <c r="G261" i="1" l="1"/>
  <c r="M261" i="1" s="1"/>
  <c r="F262" i="1" s="1"/>
  <c r="G262" i="1" l="1"/>
  <c r="M262" i="1" s="1"/>
  <c r="F263" i="1" s="1"/>
  <c r="G263" i="1" l="1"/>
  <c r="M263" i="1" s="1"/>
  <c r="F264" i="1" s="1"/>
  <c r="G264" i="1" l="1"/>
  <c r="M264" i="1" s="1"/>
  <c r="F265" i="1" s="1"/>
  <c r="G265" i="1" l="1"/>
  <c r="M265" i="1" s="1"/>
  <c r="F266" i="1" s="1"/>
  <c r="G266" i="1" l="1"/>
  <c r="M266" i="1" s="1"/>
  <c r="F267" i="1" s="1"/>
  <c r="G267" i="1" l="1"/>
  <c r="M267" i="1" s="1"/>
  <c r="F268" i="1" s="1"/>
  <c r="G268" i="1" l="1"/>
  <c r="M268" i="1" s="1"/>
  <c r="F269" i="1" s="1"/>
  <c r="G269" i="1" l="1"/>
  <c r="M269" i="1" s="1"/>
  <c r="F270" i="1" s="1"/>
  <c r="G270" i="1" l="1"/>
  <c r="M270" i="1" s="1"/>
  <c r="F271" i="1" s="1"/>
  <c r="G271" i="1" l="1"/>
  <c r="M271" i="1" s="1"/>
  <c r="F272" i="1" s="1"/>
  <c r="G272" i="1" l="1"/>
  <c r="M272" i="1" s="1"/>
  <c r="F273" i="1" s="1"/>
  <c r="G273" i="1" l="1"/>
  <c r="M273" i="1" s="1"/>
  <c r="F274" i="1" s="1"/>
  <c r="G274" i="1" l="1"/>
  <c r="M274" i="1" s="1"/>
  <c r="F275" i="1" s="1"/>
  <c r="G275" i="1" l="1"/>
  <c r="M275" i="1" s="1"/>
  <c r="F276" i="1" s="1"/>
  <c r="G276" i="1" l="1"/>
  <c r="M276" i="1" s="1"/>
  <c r="F277" i="1" s="1"/>
  <c r="G277" i="1" l="1"/>
  <c r="M277" i="1" s="1"/>
  <c r="F278" i="1" s="1"/>
  <c r="G278" i="1" l="1"/>
  <c r="M278" i="1" s="1"/>
  <c r="F279" i="1" s="1"/>
  <c r="G279" i="1" l="1"/>
  <c r="M279" i="1" s="1"/>
  <c r="F280" i="1" s="1"/>
  <c r="G280" i="1" l="1"/>
  <c r="M280" i="1" s="1"/>
  <c r="F281" i="1" s="1"/>
  <c r="G281" i="1" l="1"/>
  <c r="M281" i="1" s="1"/>
  <c r="F282" i="1" s="1"/>
  <c r="G282" i="1" l="1"/>
  <c r="M282" i="1" s="1"/>
  <c r="F283" i="1" s="1"/>
  <c r="G283" i="1" l="1"/>
  <c r="M283" i="1" s="1"/>
  <c r="F284" i="1" s="1"/>
  <c r="G284" i="1" l="1"/>
  <c r="M284" i="1" s="1"/>
  <c r="F285" i="1" s="1"/>
  <c r="G285" i="1" l="1"/>
  <c r="M285" i="1" s="1"/>
  <c r="F286" i="1" s="1"/>
  <c r="G286" i="1" l="1"/>
  <c r="M286" i="1" s="1"/>
  <c r="F287" i="1" s="1"/>
  <c r="G287" i="1" l="1"/>
  <c r="M287" i="1" s="1"/>
  <c r="F288" i="1" s="1"/>
  <c r="G288" i="1" l="1"/>
  <c r="M288" i="1" s="1"/>
  <c r="F289" i="1" s="1"/>
  <c r="G289" i="1" l="1"/>
  <c r="M289" i="1" s="1"/>
  <c r="F290" i="1" s="1"/>
  <c r="G290" i="1" l="1"/>
  <c r="M290" i="1" s="1"/>
  <c r="F291" i="1" s="1"/>
  <c r="G291" i="1" l="1"/>
  <c r="M291" i="1" s="1"/>
  <c r="F292" i="1" s="1"/>
  <c r="G292" i="1" l="1"/>
  <c r="M292" i="1" s="1"/>
  <c r="F293" i="1" s="1"/>
  <c r="G293" i="1" l="1"/>
  <c r="M293" i="1" s="1"/>
  <c r="F294" i="1" s="1"/>
  <c r="G294" i="1" l="1"/>
  <c r="M294" i="1" s="1"/>
  <c r="F295" i="1" s="1"/>
  <c r="G295" i="1" l="1"/>
  <c r="M295" i="1" s="1"/>
  <c r="F296" i="1" s="1"/>
  <c r="G296" i="1" l="1"/>
  <c r="M296" i="1" s="1"/>
  <c r="F297" i="1" s="1"/>
  <c r="G297" i="1" l="1"/>
  <c r="M297" i="1" s="1"/>
  <c r="F298" i="1" s="1"/>
  <c r="G298" i="1" l="1"/>
  <c r="M298" i="1" s="1"/>
  <c r="F299" i="1" s="1"/>
  <c r="G299" i="1" l="1"/>
  <c r="M299" i="1" s="1"/>
  <c r="F300" i="1" s="1"/>
  <c r="G300" i="1" l="1"/>
  <c r="M300" i="1" s="1"/>
  <c r="F301" i="1" s="1"/>
  <c r="G301" i="1" s="1"/>
  <c r="M301" i="1" s="1"/>
  <c r="F302" i="1" s="1"/>
  <c r="G302" i="1" l="1"/>
  <c r="M302" i="1" s="1"/>
  <c r="F303" i="1" s="1"/>
  <c r="G303" i="1" s="1"/>
  <c r="M303" i="1" s="1"/>
  <c r="F304" i="1" s="1"/>
  <c r="G304" i="1" s="1"/>
  <c r="M304" i="1" s="1"/>
  <c r="F305" i="1" s="1"/>
  <c r="G305" i="1" s="1"/>
  <c r="M305" i="1" s="1"/>
  <c r="F306" i="1" s="1"/>
  <c r="G306" i="1" s="1"/>
  <c r="M306" i="1" s="1"/>
  <c r="F307" i="1" s="1"/>
  <c r="G307" i="1" s="1"/>
  <c r="M307" i="1" s="1"/>
  <c r="F308" i="1" s="1"/>
  <c r="G308" i="1" s="1"/>
  <c r="M308" i="1" s="1"/>
  <c r="F309" i="1" s="1"/>
  <c r="G309" i="1" s="1"/>
  <c r="M309" i="1" s="1"/>
  <c r="F310" i="1" s="1"/>
  <c r="G310" i="1" s="1"/>
  <c r="M310" i="1" s="1"/>
  <c r="F311" i="1" s="1"/>
  <c r="G311" i="1" l="1"/>
  <c r="M311" i="1" s="1"/>
  <c r="F312" i="1" s="1"/>
  <c r="G312" i="1" l="1"/>
  <c r="M312" i="1" l="1"/>
  <c r="F313" i="1" s="1"/>
  <c r="G313" i="1" s="1"/>
  <c r="M313" i="1" s="1"/>
  <c r="F314" i="1" s="1"/>
  <c r="G314" i="1" l="1"/>
  <c r="M314" i="1" s="1"/>
  <c r="F315" i="1" s="1"/>
  <c r="G315" i="1" s="1"/>
  <c r="M315" i="1" s="1"/>
  <c r="F316" i="1" s="1"/>
  <c r="G316" i="1" s="1"/>
  <c r="M316" i="1" s="1"/>
  <c r="F317" i="1" s="1"/>
  <c r="G317" i="1" s="1"/>
  <c r="M317" i="1" s="1"/>
  <c r="F318" i="1" s="1"/>
  <c r="G318" i="1" l="1"/>
  <c r="M318" i="1" s="1"/>
  <c r="F319" i="1" s="1"/>
  <c r="G319" i="1" l="1"/>
  <c r="M319" i="1" s="1"/>
  <c r="F320" i="1" s="1"/>
  <c r="G320" i="1" s="1"/>
  <c r="M320" i="1" s="1"/>
  <c r="F321" i="1" s="1"/>
  <c r="G321" i="1" s="1"/>
  <c r="K321" i="1" s="1" a="1"/>
  <c r="K321" i="1" s="1"/>
  <c r="M321" i="1" s="1"/>
  <c r="F322" i="1" s="1"/>
  <c r="G322" i="1" s="1"/>
  <c r="M322" i="1" s="1"/>
  <c r="F323" i="1" s="1"/>
  <c r="G323" i="1" s="1"/>
  <c r="M323" i="1" s="1"/>
  <c r="F324" i="1" s="1"/>
  <c r="G324" i="1" s="1"/>
  <c r="M324" i="1" s="1"/>
  <c r="F325" i="1" s="1"/>
  <c r="G325" i="1" s="1"/>
  <c r="M325" i="1" l="1"/>
  <c r="F326" i="1" s="1"/>
  <c r="G326" i="1" s="1"/>
  <c r="M326" i="1" s="1"/>
  <c r="F327" i="1" s="1"/>
  <c r="G327" i="1" s="1"/>
  <c r="M327" i="1"/>
  <c r="F328" i="1" l="1"/>
  <c r="G328" i="1" s="1"/>
  <c r="M328" i="1" s="1"/>
  <c r="F329" i="1" s="1"/>
  <c r="G329" i="1" s="1"/>
  <c r="M329" i="1" s="1"/>
  <c r="F330" i="1" s="1"/>
  <c r="G330" i="1" s="1"/>
  <c r="M330" i="1" s="1"/>
  <c r="F331" i="1" s="1"/>
  <c r="G331" i="1" s="1"/>
  <c r="M331" i="1" s="1"/>
  <c r="F332" i="1" s="1"/>
  <c r="G332" i="1" l="1"/>
  <c r="M332" i="1" s="1"/>
  <c r="F333" i="1" s="1"/>
  <c r="G333" i="1" l="1"/>
  <c r="M333" i="1" s="1"/>
  <c r="F334" i="1" s="1"/>
  <c r="G334" i="1" s="1"/>
  <c r="M334" i="1" s="1"/>
  <c r="F335" i="1" s="1"/>
  <c r="G335" i="1" s="1"/>
  <c r="M335" i="1" s="1"/>
  <c r="F336" i="1" s="1"/>
  <c r="G336" i="1" s="1"/>
  <c r="M336" i="1" s="1"/>
  <c r="F337" i="1" s="1"/>
  <c r="G337" i="1" s="1"/>
  <c r="M337" i="1" s="1"/>
  <c r="F338" i="1" s="1"/>
  <c r="G338" i="1" s="1"/>
  <c r="M338" i="1" s="1"/>
  <c r="F339" i="1" s="1"/>
  <c r="G339" i="1" s="1"/>
  <c r="K339" i="1" s="1" a="1"/>
  <c r="K339" i="1" s="1"/>
  <c r="M339" i="1" s="1"/>
  <c r="F340" i="1" s="1"/>
  <c r="G340" i="1" s="1"/>
  <c r="M340" i="1" s="1"/>
  <c r="F341" i="1" s="1"/>
  <c r="G341" i="1" s="1"/>
  <c r="K341" i="1" s="1" a="1"/>
  <c r="K341" i="1" s="1"/>
  <c r="M341" i="1" s="1"/>
  <c r="F342" i="1" s="1"/>
  <c r="G342" i="1" s="1"/>
  <c r="K342" i="1" s="1" a="1"/>
  <c r="K342" i="1" s="1"/>
  <c r="M342" i="1" s="1"/>
  <c r="F343" i="1" s="1"/>
  <c r="G343" i="1" s="1"/>
  <c r="K343" i="1" s="1" a="1"/>
  <c r="K343" i="1" s="1"/>
  <c r="M343" i="1" s="1"/>
  <c r="F344" i="1" s="1"/>
  <c r="G344" i="1" s="1"/>
  <c r="M344" i="1" s="1"/>
  <c r="F345" i="1" s="1"/>
  <c r="G345" i="1" s="1"/>
  <c r="M345" i="1" s="1"/>
  <c r="F346" i="1" s="1"/>
  <c r="G346" i="1" s="1"/>
  <c r="M346" i="1" s="1"/>
  <c r="F347" i="1" s="1"/>
  <c r="G347" i="1" s="1"/>
  <c r="M347" i="1" s="1"/>
  <c r="F348" i="1" s="1"/>
  <c r="G348" i="1" s="1"/>
  <c r="M348" i="1" s="1"/>
  <c r="F349" i="1" s="1"/>
  <c r="G349" i="1" s="1"/>
  <c r="M349" i="1" s="1"/>
  <c r="F350" i="1" s="1"/>
  <c r="G350" i="1" s="1"/>
  <c r="M350" i="1" s="1"/>
  <c r="F351" i="1" s="1"/>
  <c r="G351" i="1" s="1"/>
  <c r="K351" i="1" s="1" a="1"/>
  <c r="K351" i="1" s="1"/>
  <c r="M351" i="1" s="1"/>
  <c r="F352" i="1" s="1"/>
  <c r="G352" i="1" s="1"/>
  <c r="K352" i="1" s="1" a="1"/>
  <c r="K352" i="1" s="1"/>
  <c r="M352" i="1" s="1"/>
  <c r="F353" i="1" s="1"/>
  <c r="G353" i="1" s="1"/>
  <c r="K353" i="1" s="1" a="1"/>
  <c r="K353" i="1" s="1"/>
  <c r="M353" i="1" s="1"/>
  <c r="F354" i="1" s="1"/>
  <c r="G354" i="1" s="1"/>
  <c r="K354" i="1" s="1" a="1"/>
  <c r="K354" i="1" s="1"/>
  <c r="M354" i="1" s="1"/>
  <c r="F355" i="1" s="1"/>
  <c r="G355" i="1" s="1"/>
  <c r="K355" i="1" s="1" a="1"/>
  <c r="K355" i="1" s="1"/>
  <c r="M355" i="1" s="1"/>
  <c r="F356" i="1" s="1"/>
  <c r="G356" i="1" s="1"/>
  <c r="K356" i="1" s="1" a="1"/>
  <c r="K356" i="1" s="1"/>
  <c r="M356" i="1" s="1"/>
  <c r="F357" i="1" s="1"/>
  <c r="G357" i="1" s="1"/>
  <c r="K357" i="1" s="1" a="1"/>
  <c r="K357" i="1" s="1"/>
  <c r="M357" i="1" s="1"/>
  <c r="F358" i="1" s="1"/>
  <c r="G358" i="1" s="1"/>
  <c r="K358" i="1" s="1" a="1"/>
  <c r="K358" i="1" s="1"/>
  <c r="M358" i="1" s="1"/>
  <c r="F359" i="1" s="1"/>
  <c r="G359" i="1" s="1"/>
  <c r="K359" i="1" s="1" a="1"/>
  <c r="K359" i="1" s="1"/>
  <c r="M359" i="1" s="1"/>
  <c r="F360" i="1" s="1"/>
  <c r="G360" i="1" s="1"/>
  <c r="K360" i="1" s="1" a="1"/>
  <c r="K360" i="1" s="1"/>
  <c r="M360" i="1" s="1"/>
  <c r="F361" i="1" s="1"/>
  <c r="G361" i="1" s="1"/>
  <c r="K361" i="1" s="1" a="1"/>
  <c r="K361" i="1" s="1"/>
  <c r="M361" i="1" s="1"/>
  <c r="F362" i="1" s="1"/>
  <c r="G362" i="1" s="1"/>
  <c r="K362" i="1" s="1" a="1"/>
  <c r="K362" i="1" s="1"/>
  <c r="M362" i="1" s="1"/>
  <c r="F363" i="1" s="1"/>
  <c r="G363" i="1" s="1"/>
  <c r="K363" i="1" s="1" a="1"/>
  <c r="K363" i="1" s="1"/>
  <c r="M363" i="1" s="1"/>
  <c r="F364" i="1" s="1"/>
  <c r="G364" i="1" s="1"/>
  <c r="K364" i="1" s="1" a="1"/>
  <c r="K364" i="1" s="1"/>
  <c r="M364" i="1" s="1"/>
  <c r="F365" i="1" s="1"/>
  <c r="G365" i="1" s="1"/>
  <c r="K365" i="1" s="1" a="1"/>
  <c r="K365" i="1" s="1"/>
  <c r="M365" i="1" s="1"/>
  <c r="F366" i="1" s="1"/>
  <c r="G366" i="1" s="1"/>
  <c r="K366" i="1" s="1" a="1"/>
  <c r="K366" i="1" s="1"/>
  <c r="M366" i="1" s="1"/>
  <c r="F367" i="1" s="1"/>
  <c r="G367" i="1" s="1"/>
  <c r="K367" i="1" s="1" a="1"/>
  <c r="K367" i="1" s="1"/>
  <c r="M367" i="1" s="1"/>
  <c r="F368" i="1" s="1"/>
  <c r="G368" i="1" s="1"/>
  <c r="K368" i="1" s="1" a="1"/>
  <c r="K368" i="1" s="1"/>
  <c r="M368" i="1" s="1"/>
  <c r="F369" i="1" s="1"/>
  <c r="G369" i="1" s="1"/>
  <c r="K369" i="1" s="1" a="1"/>
  <c r="K369" i="1" s="1"/>
  <c r="M369" i="1" s="1"/>
  <c r="F370" i="1" s="1"/>
  <c r="G370" i="1" s="1"/>
  <c r="K370" i="1" s="1" a="1"/>
  <c r="K370" i="1" s="1"/>
  <c r="M370" i="1" s="1"/>
  <c r="F371" i="1" s="1"/>
  <c r="G371" i="1" s="1"/>
  <c r="K371" i="1" s="1" a="1"/>
  <c r="K371" i="1" s="1"/>
  <c r="M371" i="1" s="1"/>
  <c r="F372" i="1" s="1"/>
  <c r="G372" i="1" s="1"/>
  <c r="K372" i="1" s="1" a="1"/>
  <c r="K372" i="1" s="1"/>
  <c r="M372" i="1" s="1"/>
  <c r="F373" i="1" s="1"/>
  <c r="G373" i="1" s="1"/>
  <c r="K373" i="1" s="1" a="1"/>
  <c r="K373" i="1" s="1"/>
  <c r="M373" i="1" s="1"/>
  <c r="F374" i="1" s="1"/>
  <c r="G374" i="1" s="1"/>
  <c r="K374" i="1" s="1" a="1"/>
  <c r="K374" i="1" s="1"/>
  <c r="M374" i="1" s="1"/>
  <c r="F375" i="1" s="1"/>
  <c r="G375" i="1" s="1"/>
  <c r="K375" i="1" s="1" a="1"/>
  <c r="K375" i="1" s="1"/>
  <c r="M375" i="1" s="1"/>
  <c r="F376" i="1" s="1"/>
  <c r="G376" i="1" s="1"/>
  <c r="K376" i="1" s="1" a="1"/>
  <c r="K376" i="1" s="1"/>
  <c r="M376" i="1" s="1"/>
  <c r="F377" i="1" s="1"/>
  <c r="G377" i="1" s="1"/>
  <c r="K377" i="1" s="1" a="1"/>
  <c r="K377" i="1" s="1"/>
  <c r="M377" i="1" s="1"/>
  <c r="F378" i="1" s="1"/>
  <c r="G378" i="1" s="1"/>
  <c r="K378" i="1" s="1" a="1"/>
  <c r="K378" i="1" s="1"/>
  <c r="M378" i="1" s="1"/>
  <c r="F379" i="1" s="1"/>
  <c r="G379" i="1" s="1"/>
  <c r="K379" i="1" s="1" a="1"/>
  <c r="K379" i="1" s="1"/>
  <c r="M379" i="1" s="1"/>
  <c r="F380" i="1" s="1"/>
  <c r="G380" i="1" s="1"/>
  <c r="K380" i="1" s="1" a="1"/>
  <c r="K380" i="1" s="1"/>
  <c r="M380" i="1" s="1"/>
  <c r="F381" i="1" s="1"/>
  <c r="G381" i="1" s="1"/>
  <c r="K381" i="1" s="1" a="1"/>
  <c r="K381" i="1" s="1"/>
  <c r="M381" i="1" s="1"/>
  <c r="F382" i="1" s="1"/>
  <c r="G382" i="1" s="1"/>
  <c r="K382" i="1" s="1" a="1"/>
  <c r="K382" i="1" s="1"/>
  <c r="M382" i="1" s="1"/>
  <c r="F383" i="1" s="1"/>
  <c r="G383" i="1" s="1"/>
  <c r="K383" i="1" s="1" a="1"/>
  <c r="K383" i="1" s="1"/>
  <c r="M383" i="1" s="1"/>
  <c r="F384" i="1" s="1"/>
  <c r="G384" i="1" s="1"/>
  <c r="K384" i="1" s="1" a="1"/>
  <c r="K384" i="1" s="1"/>
  <c r="M384" i="1" s="1"/>
  <c r="F385" i="1" s="1"/>
  <c r="G385" i="1" s="1"/>
  <c r="K385" i="1" s="1" a="1"/>
  <c r="K385" i="1" s="1"/>
  <c r="M385" i="1" s="1"/>
  <c r="F386" i="1" s="1"/>
  <c r="G386" i="1" s="1"/>
  <c r="K386" i="1" s="1" a="1"/>
  <c r="K386" i="1" s="1"/>
  <c r="M386" i="1" s="1"/>
  <c r="F387" i="1" s="1"/>
  <c r="G387" i="1" s="1"/>
  <c r="K387" i="1" s="1" a="1"/>
  <c r="K387" i="1" s="1"/>
  <c r="M387" i="1" s="1"/>
  <c r="F388" i="1" s="1"/>
  <c r="G388" i="1" s="1"/>
  <c r="K388" i="1" s="1" a="1"/>
  <c r="K388" i="1" s="1"/>
  <c r="M388" i="1" s="1"/>
  <c r="F389" i="1" s="1"/>
  <c r="G389" i="1" s="1"/>
  <c r="K389" i="1" s="1" a="1"/>
  <c r="K389" i="1" s="1"/>
  <c r="M389" i="1" s="1"/>
  <c r="F390" i="1" s="1"/>
  <c r="G390" i="1" s="1"/>
  <c r="K390" i="1" s="1" a="1"/>
  <c r="K390" i="1" s="1"/>
  <c r="M390" i="1" s="1"/>
  <c r="F391" i="1" s="1"/>
  <c r="G391" i="1" s="1"/>
  <c r="K391" i="1" s="1" a="1"/>
  <c r="K391" i="1" s="1"/>
  <c r="M391" i="1" s="1"/>
  <c r="F392" i="1" s="1"/>
  <c r="G392" i="1" s="1"/>
  <c r="K392" i="1" s="1" a="1"/>
  <c r="K392" i="1" s="1"/>
  <c r="M392" i="1" s="1"/>
  <c r="F393" i="1" s="1"/>
  <c r="G393" i="1" s="1"/>
  <c r="K393" i="1" s="1" a="1"/>
  <c r="K393" i="1" s="1"/>
  <c r="M393" i="1" s="1"/>
  <c r="F394" i="1" s="1"/>
  <c r="G394" i="1" s="1"/>
  <c r="K394" i="1" s="1" a="1"/>
  <c r="K394" i="1" s="1"/>
  <c r="M394" i="1" s="1"/>
  <c r="F395" i="1" s="1"/>
  <c r="G395" i="1" s="1"/>
  <c r="K395" i="1" s="1" a="1"/>
  <c r="K395" i="1" s="1"/>
  <c r="M395" i="1" s="1"/>
  <c r="F396" i="1" s="1"/>
  <c r="G396" i="1" s="1"/>
  <c r="K396" i="1" s="1" a="1"/>
  <c r="K396" i="1" s="1"/>
  <c r="M396" i="1" s="1"/>
  <c r="F397" i="1" s="1"/>
  <c r="G397" i="1" s="1"/>
  <c r="K397" i="1" s="1" a="1"/>
  <c r="K397" i="1" s="1"/>
  <c r="M397" i="1" s="1"/>
  <c r="F398" i="1" s="1"/>
  <c r="G398" i="1" s="1"/>
  <c r="K398" i="1" s="1" a="1"/>
  <c r="K398" i="1" s="1"/>
  <c r="M398" i="1" s="1"/>
  <c r="F399" i="1" s="1"/>
  <c r="G399" i="1" s="1"/>
  <c r="K399" i="1" s="1" a="1"/>
  <c r="K399" i="1" s="1"/>
  <c r="M399" i="1" s="1"/>
  <c r="F400" i="1" s="1"/>
  <c r="G400" i="1" s="1"/>
  <c r="K400" i="1" s="1" a="1"/>
  <c r="K400" i="1" s="1"/>
  <c r="M400" i="1" s="1"/>
  <c r="F401" i="1" s="1"/>
  <c r="G401" i="1" s="1"/>
  <c r="K401" i="1" s="1" a="1"/>
  <c r="K401" i="1" s="1"/>
  <c r="M401" i="1" s="1"/>
  <c r="F402" i="1" s="1"/>
  <c r="G402" i="1" s="1"/>
  <c r="K402" i="1" s="1" a="1"/>
  <c r="K402" i="1" s="1"/>
  <c r="M402" i="1" s="1"/>
  <c r="F403" i="1" s="1"/>
  <c r="G403" i="1" s="1"/>
  <c r="K403" i="1" s="1" a="1"/>
  <c r="K403" i="1" s="1"/>
  <c r="M403" i="1" s="1"/>
  <c r="F404" i="1" s="1"/>
  <c r="G404" i="1" s="1"/>
  <c r="K404" i="1" s="1" a="1"/>
  <c r="K404" i="1" s="1"/>
  <c r="M404" i="1" s="1"/>
  <c r="F405" i="1" s="1"/>
  <c r="G405" i="1" s="1"/>
  <c r="K405" i="1" s="1" a="1"/>
  <c r="K405" i="1" s="1"/>
  <c r="M405" i="1" s="1"/>
  <c r="F406" i="1" s="1"/>
  <c r="G406" i="1" s="1"/>
  <c r="K406" i="1" s="1" a="1"/>
  <c r="K406" i="1" s="1"/>
  <c r="M406" i="1" s="1"/>
  <c r="F407" i="1" s="1"/>
  <c r="G407" i="1" s="1"/>
  <c r="K407" i="1" s="1" a="1"/>
  <c r="K407" i="1" s="1"/>
  <c r="M407" i="1" s="1"/>
  <c r="F408" i="1" s="1"/>
  <c r="G408" i="1" s="1"/>
  <c r="K408" i="1" s="1" a="1"/>
  <c r="K408" i="1" s="1"/>
  <c r="M408" i="1" s="1"/>
  <c r="F409" i="1" s="1"/>
  <c r="G409" i="1" s="1"/>
  <c r="K409" i="1" s="1" a="1"/>
  <c r="K409" i="1" s="1"/>
  <c r="M409" i="1" s="1"/>
  <c r="F410" i="1" s="1"/>
  <c r="G410" i="1" s="1"/>
  <c r="K410" i="1" s="1" a="1"/>
  <c r="K410" i="1" s="1"/>
  <c r="M410" i="1" s="1"/>
  <c r="F411" i="1" s="1"/>
  <c r="G411" i="1" s="1"/>
  <c r="K411" i="1" s="1" a="1"/>
  <c r="K411" i="1" s="1"/>
  <c r="M411" i="1" s="1"/>
  <c r="F412" i="1" s="1"/>
  <c r="G412" i="1" s="1"/>
  <c r="K412" i="1" s="1" a="1"/>
  <c r="K412" i="1" s="1"/>
  <c r="M412" i="1" s="1"/>
  <c r="F413" i="1" s="1"/>
  <c r="G413" i="1" s="1"/>
  <c r="K413" i="1" s="1" a="1"/>
  <c r="K413" i="1" s="1"/>
  <c r="M413" i="1" s="1"/>
  <c r="F414" i="1" s="1"/>
  <c r="G414" i="1" s="1"/>
  <c r="K414" i="1" s="1" a="1"/>
  <c r="K414" i="1" s="1"/>
  <c r="M414" i="1" s="1"/>
  <c r="F415" i="1" s="1"/>
  <c r="G415" i="1" s="1"/>
  <c r="K415" i="1" s="1" a="1"/>
  <c r="K415" i="1" s="1"/>
  <c r="M415" i="1" s="1"/>
  <c r="F416" i="1" s="1"/>
  <c r="G416" i="1" s="1"/>
  <c r="K416" i="1" s="1" a="1"/>
  <c r="K416" i="1" s="1"/>
  <c r="M416" i="1" s="1"/>
  <c r="F417" i="1" s="1"/>
  <c r="G417" i="1" s="1"/>
  <c r="K417" i="1" s="1" a="1"/>
  <c r="K417" i="1" s="1"/>
  <c r="M417" i="1" s="1"/>
  <c r="F418" i="1" s="1"/>
  <c r="G418" i="1" s="1"/>
  <c r="K418" i="1" s="1" a="1"/>
  <c r="K418" i="1" s="1"/>
  <c r="M418" i="1" s="1"/>
  <c r="F419" i="1" s="1"/>
  <c r="G419" i="1" s="1"/>
  <c r="K419" i="1" s="1" a="1"/>
  <c r="K419" i="1" s="1"/>
  <c r="M419" i="1" s="1"/>
  <c r="F420" i="1" s="1"/>
  <c r="G420" i="1" s="1"/>
  <c r="K420" i="1" s="1" a="1"/>
  <c r="K420" i="1" s="1"/>
  <c r="M420" i="1" s="1"/>
  <c r="F421" i="1" s="1"/>
  <c r="G421" i="1" s="1"/>
  <c r="K421" i="1" s="1" a="1"/>
  <c r="K421" i="1" s="1"/>
  <c r="M421" i="1" s="1"/>
  <c r="F422" i="1" s="1"/>
  <c r="G422" i="1" s="1"/>
  <c r="K422" i="1" s="1" a="1"/>
  <c r="K422" i="1" s="1"/>
  <c r="M422" i="1" s="1"/>
  <c r="F423" i="1" s="1"/>
  <c r="G423" i="1" s="1"/>
  <c r="K423" i="1" s="1" a="1"/>
  <c r="K423" i="1" s="1"/>
  <c r="M423" i="1" s="1"/>
  <c r="F424" i="1" s="1"/>
  <c r="G424" i="1" s="1"/>
  <c r="K424" i="1" s="1" a="1"/>
  <c r="K424" i="1" s="1"/>
  <c r="M424" i="1" s="1"/>
  <c r="F425" i="1" s="1"/>
  <c r="G425" i="1" s="1"/>
  <c r="K425" i="1" s="1" a="1"/>
  <c r="K425" i="1" s="1"/>
  <c r="M425" i="1" s="1"/>
  <c r="F426" i="1" s="1"/>
  <c r="G426" i="1" s="1"/>
  <c r="K426" i="1" s="1" a="1"/>
  <c r="K426" i="1" s="1"/>
  <c r="M426" i="1" s="1"/>
  <c r="F427" i="1" s="1"/>
  <c r="G427" i="1" s="1"/>
  <c r="K427" i="1" s="1" a="1"/>
  <c r="K427" i="1" s="1"/>
  <c r="M427" i="1" s="1"/>
  <c r="F428" i="1" s="1"/>
  <c r="G428" i="1" s="1"/>
  <c r="K428" i="1" s="1" a="1"/>
  <c r="K428" i="1" s="1"/>
  <c r="M428" i="1" s="1"/>
  <c r="F429" i="1" s="1"/>
  <c r="G429" i="1" s="1"/>
  <c r="K429" i="1" s="1" a="1"/>
  <c r="K429" i="1" s="1"/>
  <c r="M429" i="1" s="1"/>
  <c r="F430" i="1" s="1"/>
  <c r="G430" i="1" s="1"/>
  <c r="K430" i="1" s="1" a="1"/>
  <c r="K430" i="1" s="1"/>
  <c r="M430" i="1" s="1"/>
  <c r="F431" i="1" s="1"/>
  <c r="G431" i="1" s="1"/>
  <c r="K431" i="1" s="1" a="1"/>
  <c r="K431" i="1" s="1"/>
  <c r="M431" i="1" s="1"/>
  <c r="F432" i="1" s="1"/>
  <c r="G432" i="1" s="1"/>
  <c r="K432" i="1" s="1" a="1"/>
  <c r="K432" i="1" s="1"/>
  <c r="M432" i="1" s="1"/>
  <c r="F433" i="1" s="1"/>
  <c r="G433" i="1" s="1"/>
  <c r="K433" i="1" s="1" a="1"/>
  <c r="K433" i="1" s="1"/>
  <c r="M433" i="1" s="1"/>
  <c r="F434" i="1" s="1"/>
  <c r="G434" i="1" s="1"/>
  <c r="K434" i="1" s="1" a="1"/>
  <c r="K434" i="1" s="1"/>
  <c r="M434" i="1" s="1"/>
  <c r="F435" i="1" s="1"/>
  <c r="G435" i="1" s="1"/>
  <c r="K435" i="1" s="1" a="1"/>
  <c r="K435" i="1" s="1"/>
  <c r="M435" i="1" s="1"/>
  <c r="F436" i="1" s="1"/>
  <c r="G436" i="1" s="1"/>
  <c r="K436" i="1" s="1" a="1"/>
  <c r="K436" i="1" s="1"/>
  <c r="M436" i="1" s="1"/>
  <c r="F437" i="1" s="1"/>
  <c r="G437" i="1" s="1"/>
  <c r="K437" i="1" s="1" a="1"/>
  <c r="K437" i="1" s="1"/>
  <c r="M437" i="1" s="1"/>
  <c r="F438" i="1" s="1"/>
  <c r="G438" i="1" s="1"/>
  <c r="K438" i="1" s="1" a="1"/>
  <c r="K438" i="1" s="1"/>
  <c r="M438" i="1" s="1"/>
  <c r="F439" i="1" s="1"/>
  <c r="G439" i="1" s="1"/>
  <c r="K439" i="1" s="1" a="1"/>
  <c r="K439" i="1" s="1"/>
  <c r="M439" i="1" s="1"/>
  <c r="F440" i="1" s="1"/>
  <c r="G440" i="1" s="1"/>
  <c r="K440" i="1" s="1" a="1"/>
  <c r="K440" i="1" s="1"/>
  <c r="M440" i="1" s="1"/>
  <c r="F441" i="1" s="1"/>
  <c r="G441" i="1" s="1"/>
  <c r="K441" i="1" s="1" a="1"/>
  <c r="K441" i="1" s="1"/>
  <c r="M441" i="1" s="1"/>
  <c r="F442" i="1" s="1"/>
  <c r="G442" i="1" s="1"/>
  <c r="K442" i="1" s="1" a="1"/>
  <c r="K442" i="1" s="1"/>
  <c r="M442" i="1" s="1"/>
  <c r="F443" i="1" s="1"/>
  <c r="G443" i="1" s="1"/>
  <c r="K443" i="1" s="1" a="1"/>
  <c r="K443" i="1" s="1"/>
  <c r="M443" i="1" s="1"/>
  <c r="F444" i="1" s="1"/>
  <c r="G444" i="1" s="1"/>
  <c r="K444" i="1" s="1" a="1"/>
  <c r="K444" i="1" s="1"/>
  <c r="M444" i="1" s="1"/>
  <c r="F445" i="1" s="1"/>
  <c r="G445" i="1" s="1"/>
  <c r="K445" i="1" s="1" a="1"/>
  <c r="K445" i="1" s="1"/>
  <c r="M445" i="1" s="1"/>
  <c r="F446" i="1" s="1"/>
  <c r="G446" i="1" s="1"/>
  <c r="K446" i="1" s="1" a="1"/>
  <c r="K446" i="1" s="1"/>
  <c r="M446" i="1" s="1"/>
  <c r="F447" i="1" s="1"/>
  <c r="G447" i="1" s="1"/>
  <c r="K447" i="1" s="1" a="1"/>
  <c r="K447" i="1" s="1"/>
  <c r="M447" i="1" s="1"/>
  <c r="F448" i="1" s="1"/>
  <c r="G448" i="1" s="1"/>
  <c r="K448" i="1" s="1" a="1"/>
  <c r="K448" i="1" s="1"/>
  <c r="M448" i="1" s="1"/>
  <c r="F449" i="1" s="1"/>
  <c r="G449" i="1" s="1"/>
  <c r="K449" i="1" s="1" a="1"/>
  <c r="K449" i="1" s="1"/>
  <c r="M449" i="1" s="1"/>
  <c r="F450" i="1" s="1"/>
  <c r="G450" i="1" s="1"/>
  <c r="K450" i="1" s="1" a="1"/>
  <c r="K450" i="1" s="1"/>
  <c r="M450" i="1" s="1"/>
  <c r="F451" i="1" s="1"/>
  <c r="G451" i="1" s="1"/>
  <c r="K451" i="1" s="1" a="1"/>
  <c r="K451" i="1" s="1"/>
  <c r="M451" i="1" s="1"/>
  <c r="F452" i="1" s="1"/>
  <c r="G452" i="1" s="1"/>
  <c r="K452" i="1" s="1" a="1"/>
  <c r="K452" i="1" s="1"/>
  <c r="M452" i="1" s="1"/>
  <c r="F453" i="1" s="1"/>
  <c r="G453" i="1" s="1"/>
  <c r="K453" i="1" s="1" a="1"/>
  <c r="K453" i="1" s="1"/>
  <c r="M453" i="1" s="1"/>
  <c r="F454" i="1" s="1"/>
  <c r="G454" i="1" s="1"/>
  <c r="K454" i="1" s="1" a="1"/>
  <c r="K454" i="1" s="1"/>
  <c r="M454" i="1" s="1"/>
  <c r="F455" i="1" s="1"/>
  <c r="G455" i="1" s="1"/>
  <c r="K455" i="1" s="1" a="1"/>
  <c r="K455" i="1" s="1"/>
  <c r="M455" i="1" s="1"/>
  <c r="F456" i="1" s="1"/>
  <c r="G456" i="1" s="1"/>
  <c r="K456" i="1" s="1" a="1"/>
  <c r="K456" i="1" s="1"/>
  <c r="M456" i="1" s="1"/>
  <c r="F457" i="1" s="1"/>
  <c r="G457" i="1" s="1"/>
  <c r="K457" i="1" s="1" a="1"/>
  <c r="K457" i="1" s="1"/>
  <c r="M457" i="1" s="1"/>
  <c r="F458" i="1" s="1"/>
  <c r="G458" i="1" s="1"/>
  <c r="K458" i="1" s="1" a="1"/>
  <c r="K458" i="1" s="1"/>
  <c r="M458" i="1" s="1"/>
  <c r="F459" i="1" s="1"/>
  <c r="G459" i="1" s="1"/>
  <c r="K459" i="1" s="1" a="1"/>
  <c r="K459" i="1" s="1"/>
  <c r="M459" i="1" s="1"/>
  <c r="F460" i="1" s="1"/>
  <c r="G460" i="1" s="1"/>
  <c r="K460" i="1" s="1" a="1"/>
  <c r="K460" i="1" s="1"/>
  <c r="M460" i="1" s="1"/>
  <c r="F461" i="1" s="1"/>
  <c r="G461" i="1" s="1"/>
  <c r="K461" i="1" s="1" a="1"/>
  <c r="K461" i="1" s="1"/>
  <c r="M461" i="1" s="1"/>
  <c r="F462" i="1" s="1"/>
  <c r="G462" i="1" s="1"/>
  <c r="K462" i="1" s="1" a="1"/>
  <c r="K462" i="1" s="1"/>
  <c r="M462" i="1" s="1"/>
  <c r="F463" i="1" s="1"/>
  <c r="G463" i="1" s="1"/>
  <c r="K463" i="1" s="1" a="1"/>
  <c r="K463" i="1" s="1"/>
  <c r="M463" i="1" s="1"/>
  <c r="F464" i="1" s="1"/>
  <c r="G464" i="1" s="1"/>
  <c r="K464" i="1" s="1" a="1"/>
  <c r="K464" i="1" s="1"/>
  <c r="M464" i="1" s="1"/>
  <c r="F465" i="1" s="1"/>
  <c r="G465" i="1" s="1"/>
  <c r="K465" i="1" s="1" a="1"/>
  <c r="K465" i="1" s="1"/>
  <c r="M465" i="1" s="1"/>
  <c r="F466" i="1" s="1"/>
  <c r="G466" i="1" s="1"/>
  <c r="K466" i="1" s="1" a="1"/>
  <c r="K466" i="1" s="1"/>
  <c r="M466" i="1" s="1"/>
  <c r="F467" i="1" s="1"/>
  <c r="G467" i="1" s="1"/>
  <c r="K467" i="1" s="1" a="1"/>
  <c r="K467" i="1" s="1"/>
  <c r="M467" i="1" s="1"/>
  <c r="F468" i="1" s="1"/>
  <c r="G468" i="1" s="1"/>
  <c r="K468" i="1" s="1" a="1"/>
  <c r="K468" i="1" s="1"/>
  <c r="M468" i="1" s="1"/>
  <c r="F469" i="1" s="1"/>
  <c r="G469" i="1" s="1"/>
  <c r="K469" i="1" s="1" a="1"/>
  <c r="K469" i="1" s="1"/>
  <c r="M469" i="1" s="1"/>
  <c r="F470" i="1" s="1"/>
  <c r="G470" i="1" s="1"/>
  <c r="K470" i="1" s="1" a="1"/>
  <c r="K470" i="1" s="1"/>
  <c r="M470" i="1" s="1"/>
  <c r="F471" i="1" s="1"/>
  <c r="G471" i="1" s="1"/>
  <c r="K471" i="1" s="1" a="1"/>
  <c r="K471" i="1" s="1"/>
  <c r="M471" i="1" s="1"/>
  <c r="F472" i="1" s="1"/>
  <c r="G472" i="1" s="1"/>
  <c r="K472" i="1" s="1" a="1"/>
  <c r="K472" i="1" s="1"/>
  <c r="M472" i="1" s="1"/>
  <c r="F473" i="1" s="1"/>
  <c r="G473" i="1" s="1"/>
  <c r="K473" i="1" s="1" a="1"/>
  <c r="K473" i="1" s="1"/>
  <c r="M473" i="1" s="1"/>
  <c r="F474" i="1" s="1"/>
  <c r="G474" i="1" s="1"/>
  <c r="K474" i="1" s="1" a="1"/>
  <c r="K474" i="1" s="1"/>
  <c r="M474" i="1" s="1"/>
  <c r="F475" i="1" s="1"/>
  <c r="G475" i="1" s="1"/>
  <c r="K475" i="1" s="1" a="1"/>
  <c r="K475" i="1" s="1"/>
  <c r="M475" i="1" s="1"/>
  <c r="F476" i="1" s="1"/>
  <c r="G476" i="1" s="1"/>
  <c r="K476" i="1" s="1" a="1"/>
  <c r="K476" i="1" s="1"/>
  <c r="M476" i="1" s="1"/>
  <c r="F477" i="1" s="1"/>
  <c r="G477" i="1" s="1"/>
  <c r="K477" i="1" s="1" a="1"/>
  <c r="K477" i="1" s="1"/>
  <c r="M477" i="1" s="1"/>
  <c r="F478" i="1" s="1"/>
  <c r="G478" i="1" s="1"/>
  <c r="K478" i="1" s="1" a="1"/>
  <c r="K478" i="1" s="1"/>
  <c r="M478" i="1" s="1"/>
  <c r="F479" i="1" s="1"/>
  <c r="G479" i="1" s="1"/>
  <c r="K479" i="1" s="1" a="1"/>
  <c r="K479" i="1" s="1"/>
  <c r="M479" i="1" s="1"/>
  <c r="F480" i="1" s="1"/>
  <c r="G480" i="1" s="1"/>
  <c r="K480" i="1" s="1" a="1"/>
  <c r="K480" i="1" s="1"/>
  <c r="M480" i="1" s="1"/>
  <c r="F481" i="1" s="1"/>
  <c r="G481" i="1" s="1"/>
  <c r="K481" i="1" s="1" a="1"/>
  <c r="K481" i="1" s="1"/>
  <c r="M481" i="1" s="1"/>
  <c r="F482" i="1" s="1"/>
  <c r="G482" i="1" s="1"/>
  <c r="K482" i="1" s="1" a="1"/>
  <c r="K482" i="1" s="1"/>
  <c r="M482" i="1" s="1"/>
  <c r="F483" i="1" s="1"/>
  <c r="G483" i="1" s="1"/>
  <c r="K483" i="1" s="1" a="1"/>
  <c r="K483" i="1" s="1"/>
  <c r="M483" i="1" s="1"/>
  <c r="F484" i="1" s="1"/>
  <c r="G484" i="1" s="1"/>
  <c r="K484" i="1" s="1" a="1"/>
  <c r="K484" i="1" s="1"/>
  <c r="M484" i="1" s="1"/>
  <c r="F485" i="1" s="1"/>
  <c r="G485" i="1" s="1"/>
  <c r="K485" i="1" s="1" a="1"/>
  <c r="K485" i="1" s="1"/>
  <c r="M485" i="1" s="1"/>
  <c r="F486" i="1" s="1"/>
  <c r="G486" i="1" s="1"/>
  <c r="K486" i="1" s="1" a="1"/>
  <c r="K486" i="1" s="1"/>
  <c r="M486" i="1" s="1"/>
  <c r="F487" i="1" s="1"/>
  <c r="G487" i="1" s="1"/>
  <c r="K487" i="1" s="1" a="1"/>
  <c r="K487" i="1" s="1"/>
  <c r="M487" i="1" s="1"/>
  <c r="F488" i="1" s="1"/>
  <c r="G488" i="1" s="1"/>
  <c r="K488" i="1" s="1" a="1"/>
  <c r="K488" i="1" s="1"/>
  <c r="M488" i="1" s="1"/>
  <c r="F489" i="1" s="1"/>
  <c r="G489" i="1" s="1"/>
  <c r="K489" i="1" s="1" a="1"/>
  <c r="K489" i="1" s="1"/>
  <c r="M489" i="1" s="1"/>
  <c r="F490" i="1" s="1"/>
  <c r="G490" i="1" s="1"/>
  <c r="K490" i="1" s="1" a="1"/>
  <c r="K490" i="1" s="1"/>
  <c r="M490" i="1" s="1"/>
  <c r="F491" i="1" s="1"/>
  <c r="G491" i="1" s="1"/>
  <c r="K491" i="1" s="1" a="1"/>
  <c r="K491" i="1" s="1"/>
  <c r="M491" i="1" s="1"/>
  <c r="F492" i="1" s="1"/>
  <c r="G492" i="1" s="1"/>
  <c r="K492" i="1" s="1" a="1"/>
  <c r="K492" i="1" s="1"/>
  <c r="M492" i="1" s="1"/>
  <c r="F493" i="1" s="1"/>
  <c r="G493" i="1" s="1"/>
  <c r="K493" i="1" s="1" a="1"/>
  <c r="K493" i="1" s="1"/>
  <c r="M493" i="1" s="1"/>
  <c r="F494" i="1" s="1"/>
  <c r="G494" i="1" s="1"/>
  <c r="K494" i="1" s="1" a="1"/>
  <c r="K494" i="1" s="1"/>
  <c r="M494" i="1" s="1"/>
  <c r="F495" i="1" s="1"/>
  <c r="G495" i="1" s="1"/>
  <c r="K495" i="1" s="1" a="1"/>
  <c r="K495" i="1" s="1"/>
  <c r="M495" i="1" s="1"/>
  <c r="F496" i="1" s="1"/>
  <c r="G496" i="1" s="1"/>
  <c r="K496" i="1" s="1" a="1"/>
  <c r="K496" i="1" s="1"/>
  <c r="M496" i="1" s="1"/>
  <c r="F497" i="1" s="1"/>
  <c r="G497" i="1" s="1"/>
  <c r="K497" i="1" s="1" a="1"/>
  <c r="K497" i="1" s="1"/>
  <c r="M497" i="1" s="1"/>
  <c r="F498" i="1" s="1"/>
  <c r="G498" i="1" s="1"/>
  <c r="K498" i="1" s="1" a="1"/>
  <c r="K498" i="1" s="1"/>
  <c r="M498" i="1" s="1"/>
  <c r="F499" i="1" s="1"/>
  <c r="G499" i="1" l="1"/>
  <c r="K499" i="1" s="1" a="1"/>
  <c r="K499" i="1" s="1"/>
  <c r="M499" i="1" s="1"/>
  <c r="F500" i="1" s="1"/>
  <c r="G500" i="1" l="1"/>
  <c r="K500" i="1" s="1" a="1"/>
  <c r="K500" i="1" s="1"/>
  <c r="M500" i="1" s="1"/>
  <c r="F501" i="1" s="1"/>
  <c r="G501" i="1" l="1"/>
  <c r="K501" i="1" s="1" a="1"/>
  <c r="K501" i="1" s="1"/>
  <c r="M501" i="1" s="1"/>
  <c r="F502" i="1" s="1"/>
  <c r="G502" i="1" l="1"/>
  <c r="K502" i="1" s="1" a="1"/>
  <c r="K502" i="1" s="1"/>
  <c r="M502" i="1" s="1"/>
  <c r="F503" i="1" s="1"/>
  <c r="G503" i="1" l="1"/>
  <c r="K503" i="1" s="1" a="1"/>
  <c r="K503" i="1" s="1"/>
  <c r="M503" i="1" s="1"/>
  <c r="F504" i="1" s="1"/>
  <c r="G504" i="1" l="1"/>
  <c r="K504" i="1" s="1" a="1"/>
  <c r="K504" i="1" s="1"/>
  <c r="M504" i="1" s="1"/>
  <c r="F505" i="1" s="1"/>
  <c r="G505" i="1" l="1"/>
  <c r="K505" i="1" s="1" a="1"/>
  <c r="K505" i="1" s="1"/>
  <c r="M505" i="1" s="1"/>
  <c r="F506" i="1" s="1"/>
  <c r="G506" i="1" l="1"/>
  <c r="K506" i="1" s="1" a="1"/>
  <c r="K506" i="1" s="1"/>
  <c r="M506" i="1" s="1"/>
  <c r="F507" i="1" s="1"/>
  <c r="G507" i="1" l="1"/>
  <c r="K507" i="1" s="1" a="1"/>
  <c r="K507" i="1" s="1"/>
  <c r="M507" i="1" s="1"/>
  <c r="F508" i="1" s="1"/>
  <c r="G508" i="1" l="1"/>
  <c r="K508" i="1" s="1" a="1"/>
  <c r="K508" i="1" s="1"/>
  <c r="M508" i="1" s="1"/>
  <c r="F509" i="1" s="1"/>
  <c r="G509" i="1" l="1"/>
  <c r="K509" i="1" s="1" a="1"/>
  <c r="K509" i="1" s="1"/>
  <c r="M509" i="1" s="1"/>
  <c r="F510" i="1" s="1"/>
  <c r="G510" i="1" l="1"/>
  <c r="K510" i="1" s="1" a="1"/>
  <c r="K510" i="1" s="1"/>
  <c r="M510" i="1" s="1"/>
  <c r="F511" i="1" s="1"/>
  <c r="G511" i="1" l="1"/>
  <c r="K511" i="1" s="1" a="1"/>
  <c r="K511" i="1" s="1"/>
  <c r="M511" i="1" s="1"/>
  <c r="F512" i="1" s="1"/>
  <c r="G512" i="1" l="1"/>
  <c r="K512" i="1" s="1" a="1"/>
  <c r="K512" i="1" s="1"/>
  <c r="M512" i="1" s="1"/>
  <c r="F513" i="1" s="1"/>
  <c r="G513" i="1" l="1"/>
  <c r="K513" i="1" s="1" a="1"/>
  <c r="K513" i="1" s="1"/>
  <c r="M513" i="1" s="1"/>
  <c r="F514" i="1" s="1"/>
  <c r="G514" i="1" l="1"/>
  <c r="K514" i="1" s="1" a="1"/>
  <c r="K514" i="1" s="1"/>
  <c r="M514" i="1" s="1"/>
  <c r="F515" i="1" s="1"/>
  <c r="G515" i="1" l="1"/>
  <c r="K515" i="1" s="1" a="1"/>
  <c r="K515" i="1" s="1"/>
  <c r="M515" i="1" s="1"/>
  <c r="F516" i="1" s="1"/>
  <c r="G516" i="1" l="1"/>
  <c r="K516" i="1" s="1" a="1"/>
  <c r="K516" i="1" s="1"/>
  <c r="M516" i="1" s="1"/>
  <c r="F517" i="1" s="1"/>
  <c r="G517" i="1" l="1"/>
  <c r="K517" i="1" s="1" a="1"/>
  <c r="K517" i="1" s="1"/>
  <c r="M517" i="1" s="1"/>
  <c r="F518" i="1" s="1"/>
  <c r="G518" i="1" l="1"/>
  <c r="K518" i="1" s="1" a="1"/>
  <c r="K518" i="1" s="1"/>
  <c r="M518" i="1" s="1"/>
  <c r="F519" i="1" s="1"/>
  <c r="G519" i="1" l="1"/>
  <c r="K519" i="1" s="1" a="1"/>
  <c r="K519" i="1" s="1"/>
  <c r="M519" i="1" s="1"/>
  <c r="F520" i="1" s="1"/>
  <c r="G520" i="1" l="1"/>
  <c r="K520" i="1" s="1" a="1"/>
  <c r="K520" i="1" s="1"/>
  <c r="M520" i="1" s="1"/>
  <c r="F521" i="1" s="1"/>
  <c r="G521" i="1" l="1"/>
  <c r="K521" i="1" s="1" a="1"/>
  <c r="K521" i="1" s="1"/>
  <c r="M521" i="1" s="1"/>
  <c r="F522" i="1" s="1"/>
  <c r="G522" i="1" l="1"/>
  <c r="K522" i="1" s="1" a="1"/>
  <c r="K522" i="1" s="1"/>
  <c r="M522" i="1" s="1"/>
  <c r="F523" i="1" s="1"/>
  <c r="G523" i="1" l="1"/>
  <c r="K523" i="1" s="1" a="1"/>
  <c r="K523" i="1" s="1"/>
  <c r="M523" i="1" s="1"/>
  <c r="F524" i="1" s="1"/>
  <c r="G524" i="1" l="1"/>
  <c r="K524" i="1" s="1" a="1"/>
  <c r="K524" i="1" s="1"/>
  <c r="M524" i="1" s="1"/>
  <c r="F525" i="1" s="1"/>
  <c r="G525" i="1" l="1"/>
  <c r="K525" i="1" s="1" a="1"/>
  <c r="K525" i="1" s="1"/>
  <c r="M525" i="1" s="1"/>
  <c r="F526" i="1" s="1"/>
  <c r="G526" i="1" l="1"/>
  <c r="K526" i="1" s="1" a="1"/>
  <c r="K526" i="1" s="1"/>
  <c r="M526" i="1" s="1"/>
  <c r="F527" i="1" s="1"/>
  <c r="G527" i="1" l="1"/>
  <c r="K527" i="1" s="1" a="1"/>
  <c r="K527" i="1" s="1"/>
  <c r="M527" i="1" s="1"/>
  <c r="F528" i="1" s="1"/>
  <c r="G528" i="1" l="1"/>
  <c r="K528" i="1" s="1" a="1"/>
  <c r="K528" i="1" s="1"/>
  <c r="M528" i="1" s="1"/>
  <c r="F529" i="1" s="1"/>
  <c r="G529" i="1" l="1"/>
  <c r="K529" i="1" s="1" a="1"/>
  <c r="K529" i="1" s="1"/>
  <c r="M529" i="1" s="1"/>
  <c r="F530" i="1" s="1"/>
  <c r="G530" i="1" l="1"/>
  <c r="K530" i="1" s="1" a="1"/>
  <c r="K530" i="1" s="1"/>
  <c r="M530" i="1" s="1"/>
  <c r="F531" i="1" s="1"/>
  <c r="G531" i="1" l="1"/>
  <c r="K531" i="1" s="1" a="1"/>
  <c r="K531" i="1" s="1"/>
  <c r="M531" i="1" s="1"/>
  <c r="F532" i="1" s="1"/>
  <c r="G532" i="1" l="1"/>
  <c r="K532" i="1" s="1" a="1"/>
  <c r="K532" i="1" s="1"/>
  <c r="M532" i="1" s="1"/>
  <c r="F533" i="1" s="1"/>
  <c r="G533" i="1" l="1"/>
  <c r="K533" i="1" s="1" a="1"/>
  <c r="K533" i="1" s="1"/>
  <c r="M533" i="1" s="1"/>
  <c r="F534" i="1" s="1"/>
  <c r="G534" i="1" l="1"/>
  <c r="K534" i="1" s="1" a="1"/>
  <c r="K534" i="1" s="1"/>
  <c r="M534" i="1" s="1"/>
  <c r="F535" i="1" s="1"/>
  <c r="G535" i="1" l="1"/>
  <c r="K535" i="1" s="1" a="1"/>
  <c r="K535" i="1" s="1"/>
  <c r="M535" i="1" s="1"/>
  <c r="F536" i="1" s="1"/>
  <c r="G536" i="1" l="1"/>
  <c r="K536" i="1" s="1" a="1"/>
  <c r="K536" i="1" s="1"/>
  <c r="M536" i="1" s="1"/>
  <c r="F537" i="1" s="1"/>
  <c r="G537" i="1" l="1"/>
  <c r="K537" i="1" s="1" a="1"/>
  <c r="K537" i="1" s="1"/>
  <c r="M537" i="1" s="1"/>
  <c r="F538" i="1" s="1"/>
  <c r="G538" i="1" l="1"/>
  <c r="K538" i="1" s="1" a="1"/>
  <c r="K538" i="1" s="1"/>
  <c r="M538" i="1" s="1"/>
  <c r="F539" i="1" s="1"/>
  <c r="G539" i="1" l="1"/>
  <c r="K539" i="1" s="1" a="1"/>
  <c r="K539" i="1" s="1"/>
  <c r="M539" i="1" s="1"/>
  <c r="F540" i="1" s="1"/>
  <c r="G540" i="1" l="1"/>
  <c r="K540" i="1" s="1" a="1"/>
  <c r="K540" i="1" s="1"/>
  <c r="M540" i="1" s="1"/>
  <c r="F541" i="1" s="1"/>
  <c r="G541" i="1" l="1"/>
  <c r="K541" i="1" s="1" a="1"/>
  <c r="K541" i="1" s="1"/>
  <c r="M541" i="1" s="1"/>
  <c r="F542" i="1" s="1"/>
  <c r="G542" i="1" l="1"/>
  <c r="K542" i="1" s="1" a="1"/>
  <c r="K542" i="1" s="1"/>
  <c r="M542" i="1" s="1"/>
  <c r="F543" i="1" s="1"/>
  <c r="G543" i="1" l="1"/>
  <c r="K543" i="1" s="1" a="1"/>
  <c r="K543" i="1" s="1"/>
  <c r="M543" i="1" s="1"/>
  <c r="F544" i="1" s="1"/>
  <c r="G544" i="1" l="1"/>
  <c r="K544" i="1" s="1" a="1"/>
  <c r="K544" i="1" s="1"/>
  <c r="M544" i="1" s="1"/>
  <c r="F545" i="1" s="1"/>
  <c r="G545" i="1" l="1"/>
  <c r="K545" i="1" s="1" a="1"/>
  <c r="K545" i="1" s="1"/>
  <c r="M545" i="1" s="1"/>
  <c r="F546" i="1" s="1"/>
  <c r="G546" i="1" l="1"/>
  <c r="K546" i="1" s="1" a="1"/>
  <c r="K546" i="1" s="1"/>
  <c r="M546" i="1" s="1"/>
  <c r="F547" i="1" s="1"/>
  <c r="G547" i="1" s="1"/>
  <c r="K547" i="1" s="1" a="1"/>
  <c r="K547" i="1" s="1"/>
  <c r="M5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<sst xmlns="http://schemas.openxmlformats.org/spreadsheetml/2006/main" count="586" uniqueCount="254">
  <si>
    <t>Balance</t>
  </si>
  <si>
    <t>Date</t>
  </si>
  <si>
    <t>Location</t>
  </si>
  <si>
    <t>Race</t>
  </si>
  <si>
    <t>Name</t>
  </si>
  <si>
    <t>Valued Odds</t>
  </si>
  <si>
    <t>Bookie Odds</t>
  </si>
  <si>
    <t>Confidence</t>
  </si>
  <si>
    <t>Win/Loss</t>
  </si>
  <si>
    <t>Profit/Loss</t>
  </si>
  <si>
    <t>Avondale</t>
  </si>
  <si>
    <t>Pukekohe Park</t>
  </si>
  <si>
    <t>Riccarton Park</t>
  </si>
  <si>
    <t>Bet Size</t>
  </si>
  <si>
    <t>Unit Size (1%)</t>
  </si>
  <si>
    <t>Mollys Game</t>
  </si>
  <si>
    <t>Zoltan</t>
  </si>
  <si>
    <t>Megeve</t>
  </si>
  <si>
    <t>Divine Dive</t>
  </si>
  <si>
    <t>Star Flash</t>
  </si>
  <si>
    <t>Happy Ego</t>
  </si>
  <si>
    <t>Matuki</t>
  </si>
  <si>
    <t>Turn Your Eyes</t>
  </si>
  <si>
    <t>Windy Height</t>
  </si>
  <si>
    <t>Stella Creek</t>
  </si>
  <si>
    <t>Regent Street</t>
  </si>
  <si>
    <t>Ataahua Dreamtime</t>
  </si>
  <si>
    <t>Celine</t>
  </si>
  <si>
    <t>Diogenes</t>
  </si>
  <si>
    <t>Pickup</t>
  </si>
  <si>
    <t>Rail Queen</t>
  </si>
  <si>
    <t>Papagena</t>
  </si>
  <si>
    <t>Yannick</t>
  </si>
  <si>
    <t>Sentito</t>
  </si>
  <si>
    <t>Warriors</t>
  </si>
  <si>
    <t>Hurricanes</t>
  </si>
  <si>
    <t>Sale</t>
  </si>
  <si>
    <t>Bomstock</t>
  </si>
  <si>
    <t>Addington</t>
  </si>
  <si>
    <t>Calypso Rock</t>
  </si>
  <si>
    <t>Bright Glow</t>
  </si>
  <si>
    <t>Pakenham</t>
  </si>
  <si>
    <t>Viva Acheeva</t>
  </si>
  <si>
    <t>Hastings</t>
  </si>
  <si>
    <t>Kaluanui</t>
  </si>
  <si>
    <t>Sanlorenzo</t>
  </si>
  <si>
    <t>Savastep</t>
  </si>
  <si>
    <t>Fleurissimo</t>
  </si>
  <si>
    <t>Mandalorian</t>
  </si>
  <si>
    <t>English Gambler</t>
  </si>
  <si>
    <t>Red Beach</t>
  </si>
  <si>
    <t>Ascot Park</t>
  </si>
  <si>
    <t>Robyns Playboy</t>
  </si>
  <si>
    <t>Comments</t>
  </si>
  <si>
    <t>Won a multi bet and increased bankroll to $300</t>
  </si>
  <si>
    <t>Awapuni</t>
  </si>
  <si>
    <t>Ave Maria</t>
  </si>
  <si>
    <t>Zartan</t>
  </si>
  <si>
    <t>Ngatira Gold</t>
  </si>
  <si>
    <t>All Unite</t>
  </si>
  <si>
    <t>Prior Engagement</t>
  </si>
  <si>
    <t>Golden Bay</t>
  </si>
  <si>
    <t>Crowning Star</t>
  </si>
  <si>
    <t>Love Storm</t>
  </si>
  <si>
    <t>Booty Lara</t>
  </si>
  <si>
    <t>Fighting Fire</t>
  </si>
  <si>
    <t>Hatrick</t>
  </si>
  <si>
    <t>Tuff Temptress</t>
  </si>
  <si>
    <t>Stag Party</t>
  </si>
  <si>
    <t>Double What</t>
  </si>
  <si>
    <t>Alluring Tyron</t>
  </si>
  <si>
    <t>Big Time Lebron</t>
  </si>
  <si>
    <t>The Bloss</t>
  </si>
  <si>
    <t>Overzealous</t>
  </si>
  <si>
    <t>Big Time Baby</t>
  </si>
  <si>
    <t>Dapper Rapper</t>
  </si>
  <si>
    <t>Somekindawonderful</t>
  </si>
  <si>
    <t>Matamata</t>
  </si>
  <si>
    <t>Rising Road</t>
  </si>
  <si>
    <t>Multi</t>
  </si>
  <si>
    <t>Ashburton</t>
  </si>
  <si>
    <t>Yolo</t>
  </si>
  <si>
    <t>Double Happy</t>
  </si>
  <si>
    <t>Sunny Lady</t>
  </si>
  <si>
    <t>Jakama Crystal</t>
  </si>
  <si>
    <t>Jingo</t>
  </si>
  <si>
    <t>Easy M'lady</t>
  </si>
  <si>
    <t>Show Bazz</t>
  </si>
  <si>
    <t>Trifecta 1,2,3,4</t>
  </si>
  <si>
    <t>Lady Lira</t>
  </si>
  <si>
    <t>Hot Tap</t>
  </si>
  <si>
    <t>-</t>
  </si>
  <si>
    <t>Moonee Valley</t>
  </si>
  <si>
    <t>Vassilator</t>
  </si>
  <si>
    <t>London Express</t>
  </si>
  <si>
    <t>Morphetville</t>
  </si>
  <si>
    <t>Chosen Blonde</t>
  </si>
  <si>
    <t>Paint Me Red</t>
  </si>
  <si>
    <t>Chiaretta</t>
  </si>
  <si>
    <t>My Gift</t>
  </si>
  <si>
    <t>Loose Multis</t>
  </si>
  <si>
    <t>On the beersies did some dustbucket multis.</t>
  </si>
  <si>
    <t>Te Aroha</t>
  </si>
  <si>
    <t>Gingee</t>
  </si>
  <si>
    <t>Four Starzzz Shiraz</t>
  </si>
  <si>
    <t>Iffraajinator</t>
  </si>
  <si>
    <t>Trixton Time</t>
  </si>
  <si>
    <t>Manukau</t>
  </si>
  <si>
    <t>Isn't She Sleek</t>
  </si>
  <si>
    <t>Invisible Girl</t>
  </si>
  <si>
    <t>Easy Peasy</t>
  </si>
  <si>
    <t>Electric Shock</t>
  </si>
  <si>
    <t>Miracle’s Happen</t>
  </si>
  <si>
    <t>Portland Wonder</t>
  </si>
  <si>
    <t>Blues by 1-12</t>
  </si>
  <si>
    <t>Akira Ioane FTS</t>
  </si>
  <si>
    <t>Akira Ioane To Score</t>
  </si>
  <si>
    <t>La Casa</t>
  </si>
  <si>
    <t>Klassic Zed</t>
  </si>
  <si>
    <t>Timberlake</t>
  </si>
  <si>
    <t>Sunshine Coast</t>
  </si>
  <si>
    <t>Titanium</t>
  </si>
  <si>
    <t>Shocker, but was a black booker and was on a run - not smart.</t>
  </si>
  <si>
    <t>Cranbourne</t>
  </si>
  <si>
    <t>Wertheimer</t>
  </si>
  <si>
    <t>Canterbury Park</t>
  </si>
  <si>
    <t>So Wicked</t>
  </si>
  <si>
    <t>Lunar Flare</t>
  </si>
  <si>
    <t>Secret Spirit</t>
  </si>
  <si>
    <t>Zakat</t>
  </si>
  <si>
    <t>Sayl</t>
  </si>
  <si>
    <t>Sunset Eagle</t>
  </si>
  <si>
    <t>War's End</t>
  </si>
  <si>
    <t>Gawler</t>
  </si>
  <si>
    <t>Carbone</t>
  </si>
  <si>
    <t>Belmont</t>
  </si>
  <si>
    <t>Trilli Filly</t>
  </si>
  <si>
    <t>On The Lead</t>
  </si>
  <si>
    <t>Blesk</t>
  </si>
  <si>
    <t xml:space="preserve">Multi </t>
  </si>
  <si>
    <t>Was Tipped the multi.</t>
  </si>
  <si>
    <t>Kembla Grange</t>
  </si>
  <si>
    <t>American Viking</t>
  </si>
  <si>
    <t>Tactical Change</t>
  </si>
  <si>
    <t>American Eyretime</t>
  </si>
  <si>
    <t>Just Izzy</t>
  </si>
  <si>
    <t>Guess Again</t>
  </si>
  <si>
    <t>Tricky</t>
  </si>
  <si>
    <t>Tremonti</t>
  </si>
  <si>
    <t>Cee Whatadelight</t>
  </si>
  <si>
    <t>Warrnambool</t>
  </si>
  <si>
    <t>Alexandra Park</t>
  </si>
  <si>
    <t>Wingatui</t>
  </si>
  <si>
    <t>Transcendent</t>
  </si>
  <si>
    <t>Opa's Mate</t>
  </si>
  <si>
    <t>Devious</t>
  </si>
  <si>
    <t>Jackie</t>
  </si>
  <si>
    <t>Choux In</t>
  </si>
  <si>
    <t>Juliette</t>
  </si>
  <si>
    <t>Maybe Right</t>
  </si>
  <si>
    <t>Raise Your Sights</t>
  </si>
  <si>
    <t>Shaw Winner</t>
  </si>
  <si>
    <t>Ripslinger Roxy</t>
  </si>
  <si>
    <t>Club Legend</t>
  </si>
  <si>
    <t>Quadrella</t>
  </si>
  <si>
    <t>Tools Down</t>
  </si>
  <si>
    <t>Asathought</t>
  </si>
  <si>
    <t>Rick's Café</t>
  </si>
  <si>
    <t>Torque To Roman</t>
  </si>
  <si>
    <t>Hey Mickey</t>
  </si>
  <si>
    <t>Faye Presto</t>
  </si>
  <si>
    <t>Photogenic</t>
  </si>
  <si>
    <t>Dough Boy</t>
  </si>
  <si>
    <t>Loca</t>
  </si>
  <si>
    <t>Lady Kirkham</t>
  </si>
  <si>
    <t>Little Caleb</t>
  </si>
  <si>
    <t>Kowloon Treasure</t>
  </si>
  <si>
    <t>Anjameme</t>
  </si>
  <si>
    <t>Mark O'ronga</t>
  </si>
  <si>
    <t>Venus Tyron</t>
  </si>
  <si>
    <t>Call Me Trouble</t>
  </si>
  <si>
    <t>Bettathanfast</t>
  </si>
  <si>
    <t>Big Time Gwyn</t>
  </si>
  <si>
    <t>What's Your Secret</t>
  </si>
  <si>
    <t>Above N Beyond</t>
  </si>
  <si>
    <t>Blew By You</t>
  </si>
  <si>
    <t>Little Uzi</t>
  </si>
  <si>
    <t>Captaintwinkletoes</t>
  </si>
  <si>
    <t>She's A Lady</t>
  </si>
  <si>
    <t>Miss Falvelon</t>
  </si>
  <si>
    <t>All That Jazz</t>
  </si>
  <si>
    <t>Exacta</t>
  </si>
  <si>
    <t>Ballarat</t>
  </si>
  <si>
    <t>Ronay</t>
  </si>
  <si>
    <t>Trisha Lea</t>
  </si>
  <si>
    <t>Aimee's Jewel</t>
  </si>
  <si>
    <t>Husk</t>
  </si>
  <si>
    <t>Tavi Mac</t>
  </si>
  <si>
    <t>First Four</t>
  </si>
  <si>
    <t>Dancing Gidget</t>
  </si>
  <si>
    <t>Napoleon</t>
  </si>
  <si>
    <t>Roschana</t>
  </si>
  <si>
    <t>Blandford Lad</t>
  </si>
  <si>
    <t>Xuannu</t>
  </si>
  <si>
    <t>Spring Delight</t>
  </si>
  <si>
    <t>Ellie's Encore</t>
  </si>
  <si>
    <t>New King</t>
  </si>
  <si>
    <t>Portro Duro</t>
  </si>
  <si>
    <t>Potro Duro</t>
  </si>
  <si>
    <t>Thomas Aquinas</t>
  </si>
  <si>
    <t>Tellyawhat</t>
  </si>
  <si>
    <t>Galactic Fury</t>
  </si>
  <si>
    <t>Men In Tights</t>
  </si>
  <si>
    <t>Dolcetto</t>
  </si>
  <si>
    <t>Prospectus</t>
  </si>
  <si>
    <t>Royal Filly</t>
  </si>
  <si>
    <t>Luminous</t>
  </si>
  <si>
    <t>Heart Of The Oak</t>
  </si>
  <si>
    <t>Zeefa Zed</t>
  </si>
  <si>
    <t>Foxhood</t>
  </si>
  <si>
    <t>Tavidance</t>
  </si>
  <si>
    <t>Big Mike</t>
  </si>
  <si>
    <t>Stardome</t>
  </si>
  <si>
    <t>Fastnet Cyclone</t>
  </si>
  <si>
    <t>Collinstreet</t>
  </si>
  <si>
    <t>Mantastic</t>
  </si>
  <si>
    <t>Tabata</t>
  </si>
  <si>
    <t>Widgee Turf</t>
  </si>
  <si>
    <t>Macipenko</t>
  </si>
  <si>
    <t>Melody Belle</t>
  </si>
  <si>
    <t>Hurricanes 1-12</t>
  </si>
  <si>
    <t>Jamie Booth LTS</t>
  </si>
  <si>
    <t>Taupo</t>
  </si>
  <si>
    <t>Reaching</t>
  </si>
  <si>
    <t>Eridani</t>
  </si>
  <si>
    <t>Newcastle</t>
  </si>
  <si>
    <t>Suffused</t>
  </si>
  <si>
    <t>Alchemia</t>
  </si>
  <si>
    <t>Packing Noblesse</t>
  </si>
  <si>
    <t>Sandown</t>
  </si>
  <si>
    <t>First Sea Lord</t>
  </si>
  <si>
    <t xml:space="preserve">Blinder </t>
  </si>
  <si>
    <t>She's A Goddess</t>
  </si>
  <si>
    <t>Sig Positano</t>
  </si>
  <si>
    <t>Preakness</t>
  </si>
  <si>
    <t>Mary Robyn</t>
  </si>
  <si>
    <t>Cambridge</t>
  </si>
  <si>
    <t>Forego</t>
  </si>
  <si>
    <t>Frank The Tank</t>
  </si>
  <si>
    <t xml:space="preserve">                                           </t>
  </si>
  <si>
    <t>St Andrews</t>
  </si>
  <si>
    <t>Rifles</t>
  </si>
  <si>
    <t>Brazen Force</t>
  </si>
  <si>
    <t>Mitcham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</si>
</sst>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_-[$$-1409]* #,##0.00_-;\-[$$-1409]* #,##0.00_-;_-[$$-1409]* &quot;-&quot;??_-;_-@_-"/>
    <numFmt numFmtId="165" formatCode="d/mm/yy;@"/>
    <numFmt numFmtId="166" formatCode="#,##0_ ;\-#,##0\ "/>
    <numFmt numFmtId="167" formatCode="#,##0.00_ ;\-#,##0.00\ "/>
    <numFmt numFmtId="168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4" fontId="0" fillId="0" borderId="0" xfId="1" applyNumberFormat="1" applyFont="1"/>
    <xf numFmtId="164" fontId="2" fillId="0" borderId="3" xfId="1" applyNumberFormat="1" applyFont="1" applyBorder="1" applyAlignment="1">
      <alignment horizontal="center"/>
    </xf>
    <xf numFmtId="167" fontId="2" fillId="0" borderId="3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168" fontId="2" fillId="0" borderId="1" xfId="1" applyNumberFormat="1" applyFont="1" applyBorder="1" applyAlignment="1">
      <alignment horizontal="center"/>
    </xf>
    <xf numFmtId="168" fontId="0" fillId="0" borderId="0" xfId="1" applyNumberFormat="1" applyFont="1" applyAlignment="1">
      <alignment horizontal="center"/>
    </xf>
    <xf numFmtId="164" fontId="4" fillId="3" borderId="0" xfId="3" applyNumberFormat="1" applyAlignment="1">
      <alignment horizontal="center"/>
    </xf>
    <xf numFmtId="44" fontId="2" fillId="0" borderId="3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3" fillId="2" borderId="0" xfId="2"/>
    <xf numFmtId="44" fontId="0" fillId="0" borderId="0" xfId="1" applyFont="1"/>
  </cellXfs>
  <cellStyles count="4">
    <cellStyle name="Bad" xfId="2" builtinId="27"/>
    <cellStyle name="Currency" xfId="1" builtinId="4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'North Island Thoroughbreds'!$F$1</c:f>
              <c:strCache>
                <c:ptCount val="1"/>
                <c:pt idx="0">
                  <c:v> Balance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'North Island Thoroughbreds'!$F$2:$F$344</c:f>
              <c:numCache>
                <c:formatCode>_("$"* #,##0.00_);_("$"* \(#,##0.00\);_("$"* "-"??_);_(@_)</c:formatCode>
                <c:ptCount val="343"/>
                <c:pt idx="0">
                  <c:v>221.75</c:v>
                </c:pt>
                <c:pt idx="1">
                  <c:v>217.86</c:v>
                </c:pt>
                <c:pt idx="2">
                  <c:v>210.25</c:v>
                </c:pt>
                <c:pt idx="3">
                  <c:v>205.78218749999999</c:v>
                </c:pt>
                <c:pt idx="4">
                  <c:v>196.89239699999999</c:v>
                </c:pt>
                <c:pt idx="5">
                  <c:v>189.50893211249999</c:v>
                </c:pt>
                <c:pt idx="6">
                  <c:v>200.1289321125</c:v>
                </c:pt>
                <c:pt idx="7">
                  <c:v>197.1269981308125</c:v>
                </c:pt>
                <c:pt idx="8">
                  <c:v>192.38699813081249</c:v>
                </c:pt>
                <c:pt idx="9">
                  <c:v>185.97409819311875</c:v>
                </c:pt>
                <c:pt idx="10">
                  <c:v>179.68409819311876</c:v>
                </c:pt>
                <c:pt idx="11">
                  <c:v>172.67641836358712</c:v>
                </c:pt>
                <c:pt idx="12">
                  <c:v>168.42592191156035</c:v>
                </c:pt>
                <c:pt idx="13">
                  <c:v>165.32592191156036</c:v>
                </c:pt>
                <c:pt idx="14">
                  <c:v>161.81274607093971</c:v>
                </c:pt>
                <c:pt idx="15">
                  <c:v>168.82169752955167</c:v>
                </c:pt>
                <c:pt idx="16">
                  <c:v>160.38061265307408</c:v>
                </c:pt>
                <c:pt idx="17">
                  <c:v>158.13528407593105</c:v>
                </c:pt>
                <c:pt idx="18">
                  <c:v>153.52300495704972</c:v>
                </c:pt>
                <c:pt idx="19">
                  <c:v>164.16726663407184</c:v>
                </c:pt>
                <c:pt idx="20">
                  <c:v>179.69226663407184</c:v>
                </c:pt>
                <c:pt idx="21">
                  <c:v>185.65386663407185</c:v>
                </c:pt>
                <c:pt idx="22">
                  <c:v>177.48509650217269</c:v>
                </c:pt>
                <c:pt idx="23">
                  <c:v>174.82282005464012</c:v>
                </c:pt>
                <c:pt idx="24">
                  <c:v>170.16087818651638</c:v>
                </c:pt>
                <c:pt idx="25">
                  <c:v>166.54495952505292</c:v>
                </c:pt>
                <c:pt idx="26">
                  <c:v>159.05043634642553</c:v>
                </c:pt>
                <c:pt idx="27">
                  <c:v>155.07417543776489</c:v>
                </c:pt>
                <c:pt idx="28">
                  <c:v>148.09583754306547</c:v>
                </c:pt>
                <c:pt idx="29">
                  <c:v>158.27742637415122</c:v>
                </c:pt>
                <c:pt idx="30">
                  <c:v>192.92742637415122</c:v>
                </c:pt>
                <c:pt idx="31">
                  <c:v>189.34448845577413</c:v>
                </c:pt>
                <c:pt idx="32">
                  <c:v>182.88956271296365</c:v>
                </c:pt>
                <c:pt idx="33">
                  <c:v>177.40287583157473</c:v>
                </c:pt>
                <c:pt idx="34">
                  <c:v>199.75563818635317</c:v>
                </c:pt>
                <c:pt idx="35">
                  <c:v>189.64300900316903</c:v>
                </c:pt>
                <c:pt idx="36">
                  <c:v>196.56200900316904</c:v>
                </c:pt>
                <c:pt idx="37">
                  <c:v>191.06200900316904</c:v>
                </c:pt>
                <c:pt idx="38">
                  <c:v>196.83800900316905</c:v>
                </c:pt>
                <c:pt idx="39">
                  <c:v>194.37753389062942</c:v>
                </c:pt>
                <c:pt idx="40">
                  <c:v>191.94781471699656</c:v>
                </c:pt>
                <c:pt idx="41">
                  <c:v>187.34681840917341</c:v>
                </c:pt>
                <c:pt idx="42">
                  <c:v>184.13515866501615</c:v>
                </c:pt>
                <c:pt idx="43">
                  <c:v>178.99834093401785</c:v>
                </c:pt>
                <c:pt idx="44">
                  <c:v>176.61169638823094</c:v>
                </c:pt>
                <c:pt idx="45">
                  <c:v>168.73039943690614</c:v>
                </c:pt>
                <c:pt idx="46">
                  <c:v>163.80909611999638</c:v>
                </c:pt>
                <c:pt idx="47">
                  <c:v>180.74443651886369</c:v>
                </c:pt>
                <c:pt idx="48">
                  <c:v>185.89643651886368</c:v>
                </c:pt>
                <c:pt idx="49">
                  <c:v>202.37925389020293</c:v>
                </c:pt>
                <c:pt idx="50">
                  <c:v>208.76887288365137</c:v>
                </c:pt>
                <c:pt idx="51">
                  <c:v>300</c:v>
                </c:pt>
                <c:pt idx="52">
                  <c:v>289.2</c:v>
                </c:pt>
                <c:pt idx="53">
                  <c:v>313.49279999999999</c:v>
                </c:pt>
                <c:pt idx="54">
                  <c:v>308.1634224</c:v>
                </c:pt>
                <c:pt idx="55">
                  <c:v>330.3733987891892</c:v>
                </c:pt>
                <c:pt idx="56">
                  <c:v>326.07854460492973</c:v>
                </c:pt>
                <c:pt idx="57">
                  <c:v>318.26242967807002</c:v>
                </c:pt>
                <c:pt idx="58">
                  <c:v>301.21265665960198</c:v>
                </c:pt>
                <c:pt idx="59">
                  <c:v>297.55507440016396</c:v>
                </c:pt>
                <c:pt idx="60">
                  <c:v>310.10817910142089</c:v>
                </c:pt>
                <c:pt idx="61">
                  <c:v>301.04347848153321</c:v>
                </c:pt>
                <c:pt idx="62">
                  <c:v>289.18989151632286</c:v>
                </c:pt>
                <c:pt idx="63">
                  <c:v>283.81922210244829</c:v>
                </c:pt>
                <c:pt idx="64">
                  <c:v>279.56497252061286</c:v>
                </c:pt>
                <c:pt idx="65">
                  <c:v>271.39990030731241</c:v>
                </c:pt>
                <c:pt idx="66">
                  <c:v>261.03242411557306</c:v>
                </c:pt>
                <c:pt idx="67">
                  <c:v>268.37396104382356</c:v>
                </c:pt>
                <c:pt idx="68">
                  <c:v>263.00648182294708</c:v>
                </c:pt>
                <c:pt idx="69">
                  <c:v>279.69157347994798</c:v>
                </c:pt>
                <c:pt idx="70">
                  <c:v>286.69602332014148</c:v>
                </c:pt>
                <c:pt idx="71">
                  <c:v>282.10888694701919</c:v>
                </c:pt>
                <c:pt idx="72">
                  <c:v>299.29989724535318</c:v>
                </c:pt>
                <c:pt idx="73">
                  <c:v>295.47550966944033</c:v>
                </c:pt>
                <c:pt idx="74">
                  <c:v>288.08862192770431</c:v>
                </c:pt>
                <c:pt idx="75">
                  <c:v>281.15315510351883</c:v>
                </c:pt>
                <c:pt idx="76">
                  <c:v>278.61315510351881</c:v>
                </c:pt>
                <c:pt idx="77">
                  <c:v>276.11315510351881</c:v>
                </c:pt>
                <c:pt idx="78">
                  <c:v>292.21975581789076</c:v>
                </c:pt>
                <c:pt idx="79">
                  <c:v>288.50975581789078</c:v>
                </c:pt>
                <c:pt idx="80">
                  <c:v>273.86586101392714</c:v>
                </c:pt>
                <c:pt idx="81">
                  <c:v>289.99647128490204</c:v>
                </c:pt>
                <c:pt idx="82">
                  <c:v>285.93652068691341</c:v>
                </c:pt>
                <c:pt idx="83">
                  <c:v>279.39833804925536</c:v>
                </c:pt>
                <c:pt idx="84">
                  <c:v>274.33833804925536</c:v>
                </c:pt>
                <c:pt idx="85">
                  <c:v>262.81612785118665</c:v>
                </c:pt>
                <c:pt idx="86">
                  <c:v>252.75082933773695</c:v>
                </c:pt>
                <c:pt idx="87">
                  <c:v>249.17082933773693</c:v>
                </c:pt>
                <c:pt idx="88">
                  <c:v>244.17082933773693</c:v>
                </c:pt>
                <c:pt idx="89">
                  <c:v>319.1708293377369</c:v>
                </c:pt>
                <c:pt idx="90">
                  <c:v>334.1708293377369</c:v>
                </c:pt>
                <c:pt idx="91">
                  <c:v>329.1708293377369</c:v>
                </c:pt>
                <c:pt idx="92">
                  <c:v>324.1708293377369</c:v>
                </c:pt>
                <c:pt idx="93">
                  <c:v>314.1708293377369</c:v>
                </c:pt>
                <c:pt idx="94">
                  <c:v>299.1708293377369</c:v>
                </c:pt>
                <c:pt idx="95">
                  <c:v>305.47082933773692</c:v>
                </c:pt>
                <c:pt idx="96">
                  <c:v>332.27082933773693</c:v>
                </c:pt>
                <c:pt idx="97">
                  <c:v>324.35082933773691</c:v>
                </c:pt>
                <c:pt idx="98">
                  <c:v>312.83082933773693</c:v>
                </c:pt>
                <c:pt idx="99">
                  <c:v>324.16862933773695</c:v>
                </c:pt>
                <c:pt idx="100">
                  <c:v>314.16862933773695</c:v>
                </c:pt>
                <c:pt idx="101">
                  <c:v>299.99862933773693</c:v>
                </c:pt>
                <c:pt idx="102">
                  <c:v>291.49866817316774</c:v>
                </c:pt>
                <c:pt idx="103">
                  <c:v>281.7820459007288</c:v>
                </c:pt>
                <c:pt idx="104">
                  <c:v>307.44024845429112</c:v>
                </c:pt>
                <c:pt idx="105">
                  <c:v>319.79024845429115</c:v>
                </c:pt>
                <c:pt idx="106">
                  <c:v>334.38224845429113</c:v>
                </c:pt>
                <c:pt idx="107">
                  <c:v>330.78120885555262</c:v>
                </c:pt>
                <c:pt idx="108">
                  <c:v>342.48094021277353</c:v>
                </c:pt>
                <c:pt idx="109">
                  <c:v>338.59948955702879</c:v>
                </c:pt>
                <c:pt idx="110">
                  <c:v>353.87709852584192</c:v>
                </c:pt>
                <c:pt idx="111">
                  <c:v>339.54507603554532</c:v>
                </c:pt>
                <c:pt idx="112">
                  <c:v>324.99507603554531</c:v>
                </c:pt>
                <c:pt idx="113">
                  <c:v>321.52846189116616</c:v>
                </c:pt>
                <c:pt idx="114">
                  <c:v>314.82995226843354</c:v>
                </c:pt>
                <c:pt idx="115">
                  <c:v>310.89457786507813</c:v>
                </c:pt>
                <c:pt idx="116">
                  <c:v>297.31884796496973</c:v>
                </c:pt>
                <c:pt idx="117">
                  <c:v>320.82452629820028</c:v>
                </c:pt>
                <c:pt idx="118">
                  <c:v>329.22429571400772</c:v>
                </c:pt>
                <c:pt idx="119">
                  <c:v>324.2859312782976</c:v>
                </c:pt>
                <c:pt idx="120">
                  <c:v>313.91544713142667</c:v>
                </c:pt>
                <c:pt idx="121">
                  <c:v>319.48344713142666</c:v>
                </c:pt>
                <c:pt idx="122">
                  <c:v>350.15385805604359</c:v>
                </c:pt>
                <c:pt idx="123">
                  <c:v>364.0199508350629</c:v>
                </c:pt>
                <c:pt idx="124">
                  <c:v>358.87995083506291</c:v>
                </c:pt>
                <c:pt idx="125">
                  <c:v>349.99995083506292</c:v>
                </c:pt>
                <c:pt idx="126">
                  <c:v>339.99995083506292</c:v>
                </c:pt>
                <c:pt idx="127">
                  <c:v>335.74995144962463</c:v>
                </c:pt>
                <c:pt idx="128">
                  <c:v>327.95575614811548</c:v>
                </c:pt>
                <c:pt idx="129">
                  <c:v>299.9957561481155</c:v>
                </c:pt>
                <c:pt idx="130">
                  <c:v>318.7457561481155</c:v>
                </c:pt>
                <c:pt idx="131">
                  <c:v>334.7457561481155</c:v>
                </c:pt>
                <c:pt idx="132">
                  <c:v>394.7457561481155</c:v>
                </c:pt>
                <c:pt idx="133">
                  <c:v>405.2457561481155</c:v>
                </c:pt>
                <c:pt idx="134">
                  <c:v>400.9957561481155</c:v>
                </c:pt>
                <c:pt idx="135">
                  <c:v>412.2457561481155</c:v>
                </c:pt>
                <c:pt idx="136">
                  <c:v>407.2457561481155</c:v>
                </c:pt>
                <c:pt idx="137">
                  <c:v>400.9957561481155</c:v>
                </c:pt>
                <c:pt idx="138">
                  <c:v>389.88575614811549</c:v>
                </c:pt>
                <c:pt idx="139">
                  <c:v>400.99775614811551</c:v>
                </c:pt>
                <c:pt idx="140">
                  <c:v>349.99775614811551</c:v>
                </c:pt>
                <c:pt idx="141">
                  <c:v>368.71763613409473</c:v>
                </c:pt>
                <c:pt idx="142">
                  <c:v>364.80001125016997</c:v>
                </c:pt>
                <c:pt idx="143">
                  <c:v>375.69227631335229</c:v>
                </c:pt>
                <c:pt idx="144">
                  <c:v>362.54304664238498</c:v>
                </c:pt>
                <c:pt idx="145">
                  <c:v>358.76655657319344</c:v>
                </c:pt>
                <c:pt idx="146">
                  <c:v>346.75366348535556</c:v>
                </c:pt>
                <c:pt idx="147">
                  <c:v>342.90084500218495</c:v>
                </c:pt>
                <c:pt idx="148">
                  <c:v>351.56183454525012</c:v>
                </c:pt>
                <c:pt idx="149">
                  <c:v>347.42581296236483</c:v>
                </c:pt>
                <c:pt idx="150">
                  <c:v>338.74016763830571</c:v>
                </c:pt>
                <c:pt idx="151">
                  <c:v>335.19146112019013</c:v>
                </c:pt>
                <c:pt idx="152">
                  <c:v>324.54420294343117</c:v>
                </c:pt>
                <c:pt idx="153">
                  <c:v>319.98030008953918</c:v>
                </c:pt>
                <c:pt idx="154">
                  <c:v>304.45184434989977</c:v>
                </c:pt>
                <c:pt idx="155">
                  <c:v>300.01184434989977</c:v>
                </c:pt>
                <c:pt idx="156">
                  <c:v>295.01184434989977</c:v>
                </c:pt>
                <c:pt idx="157">
                  <c:v>290.01184434989977</c:v>
                </c:pt>
                <c:pt idx="158">
                  <c:v>300.4160192659524</c:v>
                </c:pt>
                <c:pt idx="159">
                  <c:v>286.40601926595241</c:v>
                </c:pt>
                <c:pt idx="160">
                  <c:v>276.14601926595242</c:v>
                </c:pt>
                <c:pt idx="161">
                  <c:v>266.43601926595244</c:v>
                </c:pt>
                <c:pt idx="162">
                  <c:v>256.43601926595244</c:v>
                </c:pt>
                <c:pt idx="163">
                  <c:v>246.43601926595244</c:v>
                </c:pt>
                <c:pt idx="164">
                  <c:v>240.32601926595243</c:v>
                </c:pt>
                <c:pt idx="165">
                  <c:v>235.32601926595243</c:v>
                </c:pt>
                <c:pt idx="166">
                  <c:v>230.32601926595243</c:v>
                </c:pt>
                <c:pt idx="167">
                  <c:v>214.10601926595243</c:v>
                </c:pt>
                <c:pt idx="168">
                  <c:v>210.32601926595243</c:v>
                </c:pt>
                <c:pt idx="169">
                  <c:v>200.32601926595243</c:v>
                </c:pt>
                <c:pt idx="170">
                  <c:v>197.82601926595243</c:v>
                </c:pt>
                <c:pt idx="171">
                  <c:v>206.20101926595243</c:v>
                </c:pt>
                <c:pt idx="172">
                  <c:v>213.10101926595243</c:v>
                </c:pt>
                <c:pt idx="173">
                  <c:v>254.26101926595243</c:v>
                </c:pt>
                <c:pt idx="174">
                  <c:v>240.26101926595243</c:v>
                </c:pt>
                <c:pt idx="175">
                  <c:v>235.94101926595243</c:v>
                </c:pt>
                <c:pt idx="176">
                  <c:v>234.94101926595243</c:v>
                </c:pt>
                <c:pt idx="177">
                  <c:v>229.94101926595243</c:v>
                </c:pt>
                <c:pt idx="178">
                  <c:v>219.94101926595243</c:v>
                </c:pt>
                <c:pt idx="179">
                  <c:v>200.00101926595244</c:v>
                </c:pt>
                <c:pt idx="180">
                  <c:v>197.81918996486931</c:v>
                </c:pt>
                <c:pt idx="181">
                  <c:v>191.14279230355498</c:v>
                </c:pt>
                <c:pt idx="182">
                  <c:v>188.92955997161908</c:v>
                </c:pt>
                <c:pt idx="183">
                  <c:v>182.71864210189341</c:v>
                </c:pt>
                <c:pt idx="184">
                  <c:v>179.99864210189341</c:v>
                </c:pt>
                <c:pt idx="185">
                  <c:v>174.99864210189341</c:v>
                </c:pt>
                <c:pt idx="186">
                  <c:v>172.49864210189341</c:v>
                </c:pt>
                <c:pt idx="187">
                  <c:v>176.6986421018934</c:v>
                </c:pt>
                <c:pt idx="188">
                  <c:v>173.94677800358522</c:v>
                </c:pt>
                <c:pt idx="189">
                  <c:v>169.47386085492161</c:v>
                </c:pt>
                <c:pt idx="190">
                  <c:v>164.76625360895156</c:v>
                </c:pt>
                <c:pt idx="191">
                  <c:v>184.93364305068724</c:v>
                </c:pt>
                <c:pt idx="192">
                  <c:v>179.93364305068724</c:v>
                </c:pt>
                <c:pt idx="193">
                  <c:v>174.76364305068725</c:v>
                </c:pt>
                <c:pt idx="194">
                  <c:v>167.26364305068725</c:v>
                </c:pt>
                <c:pt idx="195">
                  <c:v>149.76364305068725</c:v>
                </c:pt>
                <c:pt idx="196">
                  <c:v>139.76364305068725</c:v>
                </c:pt>
                <c:pt idx="197">
                  <c:v>133.43364305068724</c:v>
                </c:pt>
                <c:pt idx="198">
                  <c:v>124.76364305068724</c:v>
                </c:pt>
                <c:pt idx="199">
                  <c:v>137.26364305068722</c:v>
                </c:pt>
                <c:pt idx="200">
                  <c:v>131.66364305068723</c:v>
                </c:pt>
                <c:pt idx="201">
                  <c:v>124.76364305068722</c:v>
                </c:pt>
                <c:pt idx="202">
                  <c:v>146.76364305068722</c:v>
                </c:pt>
                <c:pt idx="203">
                  <c:v>141.76364305068722</c:v>
                </c:pt>
                <c:pt idx="204">
                  <c:v>139.76364305068722</c:v>
                </c:pt>
                <c:pt idx="205">
                  <c:v>137.26364305068722</c:v>
                </c:pt>
                <c:pt idx="206">
                  <c:v>134.76364305068722</c:v>
                </c:pt>
                <c:pt idx="207">
                  <c:v>132.26364305068722</c:v>
                </c:pt>
                <c:pt idx="208">
                  <c:v>129.76364305068722</c:v>
                </c:pt>
                <c:pt idx="209">
                  <c:v>148.76364305068722</c:v>
                </c:pt>
                <c:pt idx="210">
                  <c:v>173.76364305068722</c:v>
                </c:pt>
                <c:pt idx="211">
                  <c:v>171.49364305068721</c:v>
                </c:pt>
                <c:pt idx="212">
                  <c:v>169.76364305068722</c:v>
                </c:pt>
                <c:pt idx="213">
                  <c:v>165.76364305068722</c:v>
                </c:pt>
                <c:pt idx="214">
                  <c:v>159.76364305068722</c:v>
                </c:pt>
                <c:pt idx="215">
                  <c:v>154.76364305068722</c:v>
                </c:pt>
                <c:pt idx="216">
                  <c:v>176.74164305068723</c:v>
                </c:pt>
                <c:pt idx="217">
                  <c:v>211.69164305068722</c:v>
                </c:pt>
                <c:pt idx="218">
                  <c:v>205.09164305068722</c:v>
                </c:pt>
                <c:pt idx="219">
                  <c:v>180.09164305068722</c:v>
                </c:pt>
                <c:pt idx="220">
                  <c:v>175.09164305068722</c:v>
                </c:pt>
                <c:pt idx="221">
                  <c:v>165.09164305068722</c:v>
                </c:pt>
                <c:pt idx="222">
                  <c:v>155.09164305068722</c:v>
                </c:pt>
                <c:pt idx="223">
                  <c:v>136.94164305068722</c:v>
                </c:pt>
                <c:pt idx="224">
                  <c:v>155.09614305068723</c:v>
                </c:pt>
                <c:pt idx="225">
                  <c:v>151.34614305068723</c:v>
                </c:pt>
                <c:pt idx="226">
                  <c:v>163.84614305068723</c:v>
                </c:pt>
                <c:pt idx="227">
                  <c:v>179.09614305068723</c:v>
                </c:pt>
                <c:pt idx="228">
                  <c:v>229.89614305068721</c:v>
                </c:pt>
                <c:pt idx="229">
                  <c:v>225.13614305068722</c:v>
                </c:pt>
                <c:pt idx="230">
                  <c:v>215.13614305068722</c:v>
                </c:pt>
                <c:pt idx="231">
                  <c:v>205.13614305068722</c:v>
                </c:pt>
                <c:pt idx="232">
                  <c:v>200.13614305068722</c:v>
                </c:pt>
                <c:pt idx="233">
                  <c:v>222.63614305068722</c:v>
                </c:pt>
                <c:pt idx="234">
                  <c:v>212.63614305068722</c:v>
                </c:pt>
                <c:pt idx="235">
                  <c:v>205.13614305068722</c:v>
                </c:pt>
                <c:pt idx="236">
                  <c:v>190.13614305068722</c:v>
                </c:pt>
                <c:pt idx="237">
                  <c:v>171.79614305068722</c:v>
                </c:pt>
                <c:pt idx="238">
                  <c:v>155.13614305068722</c:v>
                </c:pt>
                <c:pt idx="239">
                  <c:v>142.63614305068722</c:v>
                </c:pt>
                <c:pt idx="240">
                  <c:v>130.13614305068722</c:v>
                </c:pt>
                <c:pt idx="241">
                  <c:v>115.13614305068722</c:v>
                </c:pt>
                <c:pt idx="242">
                  <c:v>99.996143050687223</c:v>
                </c:pt>
                <c:pt idx="243">
                  <c:v>88.746143050687223</c:v>
                </c:pt>
                <c:pt idx="244">
                  <c:v>77.496143050687223</c:v>
                </c:pt>
                <c:pt idx="245">
                  <c:v>66.246143050687223</c:v>
                </c:pt>
                <c:pt idx="246">
                  <c:v>54.996143050687223</c:v>
                </c:pt>
                <c:pt idx="247">
                  <c:v>43.746143050687223</c:v>
                </c:pt>
                <c:pt idx="248">
                  <c:v>105.62114305068722</c:v>
                </c:pt>
                <c:pt idx="249">
                  <c:v>94.371143050687223</c:v>
                </c:pt>
                <c:pt idx="250">
                  <c:v>128.12114305068724</c:v>
                </c:pt>
                <c:pt idx="251">
                  <c:v>123.12114305068724</c:v>
                </c:pt>
                <c:pt idx="252">
                  <c:v>119.99114305068724</c:v>
                </c:pt>
                <c:pt idx="253">
                  <c:v>110.92114305068725</c:v>
                </c:pt>
                <c:pt idx="254">
                  <c:v>99.991143050687242</c:v>
                </c:pt>
                <c:pt idx="255">
                  <c:v>92.491143050687242</c:v>
                </c:pt>
                <c:pt idx="256">
                  <c:v>84.991143050687242</c:v>
                </c:pt>
                <c:pt idx="257">
                  <c:v>77.491143050687242</c:v>
                </c:pt>
                <c:pt idx="258">
                  <c:v>132.49114305068724</c:v>
                </c:pt>
                <c:pt idx="259">
                  <c:v>127.49114305068724</c:v>
                </c:pt>
                <c:pt idx="260">
                  <c:v>124.99114305068724</c:v>
                </c:pt>
                <c:pt idx="261">
                  <c:v>145.11614305068724</c:v>
                </c:pt>
                <c:pt idx="262">
                  <c:v>155.66464305068723</c:v>
                </c:pt>
                <c:pt idx="263">
                  <c:v>152.48464305068723</c:v>
                </c:pt>
                <c:pt idx="264">
                  <c:v>142.48464305068723</c:v>
                </c:pt>
                <c:pt idx="265">
                  <c:v>137.48464305068723</c:v>
                </c:pt>
                <c:pt idx="266">
                  <c:v>132.48464305068723</c:v>
                </c:pt>
                <c:pt idx="267">
                  <c:v>127.48464305068723</c:v>
                </c:pt>
                <c:pt idx="268">
                  <c:v>119.98464305068723</c:v>
                </c:pt>
                <c:pt idx="269">
                  <c:v>109.98464305068723</c:v>
                </c:pt>
                <c:pt idx="270">
                  <c:v>102.48464305068723</c:v>
                </c:pt>
                <c:pt idx="271">
                  <c:v>96.464643050687229</c:v>
                </c:pt>
                <c:pt idx="272">
                  <c:v>87.484643050687225</c:v>
                </c:pt>
                <c:pt idx="273">
                  <c:v>112.48464305068723</c:v>
                </c:pt>
                <c:pt idx="274">
                  <c:v>139.98464305068723</c:v>
                </c:pt>
                <c:pt idx="275">
                  <c:v>149.98464305068723</c:v>
                </c:pt>
                <c:pt idx="276">
                  <c:v>142.48464305068723</c:v>
                </c:pt>
                <c:pt idx="277">
                  <c:v>134.98464305068723</c:v>
                </c:pt>
                <c:pt idx="278">
                  <c:v>127.48464305068723</c:v>
                </c:pt>
                <c:pt idx="279">
                  <c:v>117.48464305068723</c:v>
                </c:pt>
                <c:pt idx="280">
                  <c:v>107.48464305068723</c:v>
                </c:pt>
                <c:pt idx="281">
                  <c:v>97.484643050687225</c:v>
                </c:pt>
                <c:pt idx="282">
                  <c:v>92.484643050687225</c:v>
                </c:pt>
                <c:pt idx="283">
                  <c:v>87.484643050687225</c:v>
                </c:pt>
                <c:pt idx="284">
                  <c:v>162.48464305068723</c:v>
                </c:pt>
                <c:pt idx="285">
                  <c:v>179.35964305068723</c:v>
                </c:pt>
                <c:pt idx="286">
                  <c:v>174.35964305068723</c:v>
                </c:pt>
                <c:pt idx="287">
                  <c:v>184.35964305068723</c:v>
                </c:pt>
                <c:pt idx="288">
                  <c:v>174.97964305068723</c:v>
                </c:pt>
                <c:pt idx="289">
                  <c:v>162.47964305068723</c:v>
                </c:pt>
                <c:pt idx="290">
                  <c:v>149.97964305068723</c:v>
                </c:pt>
                <c:pt idx="291">
                  <c:v>137.47964305068723</c:v>
                </c:pt>
                <c:pt idx="292">
                  <c:v>127.47964305068723</c:v>
                </c:pt>
                <c:pt idx="293">
                  <c:v>114.97964305068723</c:v>
                </c:pt>
                <c:pt idx="294">
                  <c:v>139.97964305068723</c:v>
                </c:pt>
                <c:pt idx="295">
                  <c:v>237.47964305068723</c:v>
                </c:pt>
                <c:pt idx="296">
                  <c:v>255.47964305068723</c:v>
                </c:pt>
                <c:pt idx="297">
                  <c:v>315.67964305068722</c:v>
                </c:pt>
                <c:pt idx="298">
                  <c:v>305.17964305068722</c:v>
                </c:pt>
                <c:pt idx="299">
                  <c:v>328.66964305068723</c:v>
                </c:pt>
                <c:pt idx="300">
                  <c:v>315.67964305068722</c:v>
                </c:pt>
                <c:pt idx="301">
                  <c:v>304.8296430506872</c:v>
                </c:pt>
                <c:pt idx="302">
                  <c:v>289.8296430506872</c:v>
                </c:pt>
                <c:pt idx="303">
                  <c:v>279.8296430506872</c:v>
                </c:pt>
                <c:pt idx="304">
                  <c:v>264.8296430506872</c:v>
                </c:pt>
                <c:pt idx="305">
                  <c:v>254.8296430506872</c:v>
                </c:pt>
                <c:pt idx="306">
                  <c:v>286.3296430506872</c:v>
                </c:pt>
                <c:pt idx="307">
                  <c:v>275.37964305068721</c:v>
                </c:pt>
                <c:pt idx="308">
                  <c:v>260.37964305068721</c:v>
                </c:pt>
                <c:pt idx="309">
                  <c:v>240.37964305068721</c:v>
                </c:pt>
                <c:pt idx="310">
                  <c:v>210.37964305068721</c:v>
                </c:pt>
                <c:pt idx="311">
                  <c:v>202.87964305068721</c:v>
                </c:pt>
                <c:pt idx="312">
                  <c:v>192.87964305068721</c:v>
                </c:pt>
                <c:pt idx="313">
                  <c:v>190.87964305068721</c:v>
                </c:pt>
                <c:pt idx="314">
                  <c:v>188.87964305068721</c:v>
                </c:pt>
                <c:pt idx="315">
                  <c:v>163.87964305068721</c:v>
                </c:pt>
                <c:pt idx="316">
                  <c:v>143.87964305068721</c:v>
                </c:pt>
                <c:pt idx="317">
                  <c:v>169.99964305068721</c:v>
                </c:pt>
                <c:pt idx="318">
                  <c:v>185.24564305068722</c:v>
                </c:pt>
                <c:pt idx="319">
                  <c:v>192.50744305068721</c:v>
                </c:pt>
                <c:pt idx="320">
                  <c:v>185.28841393628645</c:v>
                </c:pt>
                <c:pt idx="321">
                  <c:v>182.87841393628645</c:v>
                </c:pt>
                <c:pt idx="322">
                  <c:v>178.30841393628646</c:v>
                </c:pt>
                <c:pt idx="323">
                  <c:v>187.29641393628646</c:v>
                </c:pt>
                <c:pt idx="324">
                  <c:v>179.27641393628645</c:v>
                </c:pt>
                <c:pt idx="325">
                  <c:v>169.27641393628645</c:v>
                </c:pt>
                <c:pt idx="326">
                  <c:v>158.33641393628645</c:v>
                </c:pt>
                <c:pt idx="327">
                  <c:v>172.33641393628645</c:v>
                </c:pt>
                <c:pt idx="328">
                  <c:v>168.58641393628645</c:v>
                </c:pt>
                <c:pt idx="329">
                  <c:v>164.83641393628645</c:v>
                </c:pt>
                <c:pt idx="330">
                  <c:v>159.83641393628645</c:v>
                </c:pt>
                <c:pt idx="331">
                  <c:v>139.99641393628644</c:v>
                </c:pt>
                <c:pt idx="332">
                  <c:v>124.99641393628644</c:v>
                </c:pt>
                <c:pt idx="333">
                  <c:v>112.49641393628644</c:v>
                </c:pt>
                <c:pt idx="334">
                  <c:v>99.996413936286444</c:v>
                </c:pt>
                <c:pt idx="335">
                  <c:v>96.546413936286442</c:v>
                </c:pt>
                <c:pt idx="336">
                  <c:v>92.056413936286447</c:v>
                </c:pt>
                <c:pt idx="337">
                  <c:v>90.336413936286448</c:v>
                </c:pt>
                <c:pt idx="338">
                  <c:v>89.162040555114729</c:v>
                </c:pt>
                <c:pt idx="339">
                  <c:v>91.702440555114734</c:v>
                </c:pt>
                <c:pt idx="340">
                  <c:v>89.501581981791986</c:v>
                </c:pt>
                <c:pt idx="341">
                  <c:v>87.711550342156144</c:v>
                </c:pt>
                <c:pt idx="342">
                  <c:v>83.922411367375005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D-47B4-ACF6-7EBA755E9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63599"/>
        <c:axId val="2077202959"/>
      </c:scatterChart>
      <c:valAx>
        <c:axId val="9936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02959"/>
        <c:crosses val="autoZero"/>
        <c:crossBetween val="midCat"/>
      </c:valAx>
      <c:valAx>
        <c:axId val="207720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6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3245539</xdr:colOff>
      <xdr:row>4</xdr:row>
      <xdr:rowOff>156541</xdr:rowOff>
    </xdr:from>
    <xdr:to>
      <xdr:col>22</xdr:col>
      <xdr:colOff>77441</xdr:colOff>
      <xdr:row>23</xdr:row>
      <xdr:rowOff>86968</xdr:rowOff>
    </xdr:to>
    <xdr:graphicFrame macro="">
      <xdr:nvGraphicFramePr>
        <xdr:cNvPr id="31" name="Chart 2">
          <a:extLst>
            <a:ext uri="{FF2B5EF4-FFF2-40B4-BE49-F238E27FC236}">
              <a16:creationId xmlns:a16="http://schemas.microsoft.com/office/drawing/2014/main" id="{C017E5E2-2E42-48BB-BCEF-E4E4211A1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7"/>
  <sheetViews>
    <sheetView tabSelected="1" topLeftCell="C1" zoomScale="85" zoomScaleNormal="85" workbookViewId="0">
      <pane ySplit="1" topLeftCell="A326" activePane="bottomLeft" state="frozen"/>
      <selection activeCell="H53" sqref="H53"/>
      <selection pane="bottomLeft" activeCell="H360" sqref="H360"/>
    </sheetView>
  </sheetViews>
  <sheetFormatPr defaultRowHeight="15" x14ac:dyDescent="0.25"/>
  <cols>
    <col min="1" max="1" width="15.85546875" style="2" bestFit="1" customWidth="1"/>
    <col min="2" max="2" width="12.5703125" style="14" bestFit="1" customWidth="1"/>
    <col min="3" max="3" width="15.7109375" style="3" bestFit="1" customWidth="1"/>
    <col min="4" max="4" width="7" style="10" bestFit="1" customWidth="1"/>
    <col min="5" max="5" width="22" style="1" bestFit="1" customWidth="1"/>
    <col min="6" max="6" width="10.85546875" style="1" bestFit="1" customWidth="1"/>
    <col min="7" max="7" width="17.5703125" style="1" bestFit="1" customWidth="1"/>
    <col min="8" max="8" width="13.85546875" style="17" bestFit="1" customWidth="1"/>
    <col min="9" max="9" width="13.7109375" style="1" bestFit="1" customWidth="1"/>
    <col min="10" max="10" width="11.140625" style="1" bestFit="1" customWidth="1"/>
    <col min="11" max="11" width="10" style="1" bestFit="1" customWidth="1"/>
    <col min="12" max="12" width="10.7109375" style="5" bestFit="1" customWidth="1"/>
    <col min="13" max="13" width="12" bestFit="1" customWidth="1"/>
    <col min="14" max="14" width="56.28515625" bestFit="1" customWidth="1"/>
  </cols>
  <sheetData>
    <row r="1" spans="2:16" ht="15.75" thickBot="1" x14ac:dyDescent="0.3">
      <c r="B1" s="13" t="s">
        <v>1</v>
      </c>
      <c r="C1" s="6" t="s">
        <v>2</v>
      </c>
      <c r="D1" s="9" t="s">
        <v>3</v>
      </c>
      <c r="E1" s="6" t="s">
        <v>4</v>
      </c>
      <c r="F1" s="6" t="s">
        <v>0</v>
      </c>
      <c r="G1" s="6" t="s">
        <v>14</v>
      </c>
      <c r="H1" s="16" t="s">
        <v>5</v>
      </c>
      <c r="I1" s="6" t="s">
        <v>6</v>
      </c>
      <c r="J1" s="7" t="s">
        <v>7</v>
      </c>
      <c r="K1" s="6" t="s">
        <v>13</v>
      </c>
      <c r="L1" s="6" t="s">
        <v>8</v>
      </c>
      <c r="M1" s="6" t="s">
        <v>9</v>
      </c>
      <c r="N1" s="8" t="s">
        <v>53</v>
      </c>
      <c r="O1" s="1" t="b">
        <f>TRUE</f>
        <v>1</v>
      </c>
      <c r="P1" t="b">
        <f>FALSE</f>
        <v>0</v>
      </c>
    </row>
    <row r="2" spans="2:16" x14ac:dyDescent="0.25">
      <c r="B2" s="14">
        <v>44034</v>
      </c>
      <c r="C2" s="1" t="s">
        <v>10</v>
      </c>
      <c r="D2" s="10">
        <v>1</v>
      </c>
      <c r="E2" s="1" t="s">
        <v>15</v>
      </c>
      <c r="F2" s="19">
        <v>221.75</v>
      </c>
      <c r="G2" s="1">
        <f>F2*0.01</f>
        <v>2.2175000000000002</v>
      </c>
      <c r="H2" s="17">
        <v>9</v>
      </c>
      <c r="I2" s="1">
        <v>14</v>
      </c>
      <c r="J2" s="4">
        <f t="shared" ref="J2:J33" si="0">I2/H2</f>
        <v>1.5555555555555556</v>
      </c>
      <c r="K2" s="1">
        <v>3.89</v>
      </c>
      <c r="L2" s="18" t="b">
        <f>FALSE</f>
        <v>0</v>
      </c>
      <c r="M2" s="5">
        <f>IF(L2,K2*I2-K2,-K2)</f>
        <v>-3.89</v>
      </c>
    </row>
    <row r="3" spans="2:16" x14ac:dyDescent="0.25">
      <c r="B3" s="14">
        <v>44035</v>
      </c>
      <c r="C3" s="1" t="s">
        <v>10</v>
      </c>
      <c r="D3" s="10">
        <v>1</v>
      </c>
      <c r="E3" s="1" t="s">
        <v>15</v>
      </c>
      <c r="F3" s="19">
        <f>F2+M2</f>
        <v>217.86</v>
      </c>
      <c r="G3" s="1">
        <f>F3*0.01</f>
        <v>2.1786000000000003</v>
      </c>
      <c r="H3" s="17">
        <v>3</v>
      </c>
      <c r="I3" s="1">
        <v>3.75</v>
      </c>
      <c r="J3" s="4">
        <f t="shared" si="0"/>
        <v>1.25</v>
      </c>
      <c r="K3" s="1">
        <v>7.61</v>
      </c>
      <c r="L3" s="18" t="b">
        <f>FALSE</f>
        <v>0</v>
      </c>
      <c r="M3" s="5">
        <f t="shared" ref="M3:M6" si="1">IF(L3,K3*I3-K3,-K3)</f>
        <v>-7.61</v>
      </c>
    </row>
    <row r="4" spans="2:16" x14ac:dyDescent="0.25">
      <c r="B4" s="14">
        <v>44036</v>
      </c>
      <c r="C4" s="1" t="s">
        <v>10</v>
      </c>
      <c r="D4" s="10">
        <v>2</v>
      </c>
      <c r="E4" s="1" t="s">
        <v>16</v>
      </c>
      <c r="F4" s="19">
        <f t="shared" ref="F4:F37" si="2">F3+M3</f>
        <v>210.25</v>
      </c>
      <c r="G4" s="1">
        <f t="shared" ref="G4:G37" si="3">F4*0.01</f>
        <v>2.1025</v>
      </c>
      <c r="H4" s="17">
        <v>4</v>
      </c>
      <c r="I4" s="1">
        <v>8.5</v>
      </c>
      <c r="J4" s="4">
        <f t="shared" si="0"/>
        <v>2.125</v>
      </c>
      <c r="K4" s="1" cm="1">
        <f t="array" ref="K4">_xlfn.IFS(H4&lt;=2,J4*G4*3, H4&gt;2,IF(H4&lt;=3.55,J4*G4*2,J4*G4))</f>
        <v>4.4678125</v>
      </c>
      <c r="L4" s="18" t="b">
        <f>FALSE</f>
        <v>0</v>
      </c>
      <c r="M4" s="5">
        <f t="shared" si="1"/>
        <v>-4.4678125</v>
      </c>
    </row>
    <row r="5" spans="2:16" x14ac:dyDescent="0.25">
      <c r="B5" s="14">
        <v>44037</v>
      </c>
      <c r="C5" s="1" t="s">
        <v>10</v>
      </c>
      <c r="D5" s="10">
        <v>2</v>
      </c>
      <c r="E5" s="1" t="s">
        <v>16</v>
      </c>
      <c r="F5" s="19">
        <f t="shared" si="2"/>
        <v>205.78218749999999</v>
      </c>
      <c r="G5" s="1">
        <f t="shared" si="3"/>
        <v>2.0578218750000001</v>
      </c>
      <c r="H5" s="17">
        <v>2</v>
      </c>
      <c r="I5" s="1">
        <v>2.88</v>
      </c>
      <c r="J5" s="4">
        <f t="shared" si="0"/>
        <v>1.44</v>
      </c>
      <c r="K5" s="1" cm="1">
        <f t="array" ref="K5">_xlfn.IFS(H5&lt;=2,J5*G5*3, H5&gt;2,IF(H5&lt;=3.55,J5*G5*2,J5*G5))</f>
        <v>8.8897905000000002</v>
      </c>
      <c r="L5" s="18" t="b">
        <f>FALSE</f>
        <v>0</v>
      </c>
      <c r="M5" s="5">
        <f t="shared" si="1"/>
        <v>-8.8897905000000002</v>
      </c>
    </row>
    <row r="6" spans="2:16" x14ac:dyDescent="0.25">
      <c r="B6" s="14">
        <v>44037</v>
      </c>
      <c r="C6" s="1" t="s">
        <v>10</v>
      </c>
      <c r="D6" s="10">
        <v>3</v>
      </c>
      <c r="E6" s="1" t="s">
        <v>18</v>
      </c>
      <c r="F6" s="19">
        <f t="shared" si="2"/>
        <v>196.89239699999999</v>
      </c>
      <c r="G6" s="1">
        <f t="shared" si="3"/>
        <v>1.9689239699999999</v>
      </c>
      <c r="H6" s="17">
        <v>1.8</v>
      </c>
      <c r="I6" s="1">
        <v>2.25</v>
      </c>
      <c r="J6" s="4">
        <f t="shared" si="0"/>
        <v>1.25</v>
      </c>
      <c r="K6" s="1" cm="1">
        <f t="array" ref="K6">_xlfn.IFS(H6&lt;=2,J6*G6*3, H6&gt;2,IF(H6&lt;=3.55,J6*G6*2,J6*G6))</f>
        <v>7.3834648874999989</v>
      </c>
      <c r="L6" s="18" t="b">
        <f>FALSE</f>
        <v>0</v>
      </c>
      <c r="M6" s="5">
        <f t="shared" si="1"/>
        <v>-7.3834648874999989</v>
      </c>
    </row>
    <row r="7" spans="2:16" x14ac:dyDescent="0.25">
      <c r="B7" s="14">
        <v>44037</v>
      </c>
      <c r="C7" s="1" t="s">
        <v>10</v>
      </c>
      <c r="D7" s="10">
        <v>4</v>
      </c>
      <c r="E7" s="1" t="s">
        <v>17</v>
      </c>
      <c r="F7" s="19">
        <f t="shared" si="2"/>
        <v>189.50893211249999</v>
      </c>
      <c r="G7" s="1">
        <f t="shared" si="3"/>
        <v>1.8950893211249999</v>
      </c>
      <c r="H7" s="17">
        <v>1.8</v>
      </c>
      <c r="I7" s="1">
        <v>2.4</v>
      </c>
      <c r="J7" s="4">
        <f t="shared" si="0"/>
        <v>1.3333333333333333</v>
      </c>
      <c r="K7" s="1" cm="1">
        <f t="array" ref="K7">_xlfn.IFS(H7&lt;=2,J7*G7*3, H7&gt;2,IF(H7&lt;=3.55,J7*G7*2,J7*G7))</f>
        <v>7.5803572844999998</v>
      </c>
      <c r="L7" s="15" t="b">
        <f>TRUE</f>
        <v>1</v>
      </c>
      <c r="M7" s="5">
        <v>10.62</v>
      </c>
    </row>
    <row r="8" spans="2:16" x14ac:dyDescent="0.25">
      <c r="B8" s="14">
        <v>44037</v>
      </c>
      <c r="C8" s="3" t="s">
        <v>10</v>
      </c>
      <c r="D8" s="10">
        <v>5</v>
      </c>
      <c r="E8" s="1" t="s">
        <v>19</v>
      </c>
      <c r="F8" s="19">
        <f t="shared" si="2"/>
        <v>200.1289321125</v>
      </c>
      <c r="G8" s="1">
        <f t="shared" si="3"/>
        <v>2.0012893211249998</v>
      </c>
      <c r="H8" s="17">
        <v>10</v>
      </c>
      <c r="I8" s="1">
        <v>15</v>
      </c>
      <c r="J8" s="4">
        <f t="shared" si="0"/>
        <v>1.5</v>
      </c>
      <c r="K8" s="1" cm="1">
        <f t="array" ref="K8">_xlfn.IFS(H8&lt;=2,J8*G8*3, H8&gt;2,IF(H8&lt;=3.55,J8*G8*2,J8*G8))</f>
        <v>3.0019339816874995</v>
      </c>
      <c r="L8" s="18" t="b">
        <f>FALSE</f>
        <v>0</v>
      </c>
      <c r="M8" s="5">
        <f t="shared" ref="M8:M29" si="4">IF(L8,K8*I8,-K8)</f>
        <v>-3.0019339816874995</v>
      </c>
    </row>
    <row r="9" spans="2:16" x14ac:dyDescent="0.25">
      <c r="B9" s="14">
        <v>44037</v>
      </c>
      <c r="C9" s="3" t="s">
        <v>10</v>
      </c>
      <c r="D9" s="10">
        <v>5</v>
      </c>
      <c r="E9" s="1" t="s">
        <v>19</v>
      </c>
      <c r="F9" s="19">
        <f t="shared" si="2"/>
        <v>197.1269981308125</v>
      </c>
      <c r="G9" s="1">
        <f t="shared" si="3"/>
        <v>1.9712699813081249</v>
      </c>
      <c r="H9" s="17">
        <v>3.33</v>
      </c>
      <c r="I9" s="1">
        <v>4</v>
      </c>
      <c r="J9" s="11">
        <f t="shared" si="0"/>
        <v>1.2012012012012012</v>
      </c>
      <c r="K9" s="12">
        <v>4.74</v>
      </c>
      <c r="L9" s="18" t="b">
        <f>FALSE</f>
        <v>0</v>
      </c>
      <c r="M9" s="5">
        <f t="shared" si="4"/>
        <v>-4.74</v>
      </c>
    </row>
    <row r="10" spans="2:16" x14ac:dyDescent="0.25">
      <c r="B10" s="14">
        <v>44037</v>
      </c>
      <c r="C10" s="1" t="s">
        <v>11</v>
      </c>
      <c r="D10" s="10">
        <v>1</v>
      </c>
      <c r="E10" s="1" t="s">
        <v>20</v>
      </c>
      <c r="F10" s="19">
        <f t="shared" si="2"/>
        <v>192.38699813081249</v>
      </c>
      <c r="G10" s="1">
        <f t="shared" si="3"/>
        <v>1.9238699813081248</v>
      </c>
      <c r="H10" s="17">
        <v>1.8</v>
      </c>
      <c r="I10" s="1">
        <v>2</v>
      </c>
      <c r="J10" s="4">
        <f t="shared" si="0"/>
        <v>1.1111111111111112</v>
      </c>
      <c r="K10" s="1" cm="1">
        <f t="array" ref="K10">_xlfn.IFS(H10&lt;=2,J10*G10*3, H10&gt;2,IF(H10&lt;=3.55,J10*G10*2,J10*G10))</f>
        <v>6.4128999376937497</v>
      </c>
      <c r="L10" s="18" t="b">
        <f>FALSE</f>
        <v>0</v>
      </c>
      <c r="M10" s="5">
        <f t="shared" si="4"/>
        <v>-6.4128999376937497</v>
      </c>
    </row>
    <row r="11" spans="2:16" x14ac:dyDescent="0.25">
      <c r="B11" s="14">
        <v>44037</v>
      </c>
      <c r="C11" s="1" t="s">
        <v>11</v>
      </c>
      <c r="D11" s="10">
        <v>1</v>
      </c>
      <c r="E11" s="1" t="s">
        <v>20</v>
      </c>
      <c r="F11" s="19">
        <f t="shared" si="2"/>
        <v>185.97409819311875</v>
      </c>
      <c r="G11" s="1">
        <f t="shared" si="3"/>
        <v>1.8597409819311874</v>
      </c>
      <c r="H11" s="17">
        <v>3</v>
      </c>
      <c r="I11" s="1">
        <v>4.5999999999999996</v>
      </c>
      <c r="J11" s="4">
        <f t="shared" si="0"/>
        <v>1.5333333333333332</v>
      </c>
      <c r="K11" s="1">
        <v>6.29</v>
      </c>
      <c r="L11" s="18" t="b">
        <f>FALSE</f>
        <v>0</v>
      </c>
      <c r="M11" s="5">
        <f t="shared" si="4"/>
        <v>-6.29</v>
      </c>
    </row>
    <row r="12" spans="2:16" x14ac:dyDescent="0.25">
      <c r="B12" s="14">
        <v>44037</v>
      </c>
      <c r="C12" s="1" t="s">
        <v>12</v>
      </c>
      <c r="D12" s="10">
        <v>1</v>
      </c>
      <c r="E12" s="1" t="s">
        <v>21</v>
      </c>
      <c r="F12" s="19">
        <f t="shared" si="2"/>
        <v>179.68409819311876</v>
      </c>
      <c r="G12" s="1">
        <f t="shared" si="3"/>
        <v>1.7968409819311877</v>
      </c>
      <c r="H12" s="17">
        <v>2</v>
      </c>
      <c r="I12" s="1">
        <v>2.6</v>
      </c>
      <c r="J12" s="4">
        <f t="shared" si="0"/>
        <v>1.3</v>
      </c>
      <c r="K12" s="1" cm="1">
        <f t="array" ref="K12">_xlfn.IFS(H12&lt;=2,J12*G12*3, H12&gt;2,IF(H12&lt;=3.55,J12*G12*2,J12*G12))</f>
        <v>7.0076798295316323</v>
      </c>
      <c r="L12" s="18" t="b">
        <f>FALSE</f>
        <v>0</v>
      </c>
      <c r="M12" s="5">
        <f t="shared" si="4"/>
        <v>-7.0076798295316323</v>
      </c>
    </row>
    <row r="13" spans="2:16" x14ac:dyDescent="0.25">
      <c r="B13" s="14">
        <v>44037</v>
      </c>
      <c r="C13" s="1" t="s">
        <v>12</v>
      </c>
      <c r="D13" s="10">
        <v>2</v>
      </c>
      <c r="E13" s="1" t="s">
        <v>22</v>
      </c>
      <c r="F13" s="19">
        <f t="shared" si="2"/>
        <v>172.67641836358712</v>
      </c>
      <c r="G13" s="1">
        <f t="shared" si="3"/>
        <v>1.7267641836358711</v>
      </c>
      <c r="H13" s="17">
        <v>2.6</v>
      </c>
      <c r="I13" s="1">
        <v>3.2</v>
      </c>
      <c r="J13" s="4">
        <f t="shared" si="0"/>
        <v>1.2307692307692308</v>
      </c>
      <c r="K13" s="1" cm="1">
        <f t="array" ref="K13">_xlfn.IFS(H13&lt;=2,J13*G13*3, H13&gt;2,IF(H13&lt;=3.55,J13*G13*2,J13*G13))</f>
        <v>4.2504964520267601</v>
      </c>
      <c r="L13" s="18" t="b">
        <f>FALSE</f>
        <v>0</v>
      </c>
      <c r="M13" s="5">
        <f t="shared" si="4"/>
        <v>-4.2504964520267601</v>
      </c>
    </row>
    <row r="14" spans="2:16" x14ac:dyDescent="0.25">
      <c r="B14" s="14">
        <v>44037</v>
      </c>
      <c r="C14" s="1" t="s">
        <v>12</v>
      </c>
      <c r="D14" s="10">
        <v>2</v>
      </c>
      <c r="E14" s="1" t="s">
        <v>22</v>
      </c>
      <c r="F14" s="19">
        <f t="shared" si="2"/>
        <v>168.42592191156035</v>
      </c>
      <c r="G14" s="1">
        <f t="shared" si="3"/>
        <v>1.6842592191156036</v>
      </c>
      <c r="H14" s="17">
        <v>6</v>
      </c>
      <c r="I14" s="1">
        <v>10</v>
      </c>
      <c r="J14" s="4">
        <f t="shared" si="0"/>
        <v>1.6666666666666667</v>
      </c>
      <c r="K14" s="1">
        <v>3.1</v>
      </c>
      <c r="L14" s="18" t="b">
        <f>FALSE</f>
        <v>0</v>
      </c>
      <c r="M14" s="5">
        <f t="shared" si="4"/>
        <v>-3.1</v>
      </c>
    </row>
    <row r="15" spans="2:16" x14ac:dyDescent="0.25">
      <c r="B15" s="14">
        <v>44037</v>
      </c>
      <c r="C15" s="1" t="s">
        <v>11</v>
      </c>
      <c r="D15" s="10">
        <v>3</v>
      </c>
      <c r="E15" s="1" t="s">
        <v>23</v>
      </c>
      <c r="F15" s="19">
        <f t="shared" si="2"/>
        <v>165.32592191156036</v>
      </c>
      <c r="G15" s="1">
        <f t="shared" si="3"/>
        <v>1.6532592191156037</v>
      </c>
      <c r="H15" s="17">
        <v>4</v>
      </c>
      <c r="I15" s="1">
        <v>8.5</v>
      </c>
      <c r="J15" s="4">
        <f t="shared" si="0"/>
        <v>2.125</v>
      </c>
      <c r="K15" s="1" cm="1">
        <f t="array" ref="K15">_xlfn.IFS(H15&lt;=2,J15*G15*3, H15&gt;2,IF(H15&lt;=3.55,J15*G15*2,J15*G15))</f>
        <v>3.5131758406206579</v>
      </c>
      <c r="L15" s="18" t="b">
        <f>FALSE</f>
        <v>0</v>
      </c>
      <c r="M15" s="5">
        <f t="shared" si="4"/>
        <v>-3.5131758406206579</v>
      </c>
    </row>
    <row r="16" spans="2:16" x14ac:dyDescent="0.25">
      <c r="B16" s="14">
        <v>44037</v>
      </c>
      <c r="C16" s="1" t="s">
        <v>11</v>
      </c>
      <c r="D16" s="10">
        <v>3</v>
      </c>
      <c r="E16" s="1" t="s">
        <v>23</v>
      </c>
      <c r="F16" s="19">
        <f t="shared" si="2"/>
        <v>161.81274607093971</v>
      </c>
      <c r="G16" s="1">
        <f t="shared" si="3"/>
        <v>1.6181274607093972</v>
      </c>
      <c r="H16" s="17">
        <v>2.5</v>
      </c>
      <c r="I16" s="1">
        <v>2.88</v>
      </c>
      <c r="J16" s="4">
        <f t="shared" si="0"/>
        <v>1.1519999999999999</v>
      </c>
      <c r="K16" s="1" cm="1">
        <f t="array" ref="K16">_xlfn.IFS(H16&lt;=2,J16*G16*3, H16&gt;2,IF(H16&lt;=3.55,J16*G16*2,J16*G16))</f>
        <v>3.7281656694744507</v>
      </c>
      <c r="L16" s="15" t="b">
        <f>TRUE</f>
        <v>1</v>
      </c>
      <c r="M16" s="5">
        <f t="shared" ref="M16:M17" si="5">IF(L16,K16*I16-K16,-K16)</f>
        <v>7.0089514586119668</v>
      </c>
    </row>
    <row r="17" spans="2:13" x14ac:dyDescent="0.25">
      <c r="B17" s="14">
        <v>44037</v>
      </c>
      <c r="C17" s="1" t="s">
        <v>12</v>
      </c>
      <c r="D17" s="10">
        <v>3</v>
      </c>
      <c r="E17" s="1" t="s">
        <v>24</v>
      </c>
      <c r="F17" s="19">
        <f t="shared" si="2"/>
        <v>168.82169752955167</v>
      </c>
      <c r="G17" s="1">
        <f t="shared" si="3"/>
        <v>1.6882169752955167</v>
      </c>
      <c r="H17" s="17">
        <v>1.8</v>
      </c>
      <c r="I17" s="1">
        <v>3</v>
      </c>
      <c r="J17" s="4">
        <f t="shared" si="0"/>
        <v>1.6666666666666665</v>
      </c>
      <c r="K17" s="1" cm="1">
        <f t="array" ref="K17">_xlfn.IFS(H17&lt;=2,J17*G17*3, H17&gt;2,IF(H17&lt;=3.55,J17*G17*2,J17*G17))</f>
        <v>8.4410848764775821</v>
      </c>
      <c r="L17" s="18" t="b">
        <f>FALSE</f>
        <v>0</v>
      </c>
      <c r="M17" s="5">
        <f t="shared" si="5"/>
        <v>-8.4410848764775821</v>
      </c>
    </row>
    <row r="18" spans="2:13" x14ac:dyDescent="0.25">
      <c r="B18" s="14">
        <v>44037</v>
      </c>
      <c r="C18" s="1" t="s">
        <v>11</v>
      </c>
      <c r="D18" s="10">
        <v>4</v>
      </c>
      <c r="E18" s="1" t="s">
        <v>25</v>
      </c>
      <c r="F18" s="19">
        <f t="shared" si="2"/>
        <v>160.38061265307408</v>
      </c>
      <c r="G18" s="1">
        <f t="shared" si="3"/>
        <v>1.6038061265307408</v>
      </c>
      <c r="H18" s="17">
        <v>10</v>
      </c>
      <c r="I18" s="1">
        <v>14</v>
      </c>
      <c r="J18" s="4">
        <f t="shared" si="0"/>
        <v>1.4</v>
      </c>
      <c r="K18" s="1" cm="1">
        <f t="array" ref="K18">_xlfn.IFS(H18&lt;=2,J18*G18*3, H18&gt;2,IF(H18&lt;=3.55,J18*G18*2,J18*G18))</f>
        <v>2.2453285771430371</v>
      </c>
      <c r="L18" s="18" t="b">
        <f>FALSE</f>
        <v>0</v>
      </c>
      <c r="M18" s="5">
        <f t="shared" si="4"/>
        <v>-2.2453285771430371</v>
      </c>
    </row>
    <row r="19" spans="2:13" x14ac:dyDescent="0.25">
      <c r="B19" s="14">
        <v>44037</v>
      </c>
      <c r="C19" s="1" t="s">
        <v>11</v>
      </c>
      <c r="D19" s="10">
        <v>4</v>
      </c>
      <c r="E19" s="1" t="s">
        <v>25</v>
      </c>
      <c r="F19" s="19">
        <f t="shared" si="2"/>
        <v>158.13528407593105</v>
      </c>
      <c r="G19" s="1">
        <f t="shared" si="3"/>
        <v>1.5813528407593105</v>
      </c>
      <c r="H19" s="17">
        <v>2.4</v>
      </c>
      <c r="I19" s="1">
        <v>3.5</v>
      </c>
      <c r="J19" s="4">
        <f t="shared" si="0"/>
        <v>1.4583333333333335</v>
      </c>
      <c r="K19" s="1" cm="1">
        <f t="array" ref="K19">_xlfn.IFS(H19&lt;=2,J19*G19*3, H19&gt;2,IF(H19&lt;=3.55,J19*G19*2,J19*G19))</f>
        <v>4.6122791188813226</v>
      </c>
      <c r="L19" s="18" t="b">
        <f>FALSE</f>
        <v>0</v>
      </c>
      <c r="M19" s="5">
        <f t="shared" si="4"/>
        <v>-4.6122791188813226</v>
      </c>
    </row>
    <row r="20" spans="2:13" x14ac:dyDescent="0.25">
      <c r="B20" s="14">
        <v>44037</v>
      </c>
      <c r="C20" s="1" t="s">
        <v>12</v>
      </c>
      <c r="D20" s="10">
        <v>4</v>
      </c>
      <c r="E20" s="1" t="s">
        <v>26</v>
      </c>
      <c r="F20" s="19">
        <f t="shared" si="2"/>
        <v>153.52300495704972</v>
      </c>
      <c r="G20" s="1">
        <f t="shared" si="3"/>
        <v>1.5352300495704974</v>
      </c>
      <c r="H20" s="17">
        <v>1.8</v>
      </c>
      <c r="I20" s="1">
        <v>2.6</v>
      </c>
      <c r="J20" s="4">
        <f t="shared" si="0"/>
        <v>1.4444444444444444</v>
      </c>
      <c r="K20" s="1" cm="1">
        <f t="array" ref="K20">_xlfn.IFS(H20&lt;=2,J20*G20*3, H20&gt;2,IF(H20&lt;=3.55,J20*G20*2,J20*G20))</f>
        <v>6.6526635481388219</v>
      </c>
      <c r="L20" s="15" t="b">
        <f>TRUE</f>
        <v>1</v>
      </c>
      <c r="M20" s="5">
        <f t="shared" ref="M20:M23" si="6">IF(L20,K20*I20-K20,-K20)</f>
        <v>10.644261677022115</v>
      </c>
    </row>
    <row r="21" spans="2:13" x14ac:dyDescent="0.25">
      <c r="B21" s="14">
        <v>44037</v>
      </c>
      <c r="C21" s="1" t="s">
        <v>12</v>
      </c>
      <c r="D21" s="10">
        <v>5</v>
      </c>
      <c r="E21" s="1" t="s">
        <v>27</v>
      </c>
      <c r="F21" s="19">
        <f t="shared" si="2"/>
        <v>164.16726663407184</v>
      </c>
      <c r="G21" s="1">
        <f t="shared" si="3"/>
        <v>1.6416726663407184</v>
      </c>
      <c r="H21" s="17">
        <v>7</v>
      </c>
      <c r="I21" s="1">
        <v>8.5</v>
      </c>
      <c r="J21" s="4">
        <f t="shared" si="0"/>
        <v>1.2142857142857142</v>
      </c>
      <c r="K21" s="1">
        <v>2.0699999999999998</v>
      </c>
      <c r="L21" s="15" t="b">
        <f>TRUE</f>
        <v>1</v>
      </c>
      <c r="M21" s="5">
        <f t="shared" si="6"/>
        <v>15.524999999999999</v>
      </c>
    </row>
    <row r="22" spans="2:13" x14ac:dyDescent="0.25">
      <c r="B22" s="14">
        <v>44037</v>
      </c>
      <c r="C22" s="1" t="s">
        <v>12</v>
      </c>
      <c r="D22" s="10">
        <v>5</v>
      </c>
      <c r="E22" s="1" t="s">
        <v>27</v>
      </c>
      <c r="F22" s="19">
        <f t="shared" si="2"/>
        <v>179.69226663407184</v>
      </c>
      <c r="G22" s="1">
        <f t="shared" si="3"/>
        <v>1.7969226663407185</v>
      </c>
      <c r="H22" s="17">
        <v>2.4</v>
      </c>
      <c r="I22" s="1">
        <v>2.62</v>
      </c>
      <c r="J22" s="4">
        <f t="shared" si="0"/>
        <v>1.0916666666666668</v>
      </c>
      <c r="K22" s="1">
        <v>3.68</v>
      </c>
      <c r="L22" s="15" t="b">
        <f>TRUE</f>
        <v>1</v>
      </c>
      <c r="M22" s="5">
        <f t="shared" si="6"/>
        <v>5.9616000000000007</v>
      </c>
    </row>
    <row r="23" spans="2:13" x14ac:dyDescent="0.25">
      <c r="B23" s="14">
        <v>44037</v>
      </c>
      <c r="C23" s="1" t="s">
        <v>11</v>
      </c>
      <c r="D23" s="10">
        <v>6</v>
      </c>
      <c r="E23" s="1" t="s">
        <v>28</v>
      </c>
      <c r="F23" s="19">
        <f t="shared" si="2"/>
        <v>185.65386663407185</v>
      </c>
      <c r="G23" s="1">
        <f t="shared" si="3"/>
        <v>1.8565386663407184</v>
      </c>
      <c r="H23" s="17">
        <v>1.5</v>
      </c>
      <c r="I23" s="1">
        <v>2.2000000000000002</v>
      </c>
      <c r="J23" s="4">
        <f t="shared" si="0"/>
        <v>1.4666666666666668</v>
      </c>
      <c r="K23" s="1" cm="1">
        <f t="array" ref="K23">_xlfn.IFS(H23&lt;=2,J23*G23*3, H23&gt;2,IF(H23&lt;=3.55,J23*G23*2,J23*G23))</f>
        <v>8.1687701318991621</v>
      </c>
      <c r="L23" s="18" t="b">
        <f>FALSE</f>
        <v>0</v>
      </c>
      <c r="M23" s="5">
        <f t="shared" si="6"/>
        <v>-8.1687701318991621</v>
      </c>
    </row>
    <row r="24" spans="2:13" x14ac:dyDescent="0.25">
      <c r="B24" s="14">
        <v>44037</v>
      </c>
      <c r="C24" s="1" t="s">
        <v>12</v>
      </c>
      <c r="D24" s="10">
        <v>6</v>
      </c>
      <c r="E24" s="1" t="s">
        <v>29</v>
      </c>
      <c r="F24" s="19">
        <f t="shared" si="2"/>
        <v>177.48509650217269</v>
      </c>
      <c r="G24" s="1">
        <f t="shared" si="3"/>
        <v>1.774850965021727</v>
      </c>
      <c r="H24" s="17">
        <v>6</v>
      </c>
      <c r="I24" s="1">
        <v>9</v>
      </c>
      <c r="J24" s="4">
        <f t="shared" si="0"/>
        <v>1.5</v>
      </c>
      <c r="K24" s="1" cm="1">
        <f t="array" ref="K24">_xlfn.IFS(H24&lt;=2,J24*G24*3, H24&gt;2,IF(H24&lt;=3.55,J24*G24*2,J24*G24))</f>
        <v>2.6622764475325904</v>
      </c>
      <c r="L24" s="18" t="b">
        <f>FALSE</f>
        <v>0</v>
      </c>
      <c r="M24" s="5">
        <f t="shared" si="4"/>
        <v>-2.6622764475325904</v>
      </c>
    </row>
    <row r="25" spans="2:13" x14ac:dyDescent="0.25">
      <c r="B25" s="14">
        <v>44037</v>
      </c>
      <c r="C25" s="1" t="s">
        <v>12</v>
      </c>
      <c r="D25" s="10">
        <v>6</v>
      </c>
      <c r="E25" s="1" t="s">
        <v>29</v>
      </c>
      <c r="F25" s="19">
        <f t="shared" si="2"/>
        <v>174.82282005464012</v>
      </c>
      <c r="G25" s="1">
        <f t="shared" si="3"/>
        <v>1.7482282005464012</v>
      </c>
      <c r="H25" s="17">
        <v>2.4</v>
      </c>
      <c r="I25" s="1">
        <v>3.2</v>
      </c>
      <c r="J25" s="4">
        <f t="shared" si="0"/>
        <v>1.3333333333333335</v>
      </c>
      <c r="K25" s="1" cm="1">
        <f t="array" ref="K25">_xlfn.IFS(H25&lt;=2,J25*G25*3, H25&gt;2,IF(H25&lt;=3.55,J25*G25*2,J25*G25))</f>
        <v>4.661941868123737</v>
      </c>
      <c r="L25" s="18" t="b">
        <f>FALSE</f>
        <v>0</v>
      </c>
      <c r="M25" s="5">
        <f t="shared" si="4"/>
        <v>-4.661941868123737</v>
      </c>
    </row>
    <row r="26" spans="2:13" x14ac:dyDescent="0.25">
      <c r="B26" s="14">
        <v>44037</v>
      </c>
      <c r="C26" s="1" t="s">
        <v>11</v>
      </c>
      <c r="D26" s="10">
        <v>7</v>
      </c>
      <c r="E26" s="1" t="s">
        <v>30</v>
      </c>
      <c r="F26" s="19">
        <f t="shared" si="2"/>
        <v>170.16087818651638</v>
      </c>
      <c r="G26" s="1">
        <f t="shared" si="3"/>
        <v>1.701608781865164</v>
      </c>
      <c r="H26" s="17">
        <v>4</v>
      </c>
      <c r="I26" s="1">
        <v>8.5</v>
      </c>
      <c r="J26" s="4">
        <f t="shared" si="0"/>
        <v>2.125</v>
      </c>
      <c r="K26" s="1" cm="1">
        <f t="array" ref="K26">_xlfn.IFS(H26&lt;=2,J26*G26*3, H26&gt;2,IF(H26&lt;=3.55,J26*G26*2,J26*G26))</f>
        <v>3.6159186614634735</v>
      </c>
      <c r="L26" s="18" t="b">
        <f>FALSE</f>
        <v>0</v>
      </c>
      <c r="M26" s="5">
        <f t="shared" si="4"/>
        <v>-3.6159186614634735</v>
      </c>
    </row>
    <row r="27" spans="2:13" x14ac:dyDescent="0.25">
      <c r="B27" s="14">
        <v>44037</v>
      </c>
      <c r="C27" s="1" t="s">
        <v>11</v>
      </c>
      <c r="D27" s="10">
        <v>7</v>
      </c>
      <c r="E27" s="1" t="s">
        <v>30</v>
      </c>
      <c r="F27" s="19">
        <f t="shared" si="2"/>
        <v>166.54495952505292</v>
      </c>
      <c r="G27" s="1">
        <f t="shared" si="3"/>
        <v>1.6654495952505293</v>
      </c>
      <c r="H27" s="17">
        <v>2</v>
      </c>
      <c r="I27" s="1">
        <v>3</v>
      </c>
      <c r="J27" s="4">
        <f t="shared" si="0"/>
        <v>1.5</v>
      </c>
      <c r="K27" s="1" cm="1">
        <f t="array" ref="K27">_xlfn.IFS(H27&lt;=2,J27*G27*3, H27&gt;2,IF(H27&lt;=3.55,J27*G27*2,J27*G27))</f>
        <v>7.4945231786273814</v>
      </c>
      <c r="L27" s="18" t="b">
        <f>FALSE</f>
        <v>0</v>
      </c>
      <c r="M27" s="5">
        <f t="shared" si="4"/>
        <v>-7.4945231786273814</v>
      </c>
    </row>
    <row r="28" spans="2:13" x14ac:dyDescent="0.25">
      <c r="B28" s="14">
        <v>44037</v>
      </c>
      <c r="C28" s="1" t="s">
        <v>12</v>
      </c>
      <c r="D28" s="10">
        <v>8</v>
      </c>
      <c r="E28" s="1" t="s">
        <v>31</v>
      </c>
      <c r="F28" s="19">
        <f t="shared" si="2"/>
        <v>159.05043634642553</v>
      </c>
      <c r="G28" s="1">
        <f t="shared" si="3"/>
        <v>1.5905043634642553</v>
      </c>
      <c r="H28" s="17">
        <v>4</v>
      </c>
      <c r="I28" s="1">
        <v>10</v>
      </c>
      <c r="J28" s="4">
        <f t="shared" si="0"/>
        <v>2.5</v>
      </c>
      <c r="K28" s="1" cm="1">
        <f t="array" ref="K28">_xlfn.IFS(H28&lt;=2,J28*G28*3, H28&gt;2,IF(H28&lt;=3.55,J28*G28*2,J28*G28))</f>
        <v>3.9762609086606382</v>
      </c>
      <c r="L28" s="18" t="b">
        <f>FALSE</f>
        <v>0</v>
      </c>
      <c r="M28" s="5">
        <f t="shared" si="4"/>
        <v>-3.9762609086606382</v>
      </c>
    </row>
    <row r="29" spans="2:13" x14ac:dyDescent="0.25">
      <c r="B29" s="14">
        <v>44037</v>
      </c>
      <c r="C29" s="1" t="s">
        <v>12</v>
      </c>
      <c r="D29" s="10">
        <v>8</v>
      </c>
      <c r="E29" s="1" t="s">
        <v>31</v>
      </c>
      <c r="F29" s="19">
        <f t="shared" si="2"/>
        <v>155.07417543776489</v>
      </c>
      <c r="G29" s="1">
        <f t="shared" si="3"/>
        <v>1.5507417543776489</v>
      </c>
      <c r="H29" s="17">
        <v>2</v>
      </c>
      <c r="I29" s="1">
        <v>3</v>
      </c>
      <c r="J29" s="4">
        <f t="shared" si="0"/>
        <v>1.5</v>
      </c>
      <c r="K29" s="1" cm="1">
        <f t="array" ref="K29">_xlfn.IFS(H29&lt;=2,J29*G29*3, H29&gt;2,IF(H29&lt;=3.55,J29*G29*2,J29*G29))</f>
        <v>6.9783378946994201</v>
      </c>
      <c r="L29" s="18" t="b">
        <f>FALSE</f>
        <v>0</v>
      </c>
      <c r="M29" s="5">
        <f t="shared" si="4"/>
        <v>-6.9783378946994201</v>
      </c>
    </row>
    <row r="30" spans="2:13" x14ac:dyDescent="0.25">
      <c r="B30" s="14">
        <v>44037</v>
      </c>
      <c r="C30" s="1" t="s">
        <v>11</v>
      </c>
      <c r="D30" s="10">
        <v>8</v>
      </c>
      <c r="E30" s="1" t="s">
        <v>33</v>
      </c>
      <c r="F30" s="19">
        <f t="shared" si="2"/>
        <v>148.09583754306547</v>
      </c>
      <c r="G30" s="1">
        <f t="shared" si="3"/>
        <v>1.4809583754306548</v>
      </c>
      <c r="H30" s="17">
        <v>3</v>
      </c>
      <c r="I30" s="1">
        <v>3.75</v>
      </c>
      <c r="J30" s="4">
        <f t="shared" si="0"/>
        <v>1.25</v>
      </c>
      <c r="K30" s="1" cm="1">
        <f t="array" ref="K30">_xlfn.IFS(H30&lt;=2,J30*G30*3, H30&gt;2,IF(H30&lt;=3.55,J30*G30*2,J30*G30))</f>
        <v>3.702395938576637</v>
      </c>
      <c r="L30" s="15" t="b">
        <f>TRUE</f>
        <v>1</v>
      </c>
      <c r="M30" s="5">
        <f t="shared" ref="M30:M36" si="7">IF(L30,K30*I30-K30,-K30)</f>
        <v>10.181588831085751</v>
      </c>
    </row>
    <row r="31" spans="2:13" x14ac:dyDescent="0.25">
      <c r="B31" s="14">
        <v>44037</v>
      </c>
      <c r="C31" s="1" t="s">
        <v>11</v>
      </c>
      <c r="D31" s="10">
        <v>8</v>
      </c>
      <c r="E31" s="1" t="s">
        <v>33</v>
      </c>
      <c r="F31" s="19">
        <f t="shared" si="2"/>
        <v>158.27742637415122</v>
      </c>
      <c r="G31" s="1">
        <f t="shared" si="3"/>
        <v>1.5827742637415123</v>
      </c>
      <c r="H31" s="17">
        <v>10</v>
      </c>
      <c r="I31" s="1">
        <v>16</v>
      </c>
      <c r="J31" s="4">
        <f t="shared" si="0"/>
        <v>1.6</v>
      </c>
      <c r="K31" s="1">
        <v>2.31</v>
      </c>
      <c r="L31" s="15" t="b">
        <f>TRUE</f>
        <v>1</v>
      </c>
      <c r="M31" s="5">
        <f t="shared" si="7"/>
        <v>34.65</v>
      </c>
    </row>
    <row r="32" spans="2:13" x14ac:dyDescent="0.25">
      <c r="B32" s="14">
        <v>44037</v>
      </c>
      <c r="C32" s="1" t="s">
        <v>12</v>
      </c>
      <c r="D32" s="10">
        <v>8</v>
      </c>
      <c r="E32" s="1" t="s">
        <v>32</v>
      </c>
      <c r="F32" s="19">
        <f t="shared" si="2"/>
        <v>192.92742637415122</v>
      </c>
      <c r="G32" s="1">
        <f t="shared" si="3"/>
        <v>1.9292742637415123</v>
      </c>
      <c r="H32" s="17">
        <v>7</v>
      </c>
      <c r="I32" s="1">
        <v>13</v>
      </c>
      <c r="J32" s="4">
        <f t="shared" si="0"/>
        <v>1.8571428571428572</v>
      </c>
      <c r="K32" s="1" cm="1">
        <f t="array" ref="K32">_xlfn.IFS(H32&lt;=2,J32*G32*3, H32&gt;2,IF(H32&lt;=3.55,J32*G32*2,J32*G32))</f>
        <v>3.5829379183770946</v>
      </c>
      <c r="L32" s="18" t="b">
        <f>FALSE</f>
        <v>0</v>
      </c>
      <c r="M32" s="5">
        <f t="shared" si="7"/>
        <v>-3.5829379183770946</v>
      </c>
    </row>
    <row r="33" spans="2:13" x14ac:dyDescent="0.25">
      <c r="B33" s="14">
        <v>44037</v>
      </c>
      <c r="C33" s="1" t="s">
        <v>12</v>
      </c>
      <c r="D33" s="10">
        <v>8</v>
      </c>
      <c r="E33" s="1" t="s">
        <v>32</v>
      </c>
      <c r="F33" s="19">
        <f t="shared" si="2"/>
        <v>189.34448845577413</v>
      </c>
      <c r="G33" s="1">
        <f t="shared" si="3"/>
        <v>1.8934448845577414</v>
      </c>
      <c r="H33" s="17">
        <v>2.2000000000000002</v>
      </c>
      <c r="I33" s="1">
        <v>3.75</v>
      </c>
      <c r="J33" s="4">
        <f t="shared" si="0"/>
        <v>1.7045454545454544</v>
      </c>
      <c r="K33" s="1" cm="1">
        <f t="array" ref="K33">_xlfn.IFS(H33&lt;=2,J33*G33*3, H33&gt;2,IF(H33&lt;=3.55,J33*G33*2,J33*G33))</f>
        <v>6.4549257428104809</v>
      </c>
      <c r="L33" s="18" t="b">
        <f>FALSE</f>
        <v>0</v>
      </c>
      <c r="M33" s="5">
        <f t="shared" si="7"/>
        <v>-6.4549257428104809</v>
      </c>
    </row>
    <row r="34" spans="2:13" x14ac:dyDescent="0.25">
      <c r="B34" s="14">
        <v>44037</v>
      </c>
      <c r="E34" s="1" t="s">
        <v>34</v>
      </c>
      <c r="F34" s="19">
        <f t="shared" si="2"/>
        <v>182.88956271296365</v>
      </c>
      <c r="G34" s="1">
        <f t="shared" si="3"/>
        <v>1.8288956271296366</v>
      </c>
      <c r="H34" s="17">
        <v>5</v>
      </c>
      <c r="I34" s="1">
        <v>15</v>
      </c>
      <c r="J34" s="4">
        <f t="shared" ref="J34:J54" si="8">I34/H34</f>
        <v>3</v>
      </c>
      <c r="K34" s="1" cm="1">
        <f t="array" ref="K34">_xlfn.IFS(H34&lt;=2,J34*G34*3, H34&gt;2,IF(H34&lt;=3.55,J34*G34*2,J34*G34))</f>
        <v>5.48668688138891</v>
      </c>
      <c r="L34" s="18" t="b">
        <f>FALSE</f>
        <v>0</v>
      </c>
      <c r="M34" s="5">
        <f t="shared" si="7"/>
        <v>-5.48668688138891</v>
      </c>
    </row>
    <row r="35" spans="2:13" x14ac:dyDescent="0.25">
      <c r="B35" s="14">
        <v>44037</v>
      </c>
      <c r="E35" s="1" t="s">
        <v>35</v>
      </c>
      <c r="F35" s="19">
        <f t="shared" si="2"/>
        <v>177.40287583157473</v>
      </c>
      <c r="G35" s="1">
        <f t="shared" si="3"/>
        <v>1.7740287583157475</v>
      </c>
      <c r="H35" s="17">
        <v>2.5</v>
      </c>
      <c r="I35" s="1">
        <v>4.5</v>
      </c>
      <c r="J35" s="4">
        <f t="shared" si="8"/>
        <v>1.8</v>
      </c>
      <c r="K35" s="1" cm="1">
        <f t="array" ref="K35">_xlfn.IFS(H35&lt;=2,J35*G35*3, H35&gt;2,IF(H35&lt;=3.55,J35*G35*2,J35*G35))</f>
        <v>6.3865035299366912</v>
      </c>
      <c r="L35" s="15" t="b">
        <f>TRUE</f>
        <v>1</v>
      </c>
      <c r="M35" s="5">
        <f t="shared" si="7"/>
        <v>22.35276235477842</v>
      </c>
    </row>
    <row r="36" spans="2:13" x14ac:dyDescent="0.25">
      <c r="B36" s="14">
        <v>44038</v>
      </c>
      <c r="C36" s="3" t="s">
        <v>36</v>
      </c>
      <c r="D36" s="10">
        <v>8</v>
      </c>
      <c r="E36" s="1" t="s">
        <v>37</v>
      </c>
      <c r="F36" s="19">
        <f t="shared" si="2"/>
        <v>199.75563818635317</v>
      </c>
      <c r="G36" s="1">
        <f t="shared" si="3"/>
        <v>1.9975563818635318</v>
      </c>
      <c r="H36" s="17">
        <v>1.6</v>
      </c>
      <c r="I36" s="1">
        <v>2.7</v>
      </c>
      <c r="J36" s="4">
        <f t="shared" si="8"/>
        <v>1.6875</v>
      </c>
      <c r="K36" s="1" cm="1">
        <f t="array" ref="K36">_xlfn.IFS(H36&lt;=2,J36*G36*3, H36&gt;2,IF(H36&lt;=3.55,J36*G36*2,J36*G36))</f>
        <v>10.112629183184129</v>
      </c>
      <c r="L36" s="18" t="b">
        <f>FALSE</f>
        <v>0</v>
      </c>
      <c r="M36" s="5">
        <f t="shared" si="7"/>
        <v>-10.112629183184129</v>
      </c>
    </row>
    <row r="37" spans="2:13" x14ac:dyDescent="0.25">
      <c r="B37" s="14">
        <v>44038</v>
      </c>
      <c r="C37" s="3" t="s">
        <v>38</v>
      </c>
      <c r="D37" s="10">
        <v>3</v>
      </c>
      <c r="E37" s="1" t="s">
        <v>39</v>
      </c>
      <c r="F37" s="19">
        <f t="shared" si="2"/>
        <v>189.64300900316903</v>
      </c>
      <c r="G37" s="1">
        <f t="shared" si="3"/>
        <v>1.8964300900316904</v>
      </c>
      <c r="H37" s="17">
        <v>1.9</v>
      </c>
      <c r="I37" s="1">
        <v>2.1</v>
      </c>
      <c r="J37" s="4">
        <f t="shared" si="8"/>
        <v>1.1052631578947369</v>
      </c>
      <c r="K37" s="1">
        <v>6.29</v>
      </c>
      <c r="L37" s="15" t="b">
        <f>TRUE</f>
        <v>1</v>
      </c>
      <c r="M37" s="5">
        <f t="shared" ref="M37" si="9">IF(L37,K37*I37-K37,-K37)</f>
        <v>6.9190000000000014</v>
      </c>
    </row>
    <row r="38" spans="2:13" x14ac:dyDescent="0.25">
      <c r="B38" s="14">
        <v>44038</v>
      </c>
      <c r="C38" s="3" t="s">
        <v>38</v>
      </c>
      <c r="D38" s="10">
        <v>6</v>
      </c>
      <c r="E38" s="1" t="s">
        <v>40</v>
      </c>
      <c r="F38" s="19">
        <f t="shared" ref="F38" si="10">F37+M37</f>
        <v>196.56200900316904</v>
      </c>
      <c r="G38" s="1">
        <f t="shared" ref="G38" si="11">F38*0.01</f>
        <v>1.9656200900316905</v>
      </c>
      <c r="H38" s="17">
        <v>3</v>
      </c>
      <c r="I38" s="1">
        <v>4.5</v>
      </c>
      <c r="J38" s="4">
        <f t="shared" si="8"/>
        <v>1.5</v>
      </c>
      <c r="K38" s="1">
        <v>5.5</v>
      </c>
      <c r="L38" s="18" t="b">
        <f>FALSE</f>
        <v>0</v>
      </c>
      <c r="M38" s="5">
        <f t="shared" ref="M38" si="12">IF(L38,K38*I38-K38,-K38)</f>
        <v>-5.5</v>
      </c>
    </row>
    <row r="39" spans="2:13" x14ac:dyDescent="0.25">
      <c r="B39" s="14">
        <v>44038</v>
      </c>
      <c r="C39" s="3" t="s">
        <v>38</v>
      </c>
      <c r="D39" s="10">
        <v>6</v>
      </c>
      <c r="E39" s="1" t="s">
        <v>40</v>
      </c>
      <c r="F39" s="19">
        <f t="shared" ref="F39" si="13">F38+M38</f>
        <v>191.06200900316904</v>
      </c>
      <c r="G39" s="1">
        <f t="shared" ref="G39" si="14">F39*0.01</f>
        <v>1.9106200900316903</v>
      </c>
      <c r="H39" s="17">
        <v>1.33</v>
      </c>
      <c r="I39" s="1">
        <v>1.8</v>
      </c>
      <c r="J39" s="4">
        <f t="shared" si="8"/>
        <v>1.3533834586466165</v>
      </c>
      <c r="K39" s="1">
        <v>7.22</v>
      </c>
      <c r="L39" s="15" t="b">
        <f>TRUE</f>
        <v>1</v>
      </c>
      <c r="M39" s="5">
        <f t="shared" ref="M39" si="15">IF(L39,K39*I39-K39,-K39)</f>
        <v>5.7760000000000007</v>
      </c>
    </row>
    <row r="40" spans="2:13" x14ac:dyDescent="0.25">
      <c r="B40" s="14">
        <v>44039</v>
      </c>
      <c r="C40" s="3" t="s">
        <v>41</v>
      </c>
      <c r="D40" s="10">
        <v>6</v>
      </c>
      <c r="E40" s="1" t="s">
        <v>42</v>
      </c>
      <c r="F40" s="19">
        <f t="shared" ref="F40:F54" si="16">F39+M39</f>
        <v>196.83800900316905</v>
      </c>
      <c r="G40" s="1">
        <f t="shared" ref="G40:G54" si="17">F40*0.01</f>
        <v>1.9683800900316906</v>
      </c>
      <c r="H40" s="17">
        <v>4</v>
      </c>
      <c r="I40" s="1">
        <v>5</v>
      </c>
      <c r="J40" s="4">
        <f t="shared" si="8"/>
        <v>1.25</v>
      </c>
      <c r="K40" s="1" cm="1">
        <f t="array" ref="K40">_xlfn.IFS(H40&lt;=2,J40*G40*3, H40&gt;2,IF(H40&lt;=3.55,J40*G40*2,J40*G40))</f>
        <v>2.4604751125396134</v>
      </c>
      <c r="L40" s="18" t="b">
        <f>FALSE</f>
        <v>0</v>
      </c>
      <c r="M40" s="5">
        <f t="shared" ref="M40:M54" si="18">IF(L40,K40*I40-K40,-K40)</f>
        <v>-2.4604751125396134</v>
      </c>
    </row>
    <row r="41" spans="2:13" x14ac:dyDescent="0.25">
      <c r="B41" s="14">
        <v>44041</v>
      </c>
      <c r="C41" s="3" t="s">
        <v>43</v>
      </c>
      <c r="D41" s="10">
        <v>1</v>
      </c>
      <c r="E41" s="1" t="s">
        <v>44</v>
      </c>
      <c r="F41" s="19">
        <f t="shared" si="16"/>
        <v>194.37753389062942</v>
      </c>
      <c r="G41" s="1">
        <f t="shared" si="17"/>
        <v>1.9437753389062942</v>
      </c>
      <c r="H41" s="17">
        <v>8</v>
      </c>
      <c r="I41" s="1">
        <v>10</v>
      </c>
      <c r="J41" s="4">
        <f t="shared" si="8"/>
        <v>1.25</v>
      </c>
      <c r="K41" s="1" cm="1">
        <f t="array" ref="K41">_xlfn.IFS(H41&lt;=2,J41*G41*3, H41&gt;2,IF(H41&lt;=3.55,J41*G41*2,J41*G41))</f>
        <v>2.4297191736328676</v>
      </c>
      <c r="L41" s="18" t="b">
        <f>FALSE</f>
        <v>0</v>
      </c>
      <c r="M41" s="5">
        <f t="shared" si="18"/>
        <v>-2.4297191736328676</v>
      </c>
    </row>
    <row r="42" spans="2:13" x14ac:dyDescent="0.25">
      <c r="B42" s="14">
        <v>44041</v>
      </c>
      <c r="C42" s="3" t="s">
        <v>43</v>
      </c>
      <c r="D42" s="10">
        <v>1</v>
      </c>
      <c r="E42" s="1" t="s">
        <v>44</v>
      </c>
      <c r="F42" s="19">
        <f t="shared" si="16"/>
        <v>191.94781471699656</v>
      </c>
      <c r="G42" s="1">
        <f t="shared" si="17"/>
        <v>1.9194781471699656</v>
      </c>
      <c r="H42" s="17">
        <v>2.67</v>
      </c>
      <c r="I42" s="1">
        <v>3.2</v>
      </c>
      <c r="J42" s="4">
        <f t="shared" si="8"/>
        <v>1.1985018726591761</v>
      </c>
      <c r="K42" s="1" cm="1">
        <f t="array" ref="K42">_xlfn.IFS(H42&lt;=2,J42*G42*3, H42&gt;2,IF(H42&lt;=3.55,J42*G42*2,J42*G42))</f>
        <v>4.6009963078231388</v>
      </c>
      <c r="L42" s="18" t="b">
        <f>FALSE</f>
        <v>0</v>
      </c>
      <c r="M42" s="5">
        <f t="shared" si="18"/>
        <v>-4.6009963078231388</v>
      </c>
    </row>
    <row r="43" spans="2:13" x14ac:dyDescent="0.25">
      <c r="B43" s="14">
        <v>44041</v>
      </c>
      <c r="C43" s="3" t="s">
        <v>43</v>
      </c>
      <c r="D43" s="10">
        <v>2</v>
      </c>
      <c r="E43" s="1" t="s">
        <v>45</v>
      </c>
      <c r="F43" s="19">
        <f t="shared" si="16"/>
        <v>187.34681840917341</v>
      </c>
      <c r="G43" s="1">
        <f t="shared" si="17"/>
        <v>1.8734681840917342</v>
      </c>
      <c r="H43" s="17">
        <v>7</v>
      </c>
      <c r="I43" s="1">
        <v>12</v>
      </c>
      <c r="J43" s="4">
        <f t="shared" si="8"/>
        <v>1.7142857142857142</v>
      </c>
      <c r="K43" s="1" cm="1">
        <f t="array" ref="K43">_xlfn.IFS(H43&lt;=2,J43*G43*3, H43&gt;2,IF(H43&lt;=3.55,J43*G43*2,J43*G43))</f>
        <v>3.2116597441572585</v>
      </c>
      <c r="L43" s="18" t="b">
        <f>FALSE</f>
        <v>0</v>
      </c>
      <c r="M43" s="5">
        <f t="shared" si="18"/>
        <v>-3.2116597441572585</v>
      </c>
    </row>
    <row r="44" spans="2:13" x14ac:dyDescent="0.25">
      <c r="B44" s="14">
        <v>44041</v>
      </c>
      <c r="C44" s="3" t="s">
        <v>43</v>
      </c>
      <c r="D44" s="10">
        <v>2</v>
      </c>
      <c r="E44" s="1" t="s">
        <v>45</v>
      </c>
      <c r="F44" s="19">
        <f t="shared" si="16"/>
        <v>184.13515866501615</v>
      </c>
      <c r="G44" s="1">
        <f t="shared" si="17"/>
        <v>1.8413515866501615</v>
      </c>
      <c r="H44" s="17">
        <v>2.33</v>
      </c>
      <c r="I44" s="1">
        <v>3.25</v>
      </c>
      <c r="J44" s="4">
        <f t="shared" si="8"/>
        <v>1.3948497854077253</v>
      </c>
      <c r="K44" s="1" cm="1">
        <f t="array" ref="K44">_xlfn.IFS(H44&lt;=2,J44*G44*3, H44&gt;2,IF(H44&lt;=3.55,J44*G44*2,J44*G44))</f>
        <v>5.1368177309983043</v>
      </c>
      <c r="L44" s="18" t="b">
        <f>FALSE</f>
        <v>0</v>
      </c>
      <c r="M44" s="5">
        <f t="shared" si="18"/>
        <v>-5.1368177309983043</v>
      </c>
    </row>
    <row r="45" spans="2:13" x14ac:dyDescent="0.25">
      <c r="B45" s="14">
        <v>44041</v>
      </c>
      <c r="C45" s="3" t="s">
        <v>43</v>
      </c>
      <c r="D45" s="10">
        <v>3</v>
      </c>
      <c r="E45" s="1" t="s">
        <v>46</v>
      </c>
      <c r="F45" s="19">
        <f t="shared" si="16"/>
        <v>178.99834093401785</v>
      </c>
      <c r="G45" s="1">
        <f t="shared" si="17"/>
        <v>1.7899834093401785</v>
      </c>
      <c r="H45" s="17">
        <v>4.5</v>
      </c>
      <c r="I45" s="1">
        <v>6</v>
      </c>
      <c r="J45" s="4">
        <f t="shared" si="8"/>
        <v>1.3333333333333333</v>
      </c>
      <c r="K45" s="1" cm="1">
        <f t="array" ref="K45">_xlfn.IFS(H45&lt;=2,J45*G45*3, H45&gt;2,IF(H45&lt;=3.55,J45*G45*2,J45*G45))</f>
        <v>2.3866445457869045</v>
      </c>
      <c r="L45" s="18" t="b">
        <f>FALSE</f>
        <v>0</v>
      </c>
      <c r="M45" s="5">
        <f t="shared" si="18"/>
        <v>-2.3866445457869045</v>
      </c>
    </row>
    <row r="46" spans="2:13" x14ac:dyDescent="0.25">
      <c r="B46" s="14">
        <v>44041</v>
      </c>
      <c r="C46" s="3" t="s">
        <v>43</v>
      </c>
      <c r="D46" s="10">
        <v>3</v>
      </c>
      <c r="E46" s="1" t="s">
        <v>46</v>
      </c>
      <c r="F46" s="19">
        <f t="shared" si="16"/>
        <v>176.61169638823094</v>
      </c>
      <c r="G46" s="1">
        <f t="shared" si="17"/>
        <v>1.7661169638823093</v>
      </c>
      <c r="H46" s="17">
        <v>1.6</v>
      </c>
      <c r="I46" s="1">
        <v>2.38</v>
      </c>
      <c r="J46" s="4">
        <f t="shared" si="8"/>
        <v>1.4874999999999998</v>
      </c>
      <c r="K46" s="1" cm="1">
        <f t="array" ref="K46">_xlfn.IFS(H46&lt;=2,J46*G46*3, H46&gt;2,IF(H46&lt;=3.55,J46*G46*2,J46*G46))</f>
        <v>7.8812969513248046</v>
      </c>
      <c r="L46" s="18" t="b">
        <f>FALSE</f>
        <v>0</v>
      </c>
      <c r="M46" s="5">
        <f t="shared" si="18"/>
        <v>-7.8812969513248046</v>
      </c>
    </row>
    <row r="47" spans="2:13" x14ac:dyDescent="0.25">
      <c r="B47" s="14">
        <v>44041</v>
      </c>
      <c r="C47" s="3" t="s">
        <v>43</v>
      </c>
      <c r="D47" s="10">
        <v>4</v>
      </c>
      <c r="E47" s="1" t="s">
        <v>47</v>
      </c>
      <c r="F47" s="19">
        <f t="shared" si="16"/>
        <v>168.73039943690614</v>
      </c>
      <c r="G47" s="1">
        <f t="shared" si="17"/>
        <v>1.6873039943690615</v>
      </c>
      <c r="H47" s="17">
        <v>2.4</v>
      </c>
      <c r="I47" s="1">
        <v>3.5</v>
      </c>
      <c r="J47" s="4">
        <f t="shared" si="8"/>
        <v>1.4583333333333335</v>
      </c>
      <c r="K47" s="1" cm="1">
        <f t="array" ref="K47">_xlfn.IFS(H47&lt;=2,J47*G47*3, H47&gt;2,IF(H47&lt;=3.55,J47*G47*2,J47*G47))</f>
        <v>4.9213033169097633</v>
      </c>
      <c r="L47" s="18" t="b">
        <f>FALSE</f>
        <v>0</v>
      </c>
      <c r="M47" s="5">
        <f t="shared" si="18"/>
        <v>-4.9213033169097633</v>
      </c>
    </row>
    <row r="48" spans="2:13" x14ac:dyDescent="0.25">
      <c r="B48" s="14">
        <v>44041</v>
      </c>
      <c r="C48" s="3" t="s">
        <v>43</v>
      </c>
      <c r="D48" s="10">
        <v>5</v>
      </c>
      <c r="E48" s="1" t="s">
        <v>48</v>
      </c>
      <c r="F48" s="19">
        <f t="shared" si="16"/>
        <v>163.80909611999638</v>
      </c>
      <c r="G48" s="1">
        <f t="shared" si="17"/>
        <v>1.6380909611999639</v>
      </c>
      <c r="H48" s="17">
        <v>2.6</v>
      </c>
      <c r="I48" s="1">
        <v>4.2</v>
      </c>
      <c r="J48" s="4">
        <f t="shared" si="8"/>
        <v>1.6153846153846154</v>
      </c>
      <c r="K48" s="1" cm="1">
        <f t="array" ref="K48">_xlfn.IFS(H48&lt;=2,J48*G48*3, H48&gt;2,IF(H48&lt;=3.55,J48*G48*2,J48*G48))</f>
        <v>5.2922938746460373</v>
      </c>
      <c r="L48" s="15" t="b">
        <f>TRUE</f>
        <v>1</v>
      </c>
      <c r="M48" s="5">
        <f t="shared" si="18"/>
        <v>16.935340398867318</v>
      </c>
    </row>
    <row r="49" spans="2:14" x14ac:dyDescent="0.25">
      <c r="B49" s="14">
        <v>44041</v>
      </c>
      <c r="C49" s="3" t="s">
        <v>43</v>
      </c>
      <c r="D49" s="10">
        <v>5</v>
      </c>
      <c r="E49" s="1" t="s">
        <v>48</v>
      </c>
      <c r="F49" s="19">
        <f t="shared" si="16"/>
        <v>180.74443651886369</v>
      </c>
      <c r="G49" s="1">
        <f t="shared" si="17"/>
        <v>1.8074443651886369</v>
      </c>
      <c r="H49" s="17">
        <v>1.33</v>
      </c>
      <c r="I49" s="1">
        <v>1.8</v>
      </c>
      <c r="J49" s="4">
        <f t="shared" si="8"/>
        <v>1.3533834586466165</v>
      </c>
      <c r="K49" s="1">
        <v>6.44</v>
      </c>
      <c r="L49" s="15" t="b">
        <f>TRUE</f>
        <v>1</v>
      </c>
      <c r="M49" s="5">
        <f t="shared" si="18"/>
        <v>5.1520000000000001</v>
      </c>
    </row>
    <row r="50" spans="2:14" x14ac:dyDescent="0.25">
      <c r="B50" s="14">
        <v>44041</v>
      </c>
      <c r="C50" s="3" t="s">
        <v>43</v>
      </c>
      <c r="D50" s="10">
        <v>7</v>
      </c>
      <c r="E50" s="1" t="s">
        <v>49</v>
      </c>
      <c r="F50" s="19">
        <f t="shared" si="16"/>
        <v>185.89643651886368</v>
      </c>
      <c r="G50" s="1">
        <f t="shared" si="17"/>
        <v>1.8589643651886369</v>
      </c>
      <c r="H50" s="17">
        <v>2.4</v>
      </c>
      <c r="I50" s="1">
        <v>3.8</v>
      </c>
      <c r="J50" s="4">
        <f t="shared" si="8"/>
        <v>1.5833333333333333</v>
      </c>
      <c r="K50" s="1" cm="1">
        <f t="array" ref="K50">_xlfn.IFS(H50&lt;=2,J50*G50*3, H50&gt;2,IF(H50&lt;=3.55,J50*G50*2,J50*G50))</f>
        <v>5.8867204897640164</v>
      </c>
      <c r="L50" s="15" t="b">
        <f>TRUE</f>
        <v>1</v>
      </c>
      <c r="M50" s="5">
        <f t="shared" si="18"/>
        <v>16.482817371339245</v>
      </c>
    </row>
    <row r="51" spans="2:14" x14ac:dyDescent="0.25">
      <c r="B51" s="14">
        <v>44041</v>
      </c>
      <c r="C51" s="3" t="s">
        <v>43</v>
      </c>
      <c r="D51" s="10">
        <v>7</v>
      </c>
      <c r="E51" s="1" t="s">
        <v>49</v>
      </c>
      <c r="F51" s="19">
        <f t="shared" si="16"/>
        <v>202.37925389020293</v>
      </c>
      <c r="G51" s="1">
        <f t="shared" si="17"/>
        <v>2.0237925389020295</v>
      </c>
      <c r="H51" s="17">
        <v>1.2</v>
      </c>
      <c r="I51" s="1">
        <v>1.73</v>
      </c>
      <c r="J51" s="4">
        <f t="shared" si="8"/>
        <v>1.4416666666666667</v>
      </c>
      <c r="K51" s="1" cm="1">
        <f t="array" ref="K51">_xlfn.IFS(H51&lt;=2,J51*G51*3, H51&gt;2,IF(H51&lt;=3.55,J51*G51*2,J51*G51))</f>
        <v>8.752902730751277</v>
      </c>
      <c r="L51" s="15" t="b">
        <f>TRUE</f>
        <v>1</v>
      </c>
      <c r="M51" s="5">
        <f t="shared" si="18"/>
        <v>6.3896189934484315</v>
      </c>
    </row>
    <row r="52" spans="2:14" x14ac:dyDescent="0.25">
      <c r="B52" s="14">
        <v>44041</v>
      </c>
      <c r="C52" s="3" t="s">
        <v>43</v>
      </c>
      <c r="D52" s="10">
        <v>8</v>
      </c>
      <c r="E52" s="1" t="s">
        <v>50</v>
      </c>
      <c r="F52" s="19">
        <f t="shared" si="16"/>
        <v>208.76887288365137</v>
      </c>
      <c r="G52" s="1">
        <f t="shared" si="17"/>
        <v>2.0876887288365138</v>
      </c>
      <c r="H52" s="17">
        <v>2</v>
      </c>
      <c r="I52" s="1">
        <v>2.7</v>
      </c>
      <c r="J52" s="4">
        <f t="shared" si="8"/>
        <v>1.35</v>
      </c>
      <c r="K52" s="1" cm="1">
        <f t="array" ref="K52">_xlfn.IFS(H52&lt;=2,J52*G52*3, H52&gt;2,IF(H52&lt;=3.55,J52*G52*2,J52*G52))</f>
        <v>8.4551393517878815</v>
      </c>
      <c r="L52" s="15" t="b">
        <f>TRUE</f>
        <v>1</v>
      </c>
      <c r="M52" s="5">
        <f t="shared" si="18"/>
        <v>14.3737368980394</v>
      </c>
      <c r="N52" t="s">
        <v>54</v>
      </c>
    </row>
    <row r="53" spans="2:14" x14ac:dyDescent="0.25">
      <c r="B53" s="14">
        <v>44042</v>
      </c>
      <c r="C53" s="3" t="s">
        <v>51</v>
      </c>
      <c r="D53" s="10">
        <v>8</v>
      </c>
      <c r="E53" s="1" t="s">
        <v>52</v>
      </c>
      <c r="F53" s="19">
        <v>300</v>
      </c>
      <c r="G53" s="1">
        <f t="shared" si="17"/>
        <v>3</v>
      </c>
      <c r="H53" s="17">
        <v>1.5</v>
      </c>
      <c r="I53" s="1">
        <v>1.8</v>
      </c>
      <c r="J53" s="4">
        <f t="shared" si="8"/>
        <v>1.2</v>
      </c>
      <c r="K53" s="1" cm="1">
        <f t="array" ref="K53">_xlfn.IFS(H53&lt;=2,J53*G53*3, H53&gt;2,IF(H53&lt;=3.55,J53*G53*2,J53*G53))</f>
        <v>10.799999999999999</v>
      </c>
      <c r="L53" s="18" t="b">
        <f>FALSE</f>
        <v>0</v>
      </c>
      <c r="M53" s="5">
        <f t="shared" si="18"/>
        <v>-10.799999999999999</v>
      </c>
    </row>
    <row r="54" spans="2:14" x14ac:dyDescent="0.25">
      <c r="B54" s="14">
        <v>44043</v>
      </c>
      <c r="C54" s="3" t="s">
        <v>55</v>
      </c>
      <c r="D54" s="10">
        <v>3</v>
      </c>
      <c r="E54" s="1" t="s">
        <v>56</v>
      </c>
      <c r="F54" s="19">
        <f t="shared" si="16"/>
        <v>289.2</v>
      </c>
      <c r="G54" s="1">
        <f t="shared" si="17"/>
        <v>2.8919999999999999</v>
      </c>
      <c r="H54" s="17">
        <v>1.8</v>
      </c>
      <c r="I54" s="1">
        <v>2.8</v>
      </c>
      <c r="J54" s="4">
        <f t="shared" si="8"/>
        <v>1.5555555555555554</v>
      </c>
      <c r="K54" s="1" cm="1">
        <f t="array" ref="K54">_xlfn.IFS(H54&lt;=2,J54*G54*3, H54&gt;2,IF(H54&lt;=3.55,J54*G54*2,J54*G54))</f>
        <v>13.495999999999999</v>
      </c>
      <c r="L54" s="15" t="b">
        <f>TRUE</f>
        <v>1</v>
      </c>
      <c r="M54" s="5">
        <f t="shared" si="18"/>
        <v>24.292799999999996</v>
      </c>
    </row>
    <row r="55" spans="2:14" x14ac:dyDescent="0.25">
      <c r="B55" s="14">
        <v>44043</v>
      </c>
      <c r="C55" s="3" t="s">
        <v>55</v>
      </c>
      <c r="D55" s="10">
        <v>4</v>
      </c>
      <c r="E55" s="1" t="s">
        <v>57</v>
      </c>
      <c r="F55" s="19">
        <f t="shared" ref="F55:F81" si="19">F54+M54</f>
        <v>313.49279999999999</v>
      </c>
      <c r="G55" s="1">
        <f t="shared" ref="G55:G118" si="20">F55*0.01</f>
        <v>3.1349279999999999</v>
      </c>
      <c r="H55" s="17">
        <v>10</v>
      </c>
      <c r="I55" s="1">
        <v>17</v>
      </c>
      <c r="J55" s="4">
        <f t="shared" ref="J55:J76" si="21">I55/H55</f>
        <v>1.7</v>
      </c>
      <c r="K55" s="1" cm="1">
        <f t="array" ref="K55">_xlfn.IFS(H55&lt;=2,J55*G55*3, H55&gt;2,IF(H55&lt;=3.55,J55*G55*2,J55*G55))</f>
        <v>5.3293775999999999</v>
      </c>
      <c r="L55" s="18" t="b">
        <f>FALSE</f>
        <v>0</v>
      </c>
      <c r="M55" s="5">
        <f t="shared" ref="M55:M118" si="22">IF(L55,K55*I55-K55,-K55)</f>
        <v>-5.3293775999999999</v>
      </c>
    </row>
    <row r="56" spans="2:14" x14ac:dyDescent="0.25">
      <c r="B56" s="14">
        <v>44043</v>
      </c>
      <c r="C56" s="3" t="s">
        <v>55</v>
      </c>
      <c r="D56" s="10">
        <v>4</v>
      </c>
      <c r="E56" s="1" t="s">
        <v>57</v>
      </c>
      <c r="F56" s="19">
        <f t="shared" si="19"/>
        <v>308.1634224</v>
      </c>
      <c r="G56" s="1">
        <f t="shared" si="20"/>
        <v>3.0816342240000001</v>
      </c>
      <c r="H56" s="17">
        <v>3.33</v>
      </c>
      <c r="I56" s="1">
        <v>4</v>
      </c>
      <c r="J56" s="4">
        <f t="shared" si="21"/>
        <v>1.2012012012012012</v>
      </c>
      <c r="K56" s="1" cm="1">
        <f t="array" ref="K56">_xlfn.IFS(H56&lt;=2,J56*G56*3, H56&gt;2,IF(H56&lt;=3.55,J56*G56*2,J56*G56))</f>
        <v>7.4033254630630632</v>
      </c>
      <c r="L56" s="15" t="b">
        <f>TRUE</f>
        <v>1</v>
      </c>
      <c r="M56" s="5">
        <f t="shared" si="22"/>
        <v>22.20997638918919</v>
      </c>
    </row>
    <row r="57" spans="2:14" x14ac:dyDescent="0.25">
      <c r="B57" s="14">
        <v>44043</v>
      </c>
      <c r="C57" s="3" t="s">
        <v>55</v>
      </c>
      <c r="D57" s="10">
        <v>5</v>
      </c>
      <c r="E57" s="1" t="s">
        <v>58</v>
      </c>
      <c r="F57" s="19">
        <f t="shared" si="19"/>
        <v>330.3733987891892</v>
      </c>
      <c r="G57" s="1">
        <f t="shared" si="20"/>
        <v>3.3037339878918921</v>
      </c>
      <c r="H57" s="17">
        <v>10</v>
      </c>
      <c r="I57" s="1">
        <v>13</v>
      </c>
      <c r="J57" s="4">
        <f t="shared" si="21"/>
        <v>1.3</v>
      </c>
      <c r="K57" s="1" cm="1">
        <f t="array" ref="K57">_xlfn.IFS(H57&lt;=2,J57*G57*3, H57&gt;2,IF(H57&lt;=3.55,J57*G57*2,J57*G57))</f>
        <v>4.2948541842594601</v>
      </c>
      <c r="L57" s="18" t="b">
        <f>FALSE</f>
        <v>0</v>
      </c>
      <c r="M57" s="5">
        <f t="shared" si="22"/>
        <v>-4.2948541842594601</v>
      </c>
    </row>
    <row r="58" spans="2:14" x14ac:dyDescent="0.25">
      <c r="B58" s="14">
        <v>44043</v>
      </c>
      <c r="C58" s="3" t="s">
        <v>55</v>
      </c>
      <c r="D58" s="10">
        <v>5</v>
      </c>
      <c r="E58" s="1" t="s">
        <v>58</v>
      </c>
      <c r="F58" s="19">
        <f t="shared" si="19"/>
        <v>326.07854460492973</v>
      </c>
      <c r="G58" s="1">
        <f t="shared" si="20"/>
        <v>3.2607854460492973</v>
      </c>
      <c r="H58" s="17">
        <v>2.67</v>
      </c>
      <c r="I58" s="1">
        <v>3.2</v>
      </c>
      <c r="J58" s="4">
        <f t="shared" si="21"/>
        <v>1.1985018726591761</v>
      </c>
      <c r="K58" s="1" cm="1">
        <f t="array" ref="K58">_xlfn.IFS(H58&lt;=2,J58*G58*3, H58&gt;2,IF(H58&lt;=3.55,J58*G58*2,J58*G58))</f>
        <v>7.816114926859739</v>
      </c>
      <c r="L58" s="18" t="b">
        <f>FALSE</f>
        <v>0</v>
      </c>
      <c r="M58" s="5">
        <f t="shared" si="22"/>
        <v>-7.816114926859739</v>
      </c>
    </row>
    <row r="59" spans="2:14" x14ac:dyDescent="0.25">
      <c r="B59" s="14">
        <v>44043</v>
      </c>
      <c r="C59" s="3" t="s">
        <v>38</v>
      </c>
      <c r="D59" s="10">
        <v>9</v>
      </c>
      <c r="E59" s="1" t="s">
        <v>59</v>
      </c>
      <c r="F59" s="19">
        <f t="shared" si="19"/>
        <v>318.26242967807002</v>
      </c>
      <c r="G59" s="1">
        <f t="shared" si="20"/>
        <v>3.1826242967807001</v>
      </c>
      <c r="H59" s="17">
        <v>1.4</v>
      </c>
      <c r="I59" s="1">
        <v>2.5</v>
      </c>
      <c r="J59" s="4">
        <f t="shared" si="21"/>
        <v>1.7857142857142858</v>
      </c>
      <c r="K59" s="1" cm="1">
        <f t="array" ref="K59">_xlfn.IFS(H59&lt;=2,J59*G59*3, H59&gt;2,IF(H59&lt;=3.55,J59*G59*2,J59*G59))</f>
        <v>17.049773018468038</v>
      </c>
      <c r="L59" s="18" t="b">
        <f>FALSE</f>
        <v>0</v>
      </c>
      <c r="M59" s="5">
        <f t="shared" si="22"/>
        <v>-17.049773018468038</v>
      </c>
    </row>
    <row r="60" spans="2:14" x14ac:dyDescent="0.25">
      <c r="B60" s="14">
        <v>44043</v>
      </c>
      <c r="C60" s="3" t="s">
        <v>55</v>
      </c>
      <c r="D60" s="10">
        <v>6</v>
      </c>
      <c r="E60" s="1" t="s">
        <v>60</v>
      </c>
      <c r="F60" s="19">
        <f t="shared" si="19"/>
        <v>301.21265665960198</v>
      </c>
      <c r="G60" s="1">
        <f t="shared" si="20"/>
        <v>3.0121265665960197</v>
      </c>
      <c r="H60" s="17">
        <v>7</v>
      </c>
      <c r="I60" s="1">
        <v>8.5</v>
      </c>
      <c r="J60" s="4">
        <f t="shared" si="21"/>
        <v>1.2142857142857142</v>
      </c>
      <c r="K60" s="1" cm="1">
        <f t="array" ref="K60">_xlfn.IFS(H60&lt;=2,J60*G60*3, H60&gt;2,IF(H60&lt;=3.55,J60*G60*2,J60*G60))</f>
        <v>3.6575822594380236</v>
      </c>
      <c r="L60" s="18" t="b">
        <f>FALSE</f>
        <v>0</v>
      </c>
      <c r="M60" s="5">
        <f t="shared" si="22"/>
        <v>-3.6575822594380236</v>
      </c>
    </row>
    <row r="61" spans="2:14" x14ac:dyDescent="0.25">
      <c r="B61" s="14">
        <v>44043</v>
      </c>
      <c r="C61" s="3" t="s">
        <v>55</v>
      </c>
      <c r="D61" s="10">
        <v>6</v>
      </c>
      <c r="E61" s="1" t="s">
        <v>60</v>
      </c>
      <c r="F61" s="19">
        <f t="shared" si="19"/>
        <v>297.55507440016396</v>
      </c>
      <c r="G61" s="1">
        <f t="shared" si="20"/>
        <v>2.9755507440016395</v>
      </c>
      <c r="H61" s="17">
        <v>2</v>
      </c>
      <c r="I61" s="1">
        <v>2.25</v>
      </c>
      <c r="J61" s="4">
        <f t="shared" si="21"/>
        <v>1.125</v>
      </c>
      <c r="K61" s="1" cm="1">
        <f t="array" ref="K61">_xlfn.IFS(H61&lt;=2,J61*G61*3, H61&gt;2,IF(H61&lt;=3.55,J61*G61*2,J61*G61))</f>
        <v>10.042483761005535</v>
      </c>
      <c r="L61" s="15" t="b">
        <f>TRUE</f>
        <v>1</v>
      </c>
      <c r="M61" s="5">
        <f t="shared" si="22"/>
        <v>12.55310470125692</v>
      </c>
    </row>
    <row r="62" spans="2:14" x14ac:dyDescent="0.25">
      <c r="B62" s="14">
        <v>44043</v>
      </c>
      <c r="C62" s="3" t="s">
        <v>38</v>
      </c>
      <c r="D62" s="10">
        <v>10</v>
      </c>
      <c r="E62" s="1" t="s">
        <v>61</v>
      </c>
      <c r="F62" s="19">
        <f t="shared" si="19"/>
        <v>310.10817910142089</v>
      </c>
      <c r="G62" s="1">
        <f t="shared" si="20"/>
        <v>3.101081791014209</v>
      </c>
      <c r="H62" s="17">
        <v>2.6</v>
      </c>
      <c r="I62" s="1">
        <v>3.8</v>
      </c>
      <c r="J62" s="4">
        <f t="shared" si="21"/>
        <v>1.4615384615384615</v>
      </c>
      <c r="K62" s="1" cm="1">
        <f t="array" ref="K62">_xlfn.IFS(H62&lt;=2,J62*G62*3, H62&gt;2,IF(H62&lt;=3.55,J62*G62*2,J62*G62))</f>
        <v>9.064700619887688</v>
      </c>
      <c r="L62" s="18" t="b">
        <f>FALSE</f>
        <v>0</v>
      </c>
      <c r="M62" s="5">
        <f t="shared" si="22"/>
        <v>-9.064700619887688</v>
      </c>
    </row>
    <row r="63" spans="2:14" x14ac:dyDescent="0.25">
      <c r="B63" s="14">
        <v>44043</v>
      </c>
      <c r="C63" s="3" t="s">
        <v>55</v>
      </c>
      <c r="D63" s="10">
        <v>6</v>
      </c>
      <c r="E63" s="1" t="s">
        <v>62</v>
      </c>
      <c r="F63" s="19">
        <f t="shared" si="19"/>
        <v>301.04347848153321</v>
      </c>
      <c r="G63" s="1">
        <f t="shared" si="20"/>
        <v>3.0104347848153323</v>
      </c>
      <c r="H63" s="17">
        <v>1.6</v>
      </c>
      <c r="I63" s="1">
        <v>2.1</v>
      </c>
      <c r="J63" s="4">
        <f t="shared" si="21"/>
        <v>1.3125</v>
      </c>
      <c r="K63" s="1" cm="1">
        <f t="array" ref="K63">_xlfn.IFS(H63&lt;=2,J63*G63*3, H63&gt;2,IF(H63&lt;=3.55,J63*G63*2,J63*G63))</f>
        <v>11.853586965210372</v>
      </c>
      <c r="L63" s="18" t="b">
        <f>FALSE</f>
        <v>0</v>
      </c>
      <c r="M63" s="5">
        <f t="shared" si="22"/>
        <v>-11.853586965210372</v>
      </c>
    </row>
    <row r="64" spans="2:14" x14ac:dyDescent="0.25">
      <c r="B64" s="14">
        <v>44043</v>
      </c>
      <c r="C64" s="3" t="s">
        <v>55</v>
      </c>
      <c r="D64" s="10">
        <v>7</v>
      </c>
      <c r="E64" s="1" t="s">
        <v>63</v>
      </c>
      <c r="F64" s="19">
        <f t="shared" si="19"/>
        <v>289.18989151632286</v>
      </c>
      <c r="G64" s="1">
        <f t="shared" si="20"/>
        <v>2.8918989151632286</v>
      </c>
      <c r="H64" s="17">
        <v>14</v>
      </c>
      <c r="I64" s="1">
        <v>26</v>
      </c>
      <c r="J64" s="4">
        <f t="shared" si="21"/>
        <v>1.8571428571428572</v>
      </c>
      <c r="K64" s="1" cm="1">
        <f t="array" ref="K64">_xlfn.IFS(H64&lt;=2,J64*G64*3, H64&gt;2,IF(H64&lt;=3.55,J64*G64*2,J64*G64))</f>
        <v>5.3706694138745679</v>
      </c>
      <c r="L64" s="18" t="b">
        <f>FALSE</f>
        <v>0</v>
      </c>
      <c r="M64" s="5">
        <f t="shared" si="22"/>
        <v>-5.3706694138745679</v>
      </c>
    </row>
    <row r="65" spans="2:13" x14ac:dyDescent="0.25">
      <c r="B65" s="14">
        <v>44043</v>
      </c>
      <c r="C65" s="3" t="s">
        <v>55</v>
      </c>
      <c r="D65" s="10">
        <v>7</v>
      </c>
      <c r="E65" s="1" t="s">
        <v>63</v>
      </c>
      <c r="F65" s="19">
        <f t="shared" si="19"/>
        <v>283.81922210244829</v>
      </c>
      <c r="G65" s="1">
        <f t="shared" si="20"/>
        <v>2.838192221024483</v>
      </c>
      <c r="H65" s="17">
        <v>4.67</v>
      </c>
      <c r="I65" s="1">
        <v>7</v>
      </c>
      <c r="J65" s="4">
        <f t="shared" si="21"/>
        <v>1.4989293361884368</v>
      </c>
      <c r="K65" s="1" cm="1">
        <f t="array" ref="K65">_xlfn.IFS(H65&lt;=2,J65*G65*3, H65&gt;2,IF(H65&lt;=3.55,J65*G65*2,J65*G65))</f>
        <v>4.2542495818354134</v>
      </c>
      <c r="L65" s="18" t="b">
        <f>FALSE</f>
        <v>0</v>
      </c>
      <c r="M65" s="5">
        <f t="shared" si="22"/>
        <v>-4.2542495818354134</v>
      </c>
    </row>
    <row r="66" spans="2:13" x14ac:dyDescent="0.25">
      <c r="B66" s="14">
        <v>44043</v>
      </c>
      <c r="C66" s="3" t="s">
        <v>55</v>
      </c>
      <c r="D66" s="10">
        <v>8</v>
      </c>
      <c r="E66" s="1" t="s">
        <v>64</v>
      </c>
      <c r="F66" s="19">
        <f t="shared" si="19"/>
        <v>279.56497252061286</v>
      </c>
      <c r="G66" s="1">
        <f t="shared" si="20"/>
        <v>2.7956497252061285</v>
      </c>
      <c r="H66" s="17">
        <v>3.15</v>
      </c>
      <c r="I66" s="1">
        <v>4.5999999999999996</v>
      </c>
      <c r="J66" s="4">
        <f t="shared" si="21"/>
        <v>1.4603174603174602</v>
      </c>
      <c r="K66" s="1" cm="1">
        <f t="array" ref="K66">_xlfn.IFS(H66&lt;=2,J66*G66*3, H66&gt;2,IF(H66&lt;=3.55,J66*G66*2,J66*G66))</f>
        <v>8.165072213300439</v>
      </c>
      <c r="L66" s="18" t="b">
        <f>FALSE</f>
        <v>0</v>
      </c>
      <c r="M66" s="5">
        <f t="shared" si="22"/>
        <v>-8.165072213300439</v>
      </c>
    </row>
    <row r="67" spans="2:13" x14ac:dyDescent="0.25">
      <c r="B67" s="14">
        <v>44043</v>
      </c>
      <c r="C67" s="3" t="s">
        <v>55</v>
      </c>
      <c r="D67" s="10">
        <v>8</v>
      </c>
      <c r="E67" s="1" t="s">
        <v>64</v>
      </c>
      <c r="F67" s="19">
        <f t="shared" si="19"/>
        <v>271.39990030731241</v>
      </c>
      <c r="G67" s="1">
        <f t="shared" si="20"/>
        <v>2.7139990030731242</v>
      </c>
      <c r="H67" s="17">
        <v>1.5</v>
      </c>
      <c r="I67" s="1">
        <v>1.91</v>
      </c>
      <c r="J67" s="4">
        <f t="shared" si="21"/>
        <v>1.2733333333333332</v>
      </c>
      <c r="K67" s="1" cm="1">
        <f t="array" ref="K67">_xlfn.IFS(H67&lt;=2,J67*G67*3, H67&gt;2,IF(H67&lt;=3.55,J67*G67*2,J67*G67))</f>
        <v>10.367476191739334</v>
      </c>
      <c r="L67" s="18" t="b">
        <f>FALSE</f>
        <v>0</v>
      </c>
      <c r="M67" s="5">
        <f t="shared" si="22"/>
        <v>-10.367476191739334</v>
      </c>
    </row>
    <row r="68" spans="2:13" x14ac:dyDescent="0.25">
      <c r="B68" s="14">
        <v>44043</v>
      </c>
      <c r="C68" s="3" t="s">
        <v>38</v>
      </c>
      <c r="D68" s="10">
        <v>1</v>
      </c>
      <c r="E68" s="1" t="s">
        <v>65</v>
      </c>
      <c r="F68" s="19">
        <f t="shared" si="19"/>
        <v>261.03242411557306</v>
      </c>
      <c r="G68" s="1">
        <f t="shared" si="20"/>
        <v>2.6103242411557308</v>
      </c>
      <c r="H68" s="17">
        <v>1.4</v>
      </c>
      <c r="I68" s="1">
        <v>1.75</v>
      </c>
      <c r="J68" s="4">
        <f t="shared" si="21"/>
        <v>1.25</v>
      </c>
      <c r="K68" s="1" cm="1">
        <f t="array" ref="K68">_xlfn.IFS(H68&lt;=2,J68*G68*3, H68&gt;2,IF(H68&lt;=3.55,J68*G68*2,J68*G68))</f>
        <v>9.7887159043339906</v>
      </c>
      <c r="L68" s="15" t="b">
        <f>TRUE</f>
        <v>1</v>
      </c>
      <c r="M68" s="5">
        <f t="shared" si="22"/>
        <v>7.3415369282504912</v>
      </c>
    </row>
    <row r="69" spans="2:13" x14ac:dyDescent="0.25">
      <c r="B69" s="14">
        <v>44043</v>
      </c>
      <c r="C69" s="3" t="s">
        <v>66</v>
      </c>
      <c r="D69" s="10">
        <v>1</v>
      </c>
      <c r="E69" s="1" t="s">
        <v>67</v>
      </c>
      <c r="F69" s="19">
        <f t="shared" si="19"/>
        <v>268.37396104382356</v>
      </c>
      <c r="G69" s="1">
        <f t="shared" si="20"/>
        <v>2.6837396104382356</v>
      </c>
      <c r="H69" s="17">
        <v>4</v>
      </c>
      <c r="I69" s="1">
        <v>8</v>
      </c>
      <c r="J69" s="4">
        <f t="shared" si="21"/>
        <v>2</v>
      </c>
      <c r="K69" s="1" cm="1">
        <f t="array" ref="K69">_xlfn.IFS(H69&lt;=2,J69*G69*3, H69&gt;2,IF(H69&lt;=3.55,J69*G69*2,J69*G69))</f>
        <v>5.3674792208764712</v>
      </c>
      <c r="L69" s="18" t="b">
        <f>FALSE</f>
        <v>0</v>
      </c>
      <c r="M69" s="5">
        <f t="shared" si="22"/>
        <v>-5.3674792208764712</v>
      </c>
    </row>
    <row r="70" spans="2:13" x14ac:dyDescent="0.25">
      <c r="B70" s="14">
        <v>44043</v>
      </c>
      <c r="C70" s="3" t="s">
        <v>66</v>
      </c>
      <c r="D70" s="10">
        <v>1</v>
      </c>
      <c r="E70" s="1" t="s">
        <v>67</v>
      </c>
      <c r="F70" s="19">
        <f t="shared" si="19"/>
        <v>263.00648182294708</v>
      </c>
      <c r="G70" s="1">
        <f t="shared" si="20"/>
        <v>2.6300648182294708</v>
      </c>
      <c r="H70" s="17">
        <v>1.33</v>
      </c>
      <c r="I70" s="1">
        <v>2.25</v>
      </c>
      <c r="J70" s="4">
        <f t="shared" si="21"/>
        <v>1.6917293233082706</v>
      </c>
      <c r="K70" s="1" cm="1">
        <f t="array" ref="K70">_xlfn.IFS(H70&lt;=2,J70*G70*3, H70&gt;2,IF(H70&lt;=3.55,J70*G70*2,J70*G70))</f>
        <v>13.348073325600698</v>
      </c>
      <c r="L70" s="15" t="b">
        <f>TRUE</f>
        <v>1</v>
      </c>
      <c r="M70" s="5">
        <f t="shared" si="22"/>
        <v>16.685091657000871</v>
      </c>
    </row>
    <row r="71" spans="2:13" x14ac:dyDescent="0.25">
      <c r="B71" s="14">
        <v>44043</v>
      </c>
      <c r="C71" s="3" t="s">
        <v>38</v>
      </c>
      <c r="D71" s="10">
        <v>2</v>
      </c>
      <c r="E71" s="1" t="s">
        <v>68</v>
      </c>
      <c r="F71" s="19">
        <f t="shared" si="19"/>
        <v>279.69157347994798</v>
      </c>
      <c r="G71" s="1">
        <f t="shared" si="20"/>
        <v>2.7969157347994797</v>
      </c>
      <c r="H71" s="17">
        <v>1.1499999999999999</v>
      </c>
      <c r="I71" s="1">
        <v>1.6</v>
      </c>
      <c r="J71" s="4">
        <f t="shared" si="21"/>
        <v>1.3913043478260871</v>
      </c>
      <c r="K71" s="1" cm="1">
        <f t="array" ref="K71">_xlfn.IFS(H71&lt;=2,J71*G71*3, H71&gt;2,IF(H71&lt;=3.55,J71*G71*2,J71*G71))</f>
        <v>11.674083066989134</v>
      </c>
      <c r="L71" s="15" t="b">
        <f>TRUE</f>
        <v>1</v>
      </c>
      <c r="M71" s="5">
        <f t="shared" si="22"/>
        <v>7.0044498401934803</v>
      </c>
    </row>
    <row r="72" spans="2:13" x14ac:dyDescent="0.25">
      <c r="B72" s="14">
        <v>44043</v>
      </c>
      <c r="C72" s="3" t="s">
        <v>66</v>
      </c>
      <c r="D72" s="10">
        <v>2</v>
      </c>
      <c r="E72" s="1" t="s">
        <v>69</v>
      </c>
      <c r="F72" s="19">
        <f t="shared" si="19"/>
        <v>286.69602332014148</v>
      </c>
      <c r="G72" s="1">
        <f t="shared" si="20"/>
        <v>2.8669602332014148</v>
      </c>
      <c r="H72" s="17">
        <v>10</v>
      </c>
      <c r="I72" s="1">
        <v>16</v>
      </c>
      <c r="J72" s="4">
        <f t="shared" si="21"/>
        <v>1.6</v>
      </c>
      <c r="K72" s="1" cm="1">
        <f t="array" ref="K72">_xlfn.IFS(H72&lt;=2,J72*G72*3, H72&gt;2,IF(H72&lt;=3.55,J72*G72*2,J72*G72))</f>
        <v>4.5871363731222639</v>
      </c>
      <c r="L72" s="18" t="b">
        <f>FALSE</f>
        <v>0</v>
      </c>
      <c r="M72" s="5">
        <f t="shared" si="22"/>
        <v>-4.5871363731222639</v>
      </c>
    </row>
    <row r="73" spans="2:13" x14ac:dyDescent="0.25">
      <c r="B73" s="14">
        <v>44043</v>
      </c>
      <c r="C73" s="3" t="s">
        <v>66</v>
      </c>
      <c r="D73" s="10">
        <v>2</v>
      </c>
      <c r="E73" s="1" t="s">
        <v>69</v>
      </c>
      <c r="F73" s="19">
        <f t="shared" si="19"/>
        <v>282.10888694701919</v>
      </c>
      <c r="G73" s="1">
        <f t="shared" si="20"/>
        <v>2.8210888694701919</v>
      </c>
      <c r="H73" s="17">
        <v>2.4</v>
      </c>
      <c r="I73" s="1">
        <v>3.25</v>
      </c>
      <c r="J73" s="4">
        <f t="shared" si="21"/>
        <v>1.3541666666666667</v>
      </c>
      <c r="K73" s="1" cm="1">
        <f t="array" ref="K73">_xlfn.IFS(H73&lt;=2,J73*G73*3, H73&gt;2,IF(H73&lt;=3.55,J73*G73*2,J73*G73))</f>
        <v>7.6404490214817704</v>
      </c>
      <c r="L73" s="15" t="b">
        <f>TRUE</f>
        <v>1</v>
      </c>
      <c r="M73" s="5">
        <f t="shared" si="22"/>
        <v>17.191010298333982</v>
      </c>
    </row>
    <row r="74" spans="2:13" x14ac:dyDescent="0.25">
      <c r="B74" s="14">
        <v>44043</v>
      </c>
      <c r="C74" s="3" t="s">
        <v>38</v>
      </c>
      <c r="D74" s="10">
        <v>3</v>
      </c>
      <c r="E74" s="1" t="s">
        <v>70</v>
      </c>
      <c r="F74" s="19">
        <f t="shared" si="19"/>
        <v>299.29989724535318</v>
      </c>
      <c r="G74" s="1">
        <f t="shared" si="20"/>
        <v>2.992998972453532</v>
      </c>
      <c r="H74" s="17">
        <v>18</v>
      </c>
      <c r="I74" s="1">
        <v>23</v>
      </c>
      <c r="J74" s="4">
        <f t="shared" si="21"/>
        <v>1.2777777777777777</v>
      </c>
      <c r="K74" s="1" cm="1">
        <f t="array" ref="K74">_xlfn.IFS(H74&lt;=2,J74*G74*3, H74&gt;2,IF(H74&lt;=3.55,J74*G74*2,J74*G74))</f>
        <v>3.8243875759128461</v>
      </c>
      <c r="L74" s="18" t="b">
        <f>FALSE</f>
        <v>0</v>
      </c>
      <c r="M74" s="5">
        <f t="shared" si="22"/>
        <v>-3.8243875759128461</v>
      </c>
    </row>
    <row r="75" spans="2:13" x14ac:dyDescent="0.25">
      <c r="B75" s="14">
        <v>44043</v>
      </c>
      <c r="C75" s="3" t="s">
        <v>38</v>
      </c>
      <c r="D75" s="10">
        <v>3</v>
      </c>
      <c r="E75" s="1" t="s">
        <v>70</v>
      </c>
      <c r="F75" s="19">
        <f t="shared" si="19"/>
        <v>295.47550966944033</v>
      </c>
      <c r="G75" s="1">
        <f t="shared" si="20"/>
        <v>2.9547550966944032</v>
      </c>
      <c r="H75" s="17">
        <v>3</v>
      </c>
      <c r="I75" s="1">
        <v>3.75</v>
      </c>
      <c r="J75" s="4">
        <f t="shared" si="21"/>
        <v>1.25</v>
      </c>
      <c r="K75" s="1" cm="1">
        <f t="array" ref="K75">_xlfn.IFS(H75&lt;=2,J75*G75*3, H75&gt;2,IF(H75&lt;=3.55,J75*G75*2,J75*G75))</f>
        <v>7.3868877417360075</v>
      </c>
      <c r="L75" s="18" t="b">
        <f>FALSE</f>
        <v>0</v>
      </c>
      <c r="M75" s="5">
        <f t="shared" si="22"/>
        <v>-7.3868877417360075</v>
      </c>
    </row>
    <row r="76" spans="2:13" x14ac:dyDescent="0.25">
      <c r="B76" s="14">
        <v>44043</v>
      </c>
      <c r="C76" s="3" t="s">
        <v>66</v>
      </c>
      <c r="D76" s="10">
        <v>6</v>
      </c>
      <c r="E76" s="1" t="s">
        <v>71</v>
      </c>
      <c r="F76" s="19">
        <f t="shared" si="19"/>
        <v>288.08862192770431</v>
      </c>
      <c r="G76" s="1">
        <f t="shared" si="20"/>
        <v>2.880886219277043</v>
      </c>
      <c r="H76" s="17">
        <v>2.7</v>
      </c>
      <c r="I76" s="1">
        <v>3.25</v>
      </c>
      <c r="J76" s="4">
        <f t="shared" si="21"/>
        <v>1.2037037037037037</v>
      </c>
      <c r="K76" s="1" cm="1">
        <f t="array" ref="K76">_xlfn.IFS(H76&lt;=2,J76*G76*3, H76&gt;2,IF(H76&lt;=3.55,J76*G76*2,J76*G76))</f>
        <v>6.9354668241854744</v>
      </c>
      <c r="L76" s="18" t="b">
        <f>FALSE</f>
        <v>0</v>
      </c>
      <c r="M76" s="5">
        <f t="shared" si="22"/>
        <v>-6.9354668241854744</v>
      </c>
    </row>
    <row r="77" spans="2:13" x14ac:dyDescent="0.25">
      <c r="B77" s="14">
        <v>44043</v>
      </c>
      <c r="C77" s="3" t="s">
        <v>38</v>
      </c>
      <c r="D77" s="10">
        <v>3</v>
      </c>
      <c r="E77" s="1" t="s">
        <v>72</v>
      </c>
      <c r="F77" s="19">
        <f t="shared" si="19"/>
        <v>281.15315510351883</v>
      </c>
      <c r="G77" s="1">
        <f t="shared" si="20"/>
        <v>2.8115315510351881</v>
      </c>
      <c r="I77" s="1">
        <v>15</v>
      </c>
      <c r="J77" s="4">
        <v>0</v>
      </c>
      <c r="K77" s="1">
        <v>2.54</v>
      </c>
      <c r="L77" s="18" t="b">
        <f>FALSE</f>
        <v>0</v>
      </c>
      <c r="M77" s="5">
        <f t="shared" si="22"/>
        <v>-2.54</v>
      </c>
    </row>
    <row r="78" spans="2:13" x14ac:dyDescent="0.25">
      <c r="B78" s="14">
        <v>44043</v>
      </c>
      <c r="C78" s="3" t="s">
        <v>38</v>
      </c>
      <c r="D78" s="10">
        <v>3</v>
      </c>
      <c r="E78" s="1" t="s">
        <v>72</v>
      </c>
      <c r="F78" s="19">
        <f t="shared" si="19"/>
        <v>278.61315510351881</v>
      </c>
      <c r="G78" s="1">
        <f t="shared" si="20"/>
        <v>2.7861315510351883</v>
      </c>
      <c r="I78" s="1">
        <v>3.25</v>
      </c>
      <c r="J78" s="4">
        <v>0</v>
      </c>
      <c r="K78" s="1">
        <v>2.5</v>
      </c>
      <c r="L78" s="18" t="b">
        <f>FALSE</f>
        <v>0</v>
      </c>
      <c r="M78" s="5">
        <f t="shared" si="22"/>
        <v>-2.5</v>
      </c>
    </row>
    <row r="79" spans="2:13" x14ac:dyDescent="0.25">
      <c r="B79" s="14">
        <v>44043</v>
      </c>
      <c r="C79" s="3" t="s">
        <v>38</v>
      </c>
      <c r="D79" s="10">
        <v>8</v>
      </c>
      <c r="E79" s="1" t="s">
        <v>73</v>
      </c>
      <c r="F79" s="19">
        <f t="shared" si="19"/>
        <v>276.11315510351881</v>
      </c>
      <c r="G79" s="1">
        <f t="shared" si="20"/>
        <v>2.7611315510351879</v>
      </c>
      <c r="H79" s="17">
        <v>3</v>
      </c>
      <c r="I79" s="1">
        <v>3.5</v>
      </c>
      <c r="J79" s="4">
        <f t="shared" ref="J79:J84" si="23">I79/H79</f>
        <v>1.1666666666666667</v>
      </c>
      <c r="K79" s="1" cm="1">
        <f t="array" ref="K79">_xlfn.IFS(H79&lt;=2,J79*G79*3, H79&gt;2,IF(H79&lt;=3.55,J79*G79*2,J79*G79))</f>
        <v>6.4426402857487721</v>
      </c>
      <c r="L79" s="15" t="b">
        <f>TRUE</f>
        <v>1</v>
      </c>
      <c r="M79" s="5">
        <f t="shared" si="22"/>
        <v>16.106600714371929</v>
      </c>
    </row>
    <row r="80" spans="2:13" x14ac:dyDescent="0.25">
      <c r="B80" s="14">
        <v>44043</v>
      </c>
      <c r="C80" s="3" t="s">
        <v>66</v>
      </c>
      <c r="D80" s="10">
        <v>8</v>
      </c>
      <c r="E80" s="1" t="s">
        <v>74</v>
      </c>
      <c r="F80" s="19">
        <f t="shared" si="19"/>
        <v>292.21975581789076</v>
      </c>
      <c r="G80" s="1">
        <f t="shared" si="20"/>
        <v>2.9221975581789077</v>
      </c>
      <c r="H80" s="17">
        <v>4</v>
      </c>
      <c r="I80" s="1">
        <v>5.5</v>
      </c>
      <c r="J80" s="4">
        <f t="shared" si="23"/>
        <v>1.375</v>
      </c>
      <c r="K80" s="1">
        <v>3.71</v>
      </c>
      <c r="L80" s="18" t="b">
        <f>FALSE</f>
        <v>0</v>
      </c>
      <c r="M80" s="5">
        <f t="shared" si="22"/>
        <v>-3.71</v>
      </c>
    </row>
    <row r="81" spans="2:13" x14ac:dyDescent="0.25">
      <c r="B81" s="14">
        <v>44043</v>
      </c>
      <c r="C81" s="3" t="s">
        <v>66</v>
      </c>
      <c r="D81" s="10">
        <v>10</v>
      </c>
      <c r="E81" s="1" t="s">
        <v>75</v>
      </c>
      <c r="F81" s="19">
        <f t="shared" si="19"/>
        <v>288.50975581789078</v>
      </c>
      <c r="G81" s="1">
        <f t="shared" si="20"/>
        <v>2.885097558178908</v>
      </c>
      <c r="H81" s="17">
        <v>1.6</v>
      </c>
      <c r="I81" s="1">
        <v>2.5</v>
      </c>
      <c r="J81" s="4">
        <f t="shared" si="23"/>
        <v>1.5625</v>
      </c>
      <c r="K81" s="1" cm="1">
        <f t="array" ref="K81">_xlfn.IFS(H81&lt;=2,J81*G81*3, H81&gt;2,IF(H81&lt;=3.55,J81*G81*2,J81*G81))</f>
        <v>13.52389480396363</v>
      </c>
      <c r="L81" s="18" t="b">
        <f>FALSE</f>
        <v>0</v>
      </c>
      <c r="M81" s="5">
        <f t="shared" si="22"/>
        <v>-13.52389480396363</v>
      </c>
    </row>
    <row r="82" spans="2:13" x14ac:dyDescent="0.25">
      <c r="B82" s="14">
        <v>44043</v>
      </c>
      <c r="C82" s="3" t="s">
        <v>38</v>
      </c>
      <c r="D82" s="10">
        <v>9</v>
      </c>
      <c r="E82" s="1" t="s">
        <v>76</v>
      </c>
      <c r="F82" s="19">
        <f>F81+M81-1.12</f>
        <v>273.86586101392714</v>
      </c>
      <c r="G82" s="1">
        <f t="shared" si="20"/>
        <v>2.7386586101392716</v>
      </c>
      <c r="H82" s="17">
        <v>6</v>
      </c>
      <c r="I82" s="1">
        <v>7</v>
      </c>
      <c r="J82" s="4">
        <f t="shared" si="23"/>
        <v>1.1666666666666667</v>
      </c>
      <c r="K82" s="1" cm="1">
        <f t="array" ref="K82">_xlfn.IFS(H82&lt;=2,J82*G82*3, H82&gt;2,IF(H82&lt;=3.55,J82*G82*2,J82*G82))</f>
        <v>3.1951017118291505</v>
      </c>
      <c r="L82" s="15" t="b">
        <f>TRUE</f>
        <v>1</v>
      </c>
      <c r="M82" s="5">
        <f t="shared" si="22"/>
        <v>19.170610270974905</v>
      </c>
    </row>
    <row r="83" spans="2:13" x14ac:dyDescent="0.25">
      <c r="B83" s="14">
        <v>44044</v>
      </c>
      <c r="C83" s="3" t="s">
        <v>77</v>
      </c>
      <c r="D83" s="10">
        <v>1</v>
      </c>
      <c r="E83" s="1" t="s">
        <v>78</v>
      </c>
      <c r="F83" s="19">
        <f>F82+M82-3.04</f>
        <v>289.99647128490204</v>
      </c>
      <c r="G83" s="1">
        <f t="shared" si="20"/>
        <v>2.8999647128490205</v>
      </c>
      <c r="H83" s="17">
        <v>10</v>
      </c>
      <c r="I83" s="1">
        <v>14</v>
      </c>
      <c r="J83" s="4">
        <f t="shared" si="23"/>
        <v>1.4</v>
      </c>
      <c r="K83" s="1" cm="1">
        <f t="array" ref="K83">_xlfn.IFS(H83&lt;=2,J83*G83*3, H83&gt;2,IF(H83&lt;=3.55,J83*G83*2,J83*G83))</f>
        <v>4.0599505979886281</v>
      </c>
      <c r="L83" s="18" t="b">
        <f>FALSE</f>
        <v>0</v>
      </c>
      <c r="M83" s="5">
        <f t="shared" si="22"/>
        <v>-4.0599505979886281</v>
      </c>
    </row>
    <row r="84" spans="2:13" x14ac:dyDescent="0.25">
      <c r="B84" s="14">
        <v>44044</v>
      </c>
      <c r="C84" s="3" t="s">
        <v>77</v>
      </c>
      <c r="D84" s="10">
        <v>1</v>
      </c>
      <c r="E84" s="1" t="s">
        <v>78</v>
      </c>
      <c r="F84" s="19">
        <f t="shared" ref="F84:F102" si="24">F83+M83</f>
        <v>285.93652068691341</v>
      </c>
      <c r="G84" s="1">
        <f t="shared" si="20"/>
        <v>2.8593652068691342</v>
      </c>
      <c r="H84" s="17">
        <v>3.28</v>
      </c>
      <c r="I84" s="1">
        <v>3.75</v>
      </c>
      <c r="J84" s="4">
        <f t="shared" si="23"/>
        <v>1.1432926829268293</v>
      </c>
      <c r="K84" s="1" cm="1">
        <f t="array" ref="K84">_xlfn.IFS(H84&lt;=2,J84*G84*3, H84&gt;2,IF(H84&lt;=3.55,J84*G84*2,J84*G84))</f>
        <v>6.5381826376580809</v>
      </c>
      <c r="L84" s="18" t="b">
        <f>FALSE</f>
        <v>0</v>
      </c>
      <c r="M84" s="5">
        <f t="shared" si="22"/>
        <v>-6.5381826376580809</v>
      </c>
    </row>
    <row r="85" spans="2:13" x14ac:dyDescent="0.25">
      <c r="B85" s="14">
        <v>44044</v>
      </c>
      <c r="E85" s="1" t="s">
        <v>79</v>
      </c>
      <c r="F85" s="19">
        <f t="shared" si="24"/>
        <v>279.39833804925536</v>
      </c>
      <c r="G85" s="1">
        <f t="shared" si="20"/>
        <v>2.7939833804925538</v>
      </c>
      <c r="I85" s="1">
        <v>0</v>
      </c>
      <c r="J85" s="4">
        <v>0</v>
      </c>
      <c r="K85" s="1">
        <v>5.0599999999999996</v>
      </c>
      <c r="L85" s="18" t="b">
        <f>FALSE</f>
        <v>0</v>
      </c>
      <c r="M85" s="5">
        <f t="shared" si="22"/>
        <v>-5.0599999999999996</v>
      </c>
    </row>
    <row r="86" spans="2:13" x14ac:dyDescent="0.25">
      <c r="B86" s="14">
        <v>44044</v>
      </c>
      <c r="C86" s="3" t="s">
        <v>80</v>
      </c>
      <c r="D86" s="10">
        <v>1</v>
      </c>
      <c r="E86" s="1" t="s">
        <v>81</v>
      </c>
      <c r="F86" s="19">
        <f t="shared" si="24"/>
        <v>274.33833804925536</v>
      </c>
      <c r="G86" s="1">
        <f t="shared" si="20"/>
        <v>2.7433833804925536</v>
      </c>
      <c r="H86" s="17">
        <v>2</v>
      </c>
      <c r="I86" s="1">
        <v>2.8</v>
      </c>
      <c r="J86" s="4">
        <f>I86/H86</f>
        <v>1.4</v>
      </c>
      <c r="K86" s="1" cm="1">
        <f t="array" ref="K86">_xlfn.IFS(H86&lt;=2,J86*G86*3, H86&gt;2,IF(H86&lt;=3.55,J86*G86*2,J86*G86))</f>
        <v>11.522210198068725</v>
      </c>
      <c r="L86" s="18" t="b">
        <f>FALSE</f>
        <v>0</v>
      </c>
      <c r="M86" s="5">
        <f t="shared" si="22"/>
        <v>-11.522210198068725</v>
      </c>
    </row>
    <row r="87" spans="2:13" x14ac:dyDescent="0.25">
      <c r="B87" s="14">
        <v>44044</v>
      </c>
      <c r="C87" s="3" t="s">
        <v>77</v>
      </c>
      <c r="D87" s="10">
        <v>2</v>
      </c>
      <c r="E87" s="1" t="s">
        <v>82</v>
      </c>
      <c r="F87" s="19">
        <f t="shared" si="24"/>
        <v>262.81612785118665</v>
      </c>
      <c r="G87" s="1">
        <f t="shared" si="20"/>
        <v>2.6281612785118664</v>
      </c>
      <c r="H87" s="17">
        <v>1.88</v>
      </c>
      <c r="I87" s="1">
        <v>2.4</v>
      </c>
      <c r="J87" s="4">
        <f>I87/H87</f>
        <v>1.2765957446808511</v>
      </c>
      <c r="K87" s="1" cm="1">
        <f t="array" ref="K87">_xlfn.IFS(H87&lt;=2,J87*G87*3, H87&gt;2,IF(H87&lt;=3.55,J87*G87*2,J87*G87))</f>
        <v>10.065298513449701</v>
      </c>
      <c r="L87" s="18" t="b">
        <f>FALSE</f>
        <v>0</v>
      </c>
      <c r="M87" s="5">
        <f t="shared" si="22"/>
        <v>-10.065298513449701</v>
      </c>
    </row>
    <row r="88" spans="2:13" x14ac:dyDescent="0.25">
      <c r="B88" s="14">
        <v>44044</v>
      </c>
      <c r="C88" s="3" t="s">
        <v>80</v>
      </c>
      <c r="D88" s="10">
        <v>2</v>
      </c>
      <c r="E88" s="1" t="s">
        <v>83</v>
      </c>
      <c r="F88" s="19">
        <f t="shared" si="24"/>
        <v>252.75082933773695</v>
      </c>
      <c r="G88" s="1">
        <f t="shared" si="20"/>
        <v>2.5275082933773696</v>
      </c>
      <c r="I88" s="1" t="s">
        <v>91</v>
      </c>
      <c r="J88" s="4">
        <v>0</v>
      </c>
      <c r="K88" s="1">
        <v>3.58</v>
      </c>
      <c r="L88" s="18" t="b">
        <f>FALSE</f>
        <v>0</v>
      </c>
      <c r="M88" s="5">
        <f t="shared" si="22"/>
        <v>-3.58</v>
      </c>
    </row>
    <row r="89" spans="2:13" x14ac:dyDescent="0.25">
      <c r="B89" s="14">
        <v>44044</v>
      </c>
      <c r="C89" s="3" t="s">
        <v>80</v>
      </c>
      <c r="D89" s="10">
        <v>2</v>
      </c>
      <c r="E89" s="1" t="s">
        <v>83</v>
      </c>
      <c r="F89" s="19">
        <f t="shared" si="24"/>
        <v>249.17082933773693</v>
      </c>
      <c r="G89" s="1">
        <f t="shared" si="20"/>
        <v>2.4917082933773695</v>
      </c>
      <c r="I89" s="1" t="s">
        <v>91</v>
      </c>
      <c r="J89" s="4">
        <v>0</v>
      </c>
      <c r="K89" s="1">
        <v>5</v>
      </c>
      <c r="L89" s="18" t="b">
        <f>FALSE</f>
        <v>0</v>
      </c>
      <c r="M89" s="5">
        <f t="shared" si="22"/>
        <v>-5</v>
      </c>
    </row>
    <row r="90" spans="2:13" x14ac:dyDescent="0.25">
      <c r="B90" s="14">
        <v>44044</v>
      </c>
      <c r="C90" s="3" t="s">
        <v>77</v>
      </c>
      <c r="D90" s="10">
        <v>2</v>
      </c>
      <c r="E90" s="1" t="s">
        <v>84</v>
      </c>
      <c r="F90" s="19">
        <f t="shared" si="24"/>
        <v>244.17082933773693</v>
      </c>
      <c r="G90" s="1">
        <f t="shared" si="20"/>
        <v>2.4417082933773693</v>
      </c>
      <c r="I90" s="1">
        <v>16</v>
      </c>
      <c r="J90" s="4">
        <v>0</v>
      </c>
      <c r="K90" s="1">
        <v>5</v>
      </c>
      <c r="L90" s="15" t="b">
        <f>TRUE</f>
        <v>1</v>
      </c>
      <c r="M90" s="5">
        <f t="shared" si="22"/>
        <v>75</v>
      </c>
    </row>
    <row r="91" spans="2:13" x14ac:dyDescent="0.25">
      <c r="B91" s="14">
        <v>44044</v>
      </c>
      <c r="C91" s="3" t="s">
        <v>77</v>
      </c>
      <c r="D91" s="10">
        <v>2</v>
      </c>
      <c r="E91" s="1" t="s">
        <v>84</v>
      </c>
      <c r="F91" s="19">
        <f t="shared" si="24"/>
        <v>319.1708293377369</v>
      </c>
      <c r="G91" s="1">
        <f t="shared" si="20"/>
        <v>3.1917082933773693</v>
      </c>
      <c r="I91" s="1">
        <v>4</v>
      </c>
      <c r="J91" s="4">
        <v>0</v>
      </c>
      <c r="K91" s="1">
        <v>5</v>
      </c>
      <c r="L91" s="15" t="b">
        <f>TRUE</f>
        <v>1</v>
      </c>
      <c r="M91" s="5">
        <f t="shared" si="22"/>
        <v>15</v>
      </c>
    </row>
    <row r="92" spans="2:13" x14ac:dyDescent="0.25">
      <c r="B92" s="14">
        <v>44044</v>
      </c>
      <c r="C92" s="3" t="s">
        <v>80</v>
      </c>
      <c r="D92" s="10">
        <v>3</v>
      </c>
      <c r="E92" s="1" t="s">
        <v>85</v>
      </c>
      <c r="F92" s="19">
        <f t="shared" si="24"/>
        <v>334.1708293377369</v>
      </c>
      <c r="G92" s="1">
        <f t="shared" si="20"/>
        <v>3.3417082933773692</v>
      </c>
      <c r="I92" s="1" t="s">
        <v>91</v>
      </c>
      <c r="J92" s="4">
        <v>0</v>
      </c>
      <c r="K92" s="1">
        <v>5</v>
      </c>
      <c r="L92" s="18" t="b">
        <f>FALSE</f>
        <v>0</v>
      </c>
      <c r="M92" s="5">
        <f t="shared" si="22"/>
        <v>-5</v>
      </c>
    </row>
    <row r="93" spans="2:13" x14ac:dyDescent="0.25">
      <c r="B93" s="14">
        <v>44044</v>
      </c>
      <c r="C93" s="3" t="s">
        <v>80</v>
      </c>
      <c r="D93" s="10">
        <v>3</v>
      </c>
      <c r="E93" s="1" t="s">
        <v>85</v>
      </c>
      <c r="F93" s="19">
        <f t="shared" si="24"/>
        <v>329.1708293377369</v>
      </c>
      <c r="G93" s="1">
        <f t="shared" si="20"/>
        <v>3.2917082933773689</v>
      </c>
      <c r="I93" s="1" t="s">
        <v>91</v>
      </c>
      <c r="J93" s="4">
        <v>0</v>
      </c>
      <c r="K93" s="1">
        <v>5</v>
      </c>
      <c r="L93" s="18" t="b">
        <f>FALSE</f>
        <v>0</v>
      </c>
      <c r="M93" s="5">
        <f t="shared" si="22"/>
        <v>-5</v>
      </c>
    </row>
    <row r="94" spans="2:13" x14ac:dyDescent="0.25">
      <c r="B94" s="14">
        <v>44044</v>
      </c>
      <c r="C94" s="3" t="s">
        <v>77</v>
      </c>
      <c r="D94" s="10">
        <v>4</v>
      </c>
      <c r="E94" s="1" t="s">
        <v>86</v>
      </c>
      <c r="F94" s="19">
        <f t="shared" si="24"/>
        <v>324.1708293377369</v>
      </c>
      <c r="G94" s="1">
        <f t="shared" si="20"/>
        <v>3.2417082933773691</v>
      </c>
      <c r="I94" s="1">
        <v>5</v>
      </c>
      <c r="J94" s="4">
        <v>0</v>
      </c>
      <c r="K94" s="1">
        <v>10</v>
      </c>
      <c r="L94" s="18" t="b">
        <f>FALSE</f>
        <v>0</v>
      </c>
      <c r="M94" s="5">
        <f t="shared" si="22"/>
        <v>-10</v>
      </c>
    </row>
    <row r="95" spans="2:13" x14ac:dyDescent="0.25">
      <c r="B95" s="14">
        <v>44044</v>
      </c>
      <c r="C95" s="3" t="s">
        <v>77</v>
      </c>
      <c r="D95" s="10">
        <v>4</v>
      </c>
      <c r="E95" s="1" t="s">
        <v>86</v>
      </c>
      <c r="F95" s="19">
        <f t="shared" si="24"/>
        <v>314.1708293377369</v>
      </c>
      <c r="G95" s="1">
        <f t="shared" si="20"/>
        <v>3.141708293377369</v>
      </c>
      <c r="I95" s="1">
        <v>2.2000000000000002</v>
      </c>
      <c r="J95" s="4">
        <v>0</v>
      </c>
      <c r="K95" s="1">
        <v>15</v>
      </c>
      <c r="L95" s="18" t="b">
        <f>FALSE</f>
        <v>0</v>
      </c>
      <c r="M95" s="5">
        <f t="shared" si="22"/>
        <v>-15</v>
      </c>
    </row>
    <row r="96" spans="2:13" x14ac:dyDescent="0.25">
      <c r="B96" s="14">
        <v>44044</v>
      </c>
      <c r="C96" s="3" t="s">
        <v>80</v>
      </c>
      <c r="D96" s="10">
        <v>4</v>
      </c>
      <c r="E96" s="1" t="s">
        <v>87</v>
      </c>
      <c r="F96" s="19">
        <f t="shared" si="24"/>
        <v>299.1708293377369</v>
      </c>
      <c r="G96" s="1">
        <f t="shared" si="20"/>
        <v>2.9917082933773691</v>
      </c>
      <c r="I96" s="1">
        <v>2.2599999999999998</v>
      </c>
      <c r="J96" s="4">
        <v>0</v>
      </c>
      <c r="K96" s="1">
        <v>5</v>
      </c>
      <c r="L96" s="15" t="b">
        <f>TRUE</f>
        <v>1</v>
      </c>
      <c r="M96" s="5">
        <f t="shared" si="22"/>
        <v>6.2999999999999989</v>
      </c>
    </row>
    <row r="97" spans="2:13" x14ac:dyDescent="0.25">
      <c r="B97" s="14">
        <v>44044</v>
      </c>
      <c r="C97" s="3" t="s">
        <v>80</v>
      </c>
      <c r="D97" s="10">
        <v>4</v>
      </c>
      <c r="E97" s="1" t="s">
        <v>87</v>
      </c>
      <c r="F97" s="19">
        <f t="shared" si="24"/>
        <v>305.47082933773692</v>
      </c>
      <c r="G97" s="1">
        <f t="shared" si="20"/>
        <v>3.0547082933773693</v>
      </c>
      <c r="I97" s="1">
        <v>6.36</v>
      </c>
      <c r="J97" s="4">
        <v>0</v>
      </c>
      <c r="K97" s="1">
        <v>5</v>
      </c>
      <c r="L97" s="15" t="b">
        <f>TRUE</f>
        <v>1</v>
      </c>
      <c r="M97" s="5">
        <f t="shared" si="22"/>
        <v>26.8</v>
      </c>
    </row>
    <row r="98" spans="2:13" x14ac:dyDescent="0.25">
      <c r="B98" s="14">
        <v>44044</v>
      </c>
      <c r="C98" s="3" t="s">
        <v>77</v>
      </c>
      <c r="D98" s="10">
        <v>5</v>
      </c>
      <c r="E98" s="1" t="s">
        <v>88</v>
      </c>
      <c r="F98" s="19">
        <f t="shared" si="24"/>
        <v>332.27082933773693</v>
      </c>
      <c r="G98" s="1">
        <f t="shared" si="20"/>
        <v>3.3227082933773695</v>
      </c>
      <c r="I98" s="1" t="s">
        <v>91</v>
      </c>
      <c r="J98" s="4">
        <v>0</v>
      </c>
      <c r="K98" s="1">
        <v>7.92</v>
      </c>
      <c r="L98" s="18" t="b">
        <f>FALSE</f>
        <v>0</v>
      </c>
      <c r="M98" s="5">
        <f t="shared" si="22"/>
        <v>-7.92</v>
      </c>
    </row>
    <row r="99" spans="2:13" x14ac:dyDescent="0.25">
      <c r="B99" s="14">
        <v>44044</v>
      </c>
      <c r="C99" s="3" t="s">
        <v>77</v>
      </c>
      <c r="D99" s="10">
        <v>6</v>
      </c>
      <c r="E99" s="1" t="s">
        <v>89</v>
      </c>
      <c r="F99" s="19">
        <f t="shared" si="24"/>
        <v>324.35082933773691</v>
      </c>
      <c r="G99" s="1">
        <f t="shared" si="20"/>
        <v>3.2435082933773693</v>
      </c>
      <c r="I99" s="1">
        <v>4.2</v>
      </c>
      <c r="J99" s="4">
        <v>0</v>
      </c>
      <c r="K99" s="1">
        <v>11.52</v>
      </c>
      <c r="L99" s="18" t="b">
        <f>FALSE</f>
        <v>0</v>
      </c>
      <c r="M99" s="5">
        <f t="shared" si="22"/>
        <v>-11.52</v>
      </c>
    </row>
    <row r="100" spans="2:13" x14ac:dyDescent="0.25">
      <c r="B100" s="14">
        <v>44044</v>
      </c>
      <c r="C100" s="3" t="s">
        <v>77</v>
      </c>
      <c r="D100" s="10">
        <v>6</v>
      </c>
      <c r="E100" s="1" t="s">
        <v>89</v>
      </c>
      <c r="F100" s="19">
        <f t="shared" si="24"/>
        <v>312.83082933773693</v>
      </c>
      <c r="G100" s="1">
        <f t="shared" si="20"/>
        <v>3.1283082933773692</v>
      </c>
      <c r="I100" s="1">
        <v>1.83</v>
      </c>
      <c r="J100" s="4">
        <v>0</v>
      </c>
      <c r="K100" s="1">
        <v>13.66</v>
      </c>
      <c r="L100" s="15" t="b">
        <f>TRUE</f>
        <v>1</v>
      </c>
      <c r="M100" s="5">
        <f t="shared" si="22"/>
        <v>11.337800000000001</v>
      </c>
    </row>
    <row r="101" spans="2:13" x14ac:dyDescent="0.25">
      <c r="B101" s="14">
        <v>44044</v>
      </c>
      <c r="C101" s="3" t="s">
        <v>80</v>
      </c>
      <c r="D101" s="10">
        <v>6</v>
      </c>
      <c r="E101" s="1" t="s">
        <v>90</v>
      </c>
      <c r="F101" s="19">
        <f t="shared" si="24"/>
        <v>324.16862933773695</v>
      </c>
      <c r="G101" s="1">
        <f t="shared" si="20"/>
        <v>3.2416862933773696</v>
      </c>
      <c r="I101" s="1">
        <v>13</v>
      </c>
      <c r="J101" s="4">
        <v>0</v>
      </c>
      <c r="K101" s="1">
        <v>10</v>
      </c>
      <c r="L101" s="18" t="b">
        <f>FALSE</f>
        <v>0</v>
      </c>
      <c r="M101" s="5">
        <f t="shared" si="22"/>
        <v>-10</v>
      </c>
    </row>
    <row r="102" spans="2:13" x14ac:dyDescent="0.25">
      <c r="B102" s="14">
        <v>44044</v>
      </c>
      <c r="C102" s="3" t="s">
        <v>80</v>
      </c>
      <c r="D102" s="10">
        <v>6</v>
      </c>
      <c r="E102" s="1" t="s">
        <v>90</v>
      </c>
      <c r="F102" s="19">
        <f t="shared" si="24"/>
        <v>314.16862933773695</v>
      </c>
      <c r="G102" s="1">
        <f t="shared" si="20"/>
        <v>3.1416862933773695</v>
      </c>
      <c r="I102" s="1">
        <v>3.5</v>
      </c>
      <c r="J102" s="4">
        <v>0</v>
      </c>
      <c r="K102" s="1">
        <v>15</v>
      </c>
      <c r="L102" s="18" t="b">
        <f>FALSE</f>
        <v>0</v>
      </c>
      <c r="M102" s="5">
        <f t="shared" si="22"/>
        <v>-15</v>
      </c>
    </row>
    <row r="103" spans="2:13" x14ac:dyDescent="0.25">
      <c r="B103" s="14">
        <v>44044</v>
      </c>
      <c r="C103" s="3" t="s">
        <v>92</v>
      </c>
      <c r="D103" s="10">
        <v>1</v>
      </c>
      <c r="E103" s="1" t="s">
        <v>93</v>
      </c>
      <c r="F103" s="19">
        <f>F102+M102+0.83</f>
        <v>299.99862933773693</v>
      </c>
      <c r="G103" s="1">
        <f t="shared" si="20"/>
        <v>2.9999862933773693</v>
      </c>
      <c r="H103" s="17">
        <v>3</v>
      </c>
      <c r="I103" s="1">
        <v>4.25</v>
      </c>
      <c r="J103" s="4">
        <f>I103/H103</f>
        <v>1.4166666666666667</v>
      </c>
      <c r="K103" s="1" cm="1">
        <f t="array" ref="K103">_xlfn.IFS(H103&lt;=2,J103*G103*3, H103&gt;2,IF(H103&lt;=3.55,J103*G103*2,J103*G103))</f>
        <v>8.4999611645692141</v>
      </c>
      <c r="L103" s="18" t="b">
        <f>FALSE</f>
        <v>0</v>
      </c>
      <c r="M103" s="5">
        <f t="shared" si="22"/>
        <v>-8.4999611645692141</v>
      </c>
    </row>
    <row r="104" spans="2:13" x14ac:dyDescent="0.25">
      <c r="B104" s="14">
        <v>44044</v>
      </c>
      <c r="C104" s="3" t="s">
        <v>92</v>
      </c>
      <c r="D104" s="10">
        <v>1</v>
      </c>
      <c r="E104" s="1" t="s">
        <v>93</v>
      </c>
      <c r="F104" s="19">
        <f t="shared" ref="F104:F121" si="25">F103+M103</f>
        <v>291.49866817316774</v>
      </c>
      <c r="G104" s="1">
        <f t="shared" si="20"/>
        <v>2.9149866817316776</v>
      </c>
      <c r="H104" s="17">
        <v>1.8</v>
      </c>
      <c r="I104" s="1">
        <v>2</v>
      </c>
      <c r="J104" s="4">
        <f>I104/H104</f>
        <v>1.1111111111111112</v>
      </c>
      <c r="K104" s="1" cm="1">
        <f t="array" ref="K104">_xlfn.IFS(H104&lt;=2,J104*G104*3, H104&gt;2,IF(H104&lt;=3.55,J104*G104*2,J104*G104))</f>
        <v>9.7166222724389257</v>
      </c>
      <c r="L104" s="18" t="b">
        <f>FALSE</f>
        <v>0</v>
      </c>
      <c r="M104" s="5">
        <f t="shared" si="22"/>
        <v>-9.7166222724389257</v>
      </c>
    </row>
    <row r="105" spans="2:13" x14ac:dyDescent="0.25">
      <c r="B105" s="14">
        <v>44044</v>
      </c>
      <c r="C105" s="3" t="s">
        <v>77</v>
      </c>
      <c r="D105" s="10">
        <v>7</v>
      </c>
      <c r="E105" s="1" t="s">
        <v>94</v>
      </c>
      <c r="F105" s="19">
        <f t="shared" si="25"/>
        <v>281.7820459007288</v>
      </c>
      <c r="G105" s="1">
        <f t="shared" si="20"/>
        <v>2.8178204590072879</v>
      </c>
      <c r="H105" s="17">
        <v>6.15</v>
      </c>
      <c r="I105" s="1">
        <v>8</v>
      </c>
      <c r="J105" s="4">
        <f>I105/H105</f>
        <v>1.3008130081300813</v>
      </c>
      <c r="K105" s="1" cm="1">
        <f t="array" ref="K105">_xlfn.IFS(H105&lt;=2,J105*G105*3, H105&gt;2,IF(H105&lt;=3.55,J105*G105*2,J105*G105))</f>
        <v>3.6654575076517566</v>
      </c>
      <c r="L105" s="15" t="b">
        <f>TRUE</f>
        <v>1</v>
      </c>
      <c r="M105" s="5">
        <f t="shared" si="22"/>
        <v>25.658202553562298</v>
      </c>
    </row>
    <row r="106" spans="2:13" x14ac:dyDescent="0.25">
      <c r="B106" s="14">
        <v>44044</v>
      </c>
      <c r="C106" s="3" t="s">
        <v>77</v>
      </c>
      <c r="D106" s="10">
        <v>7</v>
      </c>
      <c r="E106" s="1" t="s">
        <v>94</v>
      </c>
      <c r="F106" s="19">
        <f t="shared" si="25"/>
        <v>307.44024845429112</v>
      </c>
      <c r="G106" s="1">
        <f t="shared" si="20"/>
        <v>3.0744024845429112</v>
      </c>
      <c r="H106" s="17">
        <v>1.9</v>
      </c>
      <c r="I106" s="1">
        <v>2.25</v>
      </c>
      <c r="J106" s="4">
        <f>I106/H106</f>
        <v>1.1842105263157896</v>
      </c>
      <c r="K106" s="1">
        <v>9.8800000000000008</v>
      </c>
      <c r="L106" s="15" t="b">
        <f>TRUE</f>
        <v>1</v>
      </c>
      <c r="M106" s="5">
        <f t="shared" si="22"/>
        <v>12.35</v>
      </c>
    </row>
    <row r="107" spans="2:13" x14ac:dyDescent="0.25">
      <c r="B107" s="14">
        <v>44044</v>
      </c>
      <c r="C107" s="3" t="s">
        <v>95</v>
      </c>
      <c r="D107" s="10">
        <v>1</v>
      </c>
      <c r="E107" s="1" t="s">
        <v>96</v>
      </c>
      <c r="F107" s="19">
        <f t="shared" si="25"/>
        <v>319.79024845429115</v>
      </c>
      <c r="G107" s="1">
        <f t="shared" si="20"/>
        <v>3.1979024845429116</v>
      </c>
      <c r="I107" s="1">
        <v>1.8</v>
      </c>
      <c r="J107" s="4">
        <v>0</v>
      </c>
      <c r="K107" s="1">
        <v>18.239999999999998</v>
      </c>
      <c r="L107" s="15" t="b">
        <f>TRUE</f>
        <v>1</v>
      </c>
      <c r="M107" s="5">
        <f t="shared" si="22"/>
        <v>14.592000000000002</v>
      </c>
    </row>
    <row r="108" spans="2:13" x14ac:dyDescent="0.25">
      <c r="B108" s="14">
        <v>44044</v>
      </c>
      <c r="C108" s="3" t="s">
        <v>80</v>
      </c>
      <c r="D108" s="10">
        <v>7</v>
      </c>
      <c r="E108" s="1" t="s">
        <v>97</v>
      </c>
      <c r="F108" s="19">
        <f t="shared" si="25"/>
        <v>334.38224845429113</v>
      </c>
      <c r="G108" s="1">
        <f t="shared" si="20"/>
        <v>3.3438224845429114</v>
      </c>
      <c r="H108" s="17">
        <v>6.5</v>
      </c>
      <c r="I108" s="1">
        <v>7</v>
      </c>
      <c r="J108" s="4">
        <f>I108/H108</f>
        <v>1.0769230769230769</v>
      </c>
      <c r="K108" s="1" cm="1">
        <f t="array" ref="K108">_xlfn.IFS(H108&lt;=2,J108*G108*3, H108&gt;2,IF(H108&lt;=3.55,J108*G108*2,J108*G108))</f>
        <v>3.6010395987385198</v>
      </c>
      <c r="L108" s="18" t="b">
        <f>FALSE</f>
        <v>0</v>
      </c>
      <c r="M108" s="5">
        <f t="shared" si="22"/>
        <v>-3.6010395987385198</v>
      </c>
    </row>
    <row r="109" spans="2:13" x14ac:dyDescent="0.25">
      <c r="B109" s="14">
        <v>44044</v>
      </c>
      <c r="C109" s="3" t="s">
        <v>80</v>
      </c>
      <c r="D109" s="10">
        <v>7</v>
      </c>
      <c r="E109" s="1" t="s">
        <v>97</v>
      </c>
      <c r="F109" s="19">
        <f t="shared" si="25"/>
        <v>330.78120885555262</v>
      </c>
      <c r="G109" s="1">
        <f t="shared" si="20"/>
        <v>3.3078120885555262</v>
      </c>
      <c r="H109" s="17">
        <v>2.4</v>
      </c>
      <c r="I109" s="1">
        <v>2.62</v>
      </c>
      <c r="J109" s="4">
        <f>I109/H109</f>
        <v>1.0916666666666668</v>
      </c>
      <c r="K109" s="1" cm="1">
        <f t="array" ref="K109">_xlfn.IFS(H109&lt;=2,J109*G109*3, H109&gt;2,IF(H109&lt;=3.55,J109*G109*2,J109*G109))</f>
        <v>7.2220563933462332</v>
      </c>
      <c r="L109" s="15" t="b">
        <f>TRUE</f>
        <v>1</v>
      </c>
      <c r="M109" s="5">
        <f t="shared" si="22"/>
        <v>11.699731357220898</v>
      </c>
    </row>
    <row r="110" spans="2:13" x14ac:dyDescent="0.25">
      <c r="B110" s="14">
        <v>44044</v>
      </c>
      <c r="C110" s="3" t="s">
        <v>77</v>
      </c>
      <c r="D110" s="10">
        <v>8</v>
      </c>
      <c r="E110" s="1" t="s">
        <v>98</v>
      </c>
      <c r="F110" s="19">
        <f t="shared" si="25"/>
        <v>342.48094021277353</v>
      </c>
      <c r="G110" s="1">
        <f t="shared" si="20"/>
        <v>3.4248094021277353</v>
      </c>
      <c r="H110" s="17">
        <v>7.5</v>
      </c>
      <c r="I110" s="1">
        <v>8.5</v>
      </c>
      <c r="J110" s="4">
        <f>I110/H110</f>
        <v>1.1333333333333333</v>
      </c>
      <c r="K110" s="1" cm="1">
        <f t="array" ref="K110">_xlfn.IFS(H110&lt;=2,J110*G110*3, H110&gt;2,IF(H110&lt;=3.55,J110*G110*2,J110*G110))</f>
        <v>3.8814506557447666</v>
      </c>
      <c r="L110" s="18" t="b">
        <f>FALSE</f>
        <v>0</v>
      </c>
      <c r="M110" s="5">
        <f t="shared" si="22"/>
        <v>-3.8814506557447666</v>
      </c>
    </row>
    <row r="111" spans="2:13" x14ac:dyDescent="0.25">
      <c r="B111" s="14">
        <v>44044</v>
      </c>
      <c r="C111" s="3" t="s">
        <v>77</v>
      </c>
      <c r="D111" s="10">
        <v>8</v>
      </c>
      <c r="E111" s="1" t="s">
        <v>98</v>
      </c>
      <c r="F111" s="19">
        <f t="shared" si="25"/>
        <v>338.59948955702879</v>
      </c>
      <c r="G111" s="1">
        <f t="shared" si="20"/>
        <v>3.3859948955702879</v>
      </c>
      <c r="H111" s="17">
        <v>2.4</v>
      </c>
      <c r="I111" s="1">
        <v>2.88</v>
      </c>
      <c r="J111" s="4">
        <f>I111/H111</f>
        <v>1.2</v>
      </c>
      <c r="K111" s="1" cm="1">
        <f t="array" ref="K111">_xlfn.IFS(H111&lt;=2,J111*G111*3, H111&gt;2,IF(H111&lt;=3.55,J111*G111*2,J111*G111))</f>
        <v>8.1263877493686909</v>
      </c>
      <c r="L111" s="15" t="b">
        <f>TRUE</f>
        <v>1</v>
      </c>
      <c r="M111" s="5">
        <f t="shared" si="22"/>
        <v>15.277608968813139</v>
      </c>
    </row>
    <row r="112" spans="2:13" x14ac:dyDescent="0.25">
      <c r="B112" s="14">
        <v>44044</v>
      </c>
      <c r="C112" s="3" t="s">
        <v>77</v>
      </c>
      <c r="D112" s="10">
        <v>9</v>
      </c>
      <c r="E112" s="1" t="s">
        <v>99</v>
      </c>
      <c r="F112" s="19">
        <f t="shared" si="25"/>
        <v>353.87709852584192</v>
      </c>
      <c r="G112" s="1">
        <f t="shared" si="20"/>
        <v>3.5387709852584193</v>
      </c>
      <c r="H112" s="17">
        <v>2</v>
      </c>
      <c r="I112" s="1">
        <v>2.7</v>
      </c>
      <c r="J112" s="4">
        <f>I112/H112</f>
        <v>1.35</v>
      </c>
      <c r="K112" s="1" cm="1">
        <f t="array" ref="K112">_xlfn.IFS(H112&lt;=2,J112*G112*3, H112&gt;2,IF(H112&lt;=3.55,J112*G112*2,J112*G112))</f>
        <v>14.3320224902966</v>
      </c>
      <c r="L112" s="18" t="b">
        <f>FALSE</f>
        <v>0</v>
      </c>
      <c r="M112" s="5">
        <f t="shared" si="22"/>
        <v>-14.3320224902966</v>
      </c>
    </row>
    <row r="113" spans="2:14" x14ac:dyDescent="0.25">
      <c r="B113" s="14">
        <v>44044</v>
      </c>
      <c r="E113" s="1" t="s">
        <v>100</v>
      </c>
      <c r="F113" s="19">
        <f t="shared" si="25"/>
        <v>339.54507603554532</v>
      </c>
      <c r="G113" s="1">
        <f t="shared" si="20"/>
        <v>3.3954507603554531</v>
      </c>
      <c r="J113" s="4">
        <v>0</v>
      </c>
      <c r="K113" s="1">
        <v>14.55</v>
      </c>
      <c r="L113" s="18" t="b">
        <f>FALSE</f>
        <v>0</v>
      </c>
      <c r="M113" s="5">
        <f t="shared" si="22"/>
        <v>-14.55</v>
      </c>
      <c r="N113" t="s">
        <v>101</v>
      </c>
    </row>
    <row r="114" spans="2:14" x14ac:dyDescent="0.25">
      <c r="B114" s="14">
        <v>44045</v>
      </c>
      <c r="C114" s="3" t="s">
        <v>102</v>
      </c>
      <c r="D114" s="10">
        <v>2</v>
      </c>
      <c r="E114" s="1" t="s">
        <v>103</v>
      </c>
      <c r="F114" s="19">
        <f t="shared" si="25"/>
        <v>324.99507603554531</v>
      </c>
      <c r="G114" s="1">
        <f t="shared" si="20"/>
        <v>3.2499507603554534</v>
      </c>
      <c r="H114" s="17">
        <v>7.5</v>
      </c>
      <c r="I114" s="1">
        <v>8</v>
      </c>
      <c r="J114" s="4">
        <f t="shared" ref="J114:J121" si="26">I114/H114</f>
        <v>1.0666666666666667</v>
      </c>
      <c r="K114" s="1" cm="1">
        <f t="array" ref="K114">_xlfn.IFS(H114&lt;=2,J114*G114*3, H114&gt;2,IF(H114&lt;=3.55,J114*G114*2,J114*G114))</f>
        <v>3.4666141443791503</v>
      </c>
      <c r="L114" s="18" t="b">
        <f>FALSE</f>
        <v>0</v>
      </c>
      <c r="M114" s="5">
        <f t="shared" si="22"/>
        <v>-3.4666141443791503</v>
      </c>
    </row>
    <row r="115" spans="2:14" x14ac:dyDescent="0.25">
      <c r="B115" s="14">
        <v>44045</v>
      </c>
      <c r="C115" s="3" t="s">
        <v>102</v>
      </c>
      <c r="D115" s="10">
        <v>2</v>
      </c>
      <c r="E115" s="1" t="s">
        <v>103</v>
      </c>
      <c r="F115" s="19">
        <f t="shared" si="25"/>
        <v>321.52846189116616</v>
      </c>
      <c r="G115" s="1">
        <f t="shared" si="20"/>
        <v>3.2152846189116615</v>
      </c>
      <c r="H115" s="17">
        <v>2.4</v>
      </c>
      <c r="I115" s="1">
        <v>2.5</v>
      </c>
      <c r="J115" s="4">
        <f t="shared" si="26"/>
        <v>1.0416666666666667</v>
      </c>
      <c r="K115" s="1" cm="1">
        <f t="array" ref="K115">_xlfn.IFS(H115&lt;=2,J115*G115*3, H115&gt;2,IF(H115&lt;=3.55,J115*G115*2,J115*G115))</f>
        <v>6.6985096227326286</v>
      </c>
      <c r="L115" s="18" t="b">
        <f>FALSE</f>
        <v>0</v>
      </c>
      <c r="M115" s="5">
        <f t="shared" si="22"/>
        <v>-6.6985096227326286</v>
      </c>
    </row>
    <row r="116" spans="2:14" x14ac:dyDescent="0.25">
      <c r="B116" s="14">
        <v>44045</v>
      </c>
      <c r="C116" s="3" t="s">
        <v>38</v>
      </c>
      <c r="D116" s="10">
        <v>1</v>
      </c>
      <c r="E116" s="1" t="s">
        <v>104</v>
      </c>
      <c r="F116" s="19">
        <f t="shared" si="25"/>
        <v>314.82995226843354</v>
      </c>
      <c r="G116" s="1">
        <f t="shared" si="20"/>
        <v>3.1482995226843355</v>
      </c>
      <c r="H116" s="17">
        <v>6</v>
      </c>
      <c r="I116" s="1">
        <v>7.5</v>
      </c>
      <c r="J116" s="4">
        <f t="shared" si="26"/>
        <v>1.25</v>
      </c>
      <c r="K116" s="1" cm="1">
        <f t="array" ref="K116">_xlfn.IFS(H116&lt;=2,J116*G116*3, H116&gt;2,IF(H116&lt;=3.55,J116*G116*2,J116*G116))</f>
        <v>3.9353744033554197</v>
      </c>
      <c r="L116" s="18" t="b">
        <f>FALSE</f>
        <v>0</v>
      </c>
      <c r="M116" s="5">
        <f t="shared" si="22"/>
        <v>-3.9353744033554197</v>
      </c>
    </row>
    <row r="117" spans="2:14" x14ac:dyDescent="0.25">
      <c r="B117" s="14">
        <v>44045</v>
      </c>
      <c r="C117" s="3" t="s">
        <v>38</v>
      </c>
      <c r="D117" s="10">
        <v>1</v>
      </c>
      <c r="E117" s="1" t="s">
        <v>104</v>
      </c>
      <c r="F117" s="19">
        <f t="shared" si="25"/>
        <v>310.89457786507813</v>
      </c>
      <c r="G117" s="1">
        <f t="shared" si="20"/>
        <v>3.1089457786507815</v>
      </c>
      <c r="H117" s="17">
        <v>1.8</v>
      </c>
      <c r="I117" s="1">
        <v>2.62</v>
      </c>
      <c r="J117" s="4">
        <f t="shared" si="26"/>
        <v>1.4555555555555555</v>
      </c>
      <c r="K117" s="1" cm="1">
        <f t="array" ref="K117">_xlfn.IFS(H117&lt;=2,J117*G117*3, H117&gt;2,IF(H117&lt;=3.55,J117*G117*2,J117*G117))</f>
        <v>13.57572990010841</v>
      </c>
      <c r="L117" s="18" t="b">
        <f>FALSE</f>
        <v>0</v>
      </c>
      <c r="M117" s="5">
        <f t="shared" si="22"/>
        <v>-13.57572990010841</v>
      </c>
    </row>
    <row r="118" spans="2:14" x14ac:dyDescent="0.25">
      <c r="B118" s="14">
        <v>44045</v>
      </c>
      <c r="C118" s="3" t="s">
        <v>102</v>
      </c>
      <c r="D118" s="10">
        <v>3</v>
      </c>
      <c r="E118" s="1" t="s">
        <v>105</v>
      </c>
      <c r="F118" s="19">
        <f t="shared" si="25"/>
        <v>297.31884796496973</v>
      </c>
      <c r="G118" s="1">
        <f t="shared" si="20"/>
        <v>2.9731884796496972</v>
      </c>
      <c r="H118" s="17">
        <v>3.4</v>
      </c>
      <c r="I118" s="1">
        <v>4.2</v>
      </c>
      <c r="J118" s="4">
        <f t="shared" si="26"/>
        <v>1.2352941176470589</v>
      </c>
      <c r="K118" s="1" cm="1">
        <f t="array" ref="K118">_xlfn.IFS(H118&lt;=2,J118*G118*3, H118&gt;2,IF(H118&lt;=3.55,J118*G118*2,J118*G118))</f>
        <v>7.3455244791345464</v>
      </c>
      <c r="L118" s="15" t="b">
        <f>TRUE</f>
        <v>1</v>
      </c>
      <c r="M118" s="5">
        <f t="shared" si="22"/>
        <v>23.505678333230549</v>
      </c>
    </row>
    <row r="119" spans="2:14" x14ac:dyDescent="0.25">
      <c r="B119" s="14">
        <v>44045</v>
      </c>
      <c r="C119" s="3" t="s">
        <v>102</v>
      </c>
      <c r="D119" s="10">
        <v>3</v>
      </c>
      <c r="E119" s="1" t="s">
        <v>105</v>
      </c>
      <c r="F119" s="19">
        <f t="shared" si="25"/>
        <v>320.82452629820028</v>
      </c>
      <c r="G119" s="1">
        <f t="shared" ref="G119:G182" si="27">F119*0.01</f>
        <v>3.2082452629820031</v>
      </c>
      <c r="H119" s="17">
        <v>1.65</v>
      </c>
      <c r="I119" s="1">
        <v>1.8</v>
      </c>
      <c r="J119" s="4">
        <f t="shared" si="26"/>
        <v>1.0909090909090911</v>
      </c>
      <c r="K119" s="1" cm="1">
        <f t="array" ref="K119">_xlfn.IFS(H119&lt;=2,J119*G119*3, H119&gt;2,IF(H119&lt;=3.55,J119*G119*2,J119*G119))</f>
        <v>10.499711769759283</v>
      </c>
      <c r="L119" s="15" t="b">
        <f>TRUE</f>
        <v>1</v>
      </c>
      <c r="M119" s="5">
        <f t="shared" ref="M119:M182" si="28">IF(L119,K119*I119-K119,-K119)</f>
        <v>8.3997694158074268</v>
      </c>
    </row>
    <row r="120" spans="2:14" x14ac:dyDescent="0.25">
      <c r="B120" s="14">
        <v>44045</v>
      </c>
      <c r="C120" s="3" t="s">
        <v>38</v>
      </c>
      <c r="D120" s="10">
        <v>2</v>
      </c>
      <c r="E120" s="1" t="s">
        <v>106</v>
      </c>
      <c r="F120" s="19">
        <f t="shared" si="25"/>
        <v>329.22429571400772</v>
      </c>
      <c r="G120" s="1">
        <f t="shared" si="27"/>
        <v>3.2922429571400773</v>
      </c>
      <c r="H120" s="17">
        <v>4</v>
      </c>
      <c r="I120" s="1">
        <v>6</v>
      </c>
      <c r="J120" s="4">
        <f t="shared" si="26"/>
        <v>1.5</v>
      </c>
      <c r="K120" s="1" cm="1">
        <f t="array" ref="K120">_xlfn.IFS(H120&lt;=2,J120*G120*3, H120&gt;2,IF(H120&lt;=3.55,J120*G120*2,J120*G120))</f>
        <v>4.938364435710116</v>
      </c>
      <c r="L120" s="18" t="b">
        <f>FALSE</f>
        <v>0</v>
      </c>
      <c r="M120" s="5">
        <f t="shared" si="28"/>
        <v>-4.938364435710116</v>
      </c>
    </row>
    <row r="121" spans="2:14" x14ac:dyDescent="0.25">
      <c r="B121" s="14">
        <v>44045</v>
      </c>
      <c r="C121" s="3" t="s">
        <v>38</v>
      </c>
      <c r="D121" s="10">
        <v>2</v>
      </c>
      <c r="E121" s="1" t="s">
        <v>106</v>
      </c>
      <c r="F121" s="19">
        <f t="shared" si="25"/>
        <v>324.2859312782976</v>
      </c>
      <c r="G121" s="1">
        <f t="shared" si="27"/>
        <v>3.2428593127829761</v>
      </c>
      <c r="H121" s="17">
        <v>1.8</v>
      </c>
      <c r="I121" s="1">
        <v>2.2000000000000002</v>
      </c>
      <c r="J121" s="4">
        <f t="shared" si="26"/>
        <v>1.2222222222222223</v>
      </c>
      <c r="K121" s="1" cm="1">
        <f t="array" ref="K121">_xlfn.IFS(H121&lt;=2,J121*G121*3, H121&gt;2,IF(H121&lt;=3.55,J121*G121*2,J121*G121))</f>
        <v>11.890484146870914</v>
      </c>
      <c r="L121" s="18" t="b">
        <f>FALSE</f>
        <v>0</v>
      </c>
      <c r="M121" s="5">
        <f t="shared" si="28"/>
        <v>-11.890484146870914</v>
      </c>
    </row>
    <row r="122" spans="2:14" x14ac:dyDescent="0.25">
      <c r="B122" s="14">
        <v>44045</v>
      </c>
      <c r="C122" s="3" t="s">
        <v>107</v>
      </c>
      <c r="D122" s="10">
        <v>2</v>
      </c>
      <c r="E122" s="1" t="s">
        <v>108</v>
      </c>
      <c r="F122" s="19">
        <f>F121+M121+1.52</f>
        <v>313.91544713142667</v>
      </c>
      <c r="G122" s="1">
        <f t="shared" si="27"/>
        <v>3.1391544713142667</v>
      </c>
      <c r="H122" s="17">
        <v>1</v>
      </c>
      <c r="I122" s="1">
        <v>1.4</v>
      </c>
      <c r="J122" s="4">
        <v>0</v>
      </c>
      <c r="K122" s="1">
        <v>13.92</v>
      </c>
      <c r="L122" s="15" t="b">
        <f>TRUE</f>
        <v>1</v>
      </c>
      <c r="M122" s="5">
        <f t="shared" si="28"/>
        <v>5.5679999999999996</v>
      </c>
    </row>
    <row r="123" spans="2:14" x14ac:dyDescent="0.25">
      <c r="B123" s="14">
        <v>44045</v>
      </c>
      <c r="C123" s="3" t="s">
        <v>38</v>
      </c>
      <c r="D123" s="10">
        <v>3</v>
      </c>
      <c r="E123" s="1" t="s">
        <v>109</v>
      </c>
      <c r="F123" s="19">
        <f>F122+M122</f>
        <v>319.48344713142666</v>
      </c>
      <c r="G123" s="1">
        <f t="shared" si="27"/>
        <v>3.1948344713142665</v>
      </c>
      <c r="H123" s="17">
        <v>7.5</v>
      </c>
      <c r="I123" s="1">
        <v>9</v>
      </c>
      <c r="J123" s="4">
        <f>I123/H123</f>
        <v>1.2</v>
      </c>
      <c r="K123" s="1" cm="1">
        <f t="array" ref="K123">_xlfn.IFS(H123&lt;=2,J123*G123*3, H123&gt;2,IF(H123&lt;=3.55,J123*G123*2,J123*G123))</f>
        <v>3.8338013655771195</v>
      </c>
      <c r="L123" s="15" t="b">
        <f>TRUE</f>
        <v>1</v>
      </c>
      <c r="M123" s="5">
        <f t="shared" si="28"/>
        <v>30.670410924616956</v>
      </c>
    </row>
    <row r="124" spans="2:14" x14ac:dyDescent="0.25">
      <c r="B124" s="14">
        <v>44045</v>
      </c>
      <c r="C124" s="3" t="s">
        <v>38</v>
      </c>
      <c r="D124" s="10">
        <v>3</v>
      </c>
      <c r="E124" s="1" t="s">
        <v>109</v>
      </c>
      <c r="F124" s="19">
        <f>F123+M123</f>
        <v>350.15385805604359</v>
      </c>
      <c r="G124" s="1">
        <f t="shared" si="27"/>
        <v>3.5015385805604358</v>
      </c>
      <c r="H124" s="17">
        <v>2</v>
      </c>
      <c r="I124" s="1">
        <v>2.2000000000000002</v>
      </c>
      <c r="J124" s="4">
        <f>I124/H124</f>
        <v>1.1000000000000001</v>
      </c>
      <c r="K124" s="1" cm="1">
        <f t="array" ref="K124">_xlfn.IFS(H124&lt;=2,J124*G124*3, H124&gt;2,IF(H124&lt;=3.55,J124*G124*2,J124*G124))</f>
        <v>11.555077315849438</v>
      </c>
      <c r="L124" s="15" t="b">
        <f>TRUE</f>
        <v>1</v>
      </c>
      <c r="M124" s="5">
        <f t="shared" si="28"/>
        <v>13.866092779019329</v>
      </c>
    </row>
    <row r="125" spans="2:14" x14ac:dyDescent="0.25">
      <c r="B125" s="14">
        <v>44045</v>
      </c>
      <c r="C125" s="3" t="s">
        <v>102</v>
      </c>
      <c r="D125" s="10">
        <v>5</v>
      </c>
      <c r="E125" s="1" t="s">
        <v>110</v>
      </c>
      <c r="F125" s="19">
        <f>F124+M124</f>
        <v>364.0199508350629</v>
      </c>
      <c r="G125" s="1">
        <f t="shared" si="27"/>
        <v>3.6401995083506291</v>
      </c>
      <c r="I125" s="1">
        <v>4.5999999999999996</v>
      </c>
      <c r="J125" s="4">
        <v>0</v>
      </c>
      <c r="K125" s="1">
        <v>5.14</v>
      </c>
      <c r="L125" s="18" t="b">
        <f>FALSE</f>
        <v>0</v>
      </c>
      <c r="M125" s="5">
        <f t="shared" si="28"/>
        <v>-5.14</v>
      </c>
    </row>
    <row r="126" spans="2:14" x14ac:dyDescent="0.25">
      <c r="B126" s="14">
        <v>44045</v>
      </c>
      <c r="C126" s="3" t="s">
        <v>102</v>
      </c>
      <c r="D126" s="10">
        <v>5</v>
      </c>
      <c r="E126" s="1" t="s">
        <v>110</v>
      </c>
      <c r="F126" s="19">
        <f>F125+M125</f>
        <v>358.87995083506291</v>
      </c>
      <c r="G126" s="1">
        <f t="shared" si="27"/>
        <v>3.588799508350629</v>
      </c>
      <c r="I126" s="1">
        <v>2</v>
      </c>
      <c r="J126" s="4">
        <v>0</v>
      </c>
      <c r="K126" s="1">
        <v>7.5</v>
      </c>
      <c r="L126" s="18" t="b">
        <f>FALSE</f>
        <v>0</v>
      </c>
      <c r="M126" s="5">
        <f t="shared" si="28"/>
        <v>-7.5</v>
      </c>
    </row>
    <row r="127" spans="2:14" x14ac:dyDescent="0.25">
      <c r="B127" s="14">
        <v>44045</v>
      </c>
      <c r="C127" s="3" t="s">
        <v>107</v>
      </c>
      <c r="D127" s="10">
        <v>5</v>
      </c>
      <c r="E127" s="1" t="s">
        <v>111</v>
      </c>
      <c r="F127" s="19">
        <f>F126+M126-1.38</f>
        <v>349.99995083506292</v>
      </c>
      <c r="G127" s="1">
        <f t="shared" si="27"/>
        <v>3.4999995083506295</v>
      </c>
      <c r="I127" s="1">
        <v>2.2000000000000002</v>
      </c>
      <c r="J127" s="4">
        <v>0</v>
      </c>
      <c r="K127" s="1">
        <v>10</v>
      </c>
      <c r="L127" s="18" t="b">
        <f>FALSE</f>
        <v>0</v>
      </c>
      <c r="M127" s="5">
        <f t="shared" si="28"/>
        <v>-10</v>
      </c>
    </row>
    <row r="128" spans="2:14" x14ac:dyDescent="0.25">
      <c r="B128" s="14">
        <v>44045</v>
      </c>
      <c r="C128" s="3" t="s">
        <v>102</v>
      </c>
      <c r="D128" s="10">
        <v>6</v>
      </c>
      <c r="E128" s="1" t="s">
        <v>112</v>
      </c>
      <c r="F128" s="19">
        <f t="shared" ref="F128:F159" si="29">F127+M127</f>
        <v>339.99995083506292</v>
      </c>
      <c r="G128" s="1">
        <f t="shared" si="27"/>
        <v>3.3999995083506294</v>
      </c>
      <c r="H128" s="17">
        <v>8</v>
      </c>
      <c r="I128" s="1">
        <v>10</v>
      </c>
      <c r="J128" s="4">
        <f>I128/H128</f>
        <v>1.25</v>
      </c>
      <c r="K128" s="1" cm="1">
        <f t="array" ref="K128">_xlfn.IFS(H128&lt;=2,J128*G128*3, H128&gt;2,IF(H128&lt;=3.55,J128*G128*2,J128*G128))</f>
        <v>4.2499993854382865</v>
      </c>
      <c r="L128" s="18" t="b">
        <f>FALSE</f>
        <v>0</v>
      </c>
      <c r="M128" s="5">
        <f t="shared" si="28"/>
        <v>-4.2499993854382865</v>
      </c>
    </row>
    <row r="129" spans="2:14" x14ac:dyDescent="0.25">
      <c r="B129" s="14">
        <v>44045</v>
      </c>
      <c r="C129" s="3" t="s">
        <v>102</v>
      </c>
      <c r="D129" s="10">
        <v>6</v>
      </c>
      <c r="E129" s="1" t="s">
        <v>112</v>
      </c>
      <c r="F129" s="19">
        <f t="shared" si="29"/>
        <v>335.74995144962463</v>
      </c>
      <c r="G129" s="1">
        <f t="shared" si="27"/>
        <v>3.3574995144962463</v>
      </c>
      <c r="H129" s="17">
        <v>2.8</v>
      </c>
      <c r="I129" s="1">
        <v>3.25</v>
      </c>
      <c r="J129" s="4">
        <f>I129/H129</f>
        <v>1.1607142857142858</v>
      </c>
      <c r="K129" s="1" cm="1">
        <f t="array" ref="K129">_xlfn.IFS(H129&lt;=2,J129*G129*3, H129&gt;2,IF(H129&lt;=3.55,J129*G129*2,J129*G129))</f>
        <v>7.7941953015091441</v>
      </c>
      <c r="L129" s="18" t="b">
        <f>FALSE</f>
        <v>0</v>
      </c>
      <c r="M129" s="5">
        <f t="shared" si="28"/>
        <v>-7.7941953015091441</v>
      </c>
    </row>
    <row r="130" spans="2:14" x14ac:dyDescent="0.25">
      <c r="B130" s="14">
        <v>44045</v>
      </c>
      <c r="C130" s="3" t="s">
        <v>107</v>
      </c>
      <c r="E130" s="1" t="s">
        <v>79</v>
      </c>
      <c r="F130" s="19">
        <f t="shared" si="29"/>
        <v>327.95575614811548</v>
      </c>
      <c r="G130" s="1">
        <f t="shared" si="27"/>
        <v>3.279557561481155</v>
      </c>
      <c r="J130" s="4">
        <v>0</v>
      </c>
      <c r="K130" s="1">
        <v>27.96</v>
      </c>
      <c r="L130" s="18" t="b">
        <f>FALSE</f>
        <v>0</v>
      </c>
      <c r="M130" s="5">
        <f t="shared" si="28"/>
        <v>-27.96</v>
      </c>
    </row>
    <row r="131" spans="2:14" x14ac:dyDescent="0.25">
      <c r="B131" s="14">
        <v>44045</v>
      </c>
      <c r="C131" s="3" t="s">
        <v>107</v>
      </c>
      <c r="D131" s="10">
        <v>10</v>
      </c>
      <c r="E131" s="1" t="s">
        <v>113</v>
      </c>
      <c r="F131" s="19">
        <f t="shared" si="29"/>
        <v>299.9957561481155</v>
      </c>
      <c r="G131" s="1">
        <f t="shared" si="27"/>
        <v>2.9999575614811551</v>
      </c>
      <c r="I131" s="1">
        <v>1.75</v>
      </c>
      <c r="J131" s="4">
        <v>0</v>
      </c>
      <c r="K131" s="1">
        <v>25</v>
      </c>
      <c r="L131" s="15" t="b">
        <f>TRUE</f>
        <v>1</v>
      </c>
      <c r="M131" s="5">
        <f t="shared" si="28"/>
        <v>18.75</v>
      </c>
    </row>
    <row r="132" spans="2:14" x14ac:dyDescent="0.25">
      <c r="B132" s="14">
        <v>44045</v>
      </c>
      <c r="E132" s="1" t="s">
        <v>114</v>
      </c>
      <c r="F132" s="19">
        <f t="shared" si="29"/>
        <v>318.7457561481155</v>
      </c>
      <c r="G132" s="1">
        <f t="shared" si="27"/>
        <v>3.1874575614811551</v>
      </c>
      <c r="I132" s="1">
        <v>2.6</v>
      </c>
      <c r="J132" s="4">
        <v>0</v>
      </c>
      <c r="K132" s="1">
        <v>10</v>
      </c>
      <c r="L132" s="15" t="b">
        <f>TRUE</f>
        <v>1</v>
      </c>
      <c r="M132" s="5">
        <f t="shared" si="28"/>
        <v>16</v>
      </c>
    </row>
    <row r="133" spans="2:14" x14ac:dyDescent="0.25">
      <c r="B133" s="14">
        <v>44045</v>
      </c>
      <c r="E133" s="1" t="s">
        <v>115</v>
      </c>
      <c r="F133" s="19">
        <f t="shared" si="29"/>
        <v>334.7457561481155</v>
      </c>
      <c r="G133" s="1">
        <f t="shared" si="27"/>
        <v>3.3474575614811553</v>
      </c>
      <c r="I133" s="1">
        <v>17</v>
      </c>
      <c r="J133" s="4">
        <v>0</v>
      </c>
      <c r="K133" s="1">
        <v>3.75</v>
      </c>
      <c r="L133" s="15" t="b">
        <f>TRUE</f>
        <v>1</v>
      </c>
      <c r="M133" s="5">
        <f t="shared" si="28"/>
        <v>60</v>
      </c>
    </row>
    <row r="134" spans="2:14" x14ac:dyDescent="0.25">
      <c r="B134" s="14">
        <v>44045</v>
      </c>
      <c r="E134" s="1" t="s">
        <v>116</v>
      </c>
      <c r="F134" s="19">
        <f t="shared" si="29"/>
        <v>394.7457561481155</v>
      </c>
      <c r="G134" s="1">
        <f t="shared" si="27"/>
        <v>3.9474575614811553</v>
      </c>
      <c r="I134" s="1">
        <v>3.1</v>
      </c>
      <c r="J134" s="4">
        <v>0</v>
      </c>
      <c r="K134" s="1">
        <v>5</v>
      </c>
      <c r="L134" s="15" t="b">
        <f>TRUE</f>
        <v>1</v>
      </c>
      <c r="M134" s="5">
        <f t="shared" si="28"/>
        <v>10.5</v>
      </c>
    </row>
    <row r="135" spans="2:14" x14ac:dyDescent="0.25">
      <c r="B135" s="14">
        <v>44045</v>
      </c>
      <c r="C135" s="3" t="s">
        <v>102</v>
      </c>
      <c r="D135" s="10">
        <v>9</v>
      </c>
      <c r="E135" s="1" t="s">
        <v>117</v>
      </c>
      <c r="F135" s="19">
        <f t="shared" si="29"/>
        <v>405.2457561481155</v>
      </c>
      <c r="G135" s="1">
        <f t="shared" si="27"/>
        <v>4.0524575614811553</v>
      </c>
      <c r="I135" s="1">
        <v>11</v>
      </c>
      <c r="J135" s="4">
        <v>0</v>
      </c>
      <c r="K135" s="1">
        <v>4.25</v>
      </c>
      <c r="L135" s="18" t="b">
        <f>FALSE</f>
        <v>0</v>
      </c>
      <c r="M135" s="5">
        <f t="shared" si="28"/>
        <v>-4.25</v>
      </c>
    </row>
    <row r="136" spans="2:14" x14ac:dyDescent="0.25">
      <c r="B136" s="14">
        <v>44045</v>
      </c>
      <c r="C136" s="3" t="s">
        <v>102</v>
      </c>
      <c r="D136" s="10">
        <v>9</v>
      </c>
      <c r="E136" s="1" t="s">
        <v>117</v>
      </c>
      <c r="F136" s="19">
        <f t="shared" si="29"/>
        <v>400.9957561481155</v>
      </c>
      <c r="G136" s="1">
        <f t="shared" si="27"/>
        <v>4.0099575614811549</v>
      </c>
      <c r="I136" s="1">
        <v>3.25</v>
      </c>
      <c r="J136" s="4">
        <v>0</v>
      </c>
      <c r="K136" s="1">
        <v>5</v>
      </c>
      <c r="L136" s="15" t="b">
        <f>TRUE</f>
        <v>1</v>
      </c>
      <c r="M136" s="5">
        <f t="shared" si="28"/>
        <v>11.25</v>
      </c>
    </row>
    <row r="137" spans="2:14" x14ac:dyDescent="0.25">
      <c r="B137" s="14">
        <v>44045</v>
      </c>
      <c r="C137" s="3" t="s">
        <v>102</v>
      </c>
      <c r="D137" s="10">
        <v>9</v>
      </c>
      <c r="E137" s="1" t="s">
        <v>118</v>
      </c>
      <c r="F137" s="19">
        <f t="shared" si="29"/>
        <v>412.2457561481155</v>
      </c>
      <c r="G137" s="1">
        <f t="shared" si="27"/>
        <v>4.1224575614811547</v>
      </c>
      <c r="I137" s="1">
        <v>71</v>
      </c>
      <c r="J137" s="4">
        <v>0</v>
      </c>
      <c r="K137" s="1">
        <v>5</v>
      </c>
      <c r="L137" s="18" t="b">
        <f>FALSE</f>
        <v>0</v>
      </c>
      <c r="M137" s="5">
        <f t="shared" si="28"/>
        <v>-5</v>
      </c>
    </row>
    <row r="138" spans="2:14" x14ac:dyDescent="0.25">
      <c r="B138" s="14">
        <v>44045</v>
      </c>
      <c r="C138" s="3" t="s">
        <v>102</v>
      </c>
      <c r="D138" s="10">
        <v>9</v>
      </c>
      <c r="E138" s="1" t="s">
        <v>118</v>
      </c>
      <c r="F138" s="19">
        <f t="shared" si="29"/>
        <v>407.2457561481155</v>
      </c>
      <c r="G138" s="1">
        <f t="shared" si="27"/>
        <v>4.0724575614811549</v>
      </c>
      <c r="I138" s="1">
        <v>17</v>
      </c>
      <c r="J138" s="4">
        <v>0</v>
      </c>
      <c r="K138" s="1">
        <v>6.25</v>
      </c>
      <c r="L138" s="18" t="b">
        <f>FALSE</f>
        <v>0</v>
      </c>
      <c r="M138" s="5">
        <f t="shared" si="28"/>
        <v>-6.25</v>
      </c>
    </row>
    <row r="139" spans="2:14" x14ac:dyDescent="0.25">
      <c r="B139" s="14">
        <v>44045</v>
      </c>
      <c r="C139" s="3" t="s">
        <v>102</v>
      </c>
      <c r="D139" s="10">
        <v>10</v>
      </c>
      <c r="E139" s="1" t="s">
        <v>119</v>
      </c>
      <c r="F139" s="19">
        <f t="shared" si="29"/>
        <v>400.9957561481155</v>
      </c>
      <c r="G139" s="1">
        <f t="shared" si="27"/>
        <v>4.0099575614811549</v>
      </c>
      <c r="I139" s="1">
        <v>3.8</v>
      </c>
      <c r="J139" s="4">
        <v>0</v>
      </c>
      <c r="K139" s="1">
        <v>11.11</v>
      </c>
      <c r="L139" s="18" t="b">
        <f>FALSE</f>
        <v>0</v>
      </c>
      <c r="M139" s="5">
        <f t="shared" si="28"/>
        <v>-11.11</v>
      </c>
    </row>
    <row r="140" spans="2:14" x14ac:dyDescent="0.25">
      <c r="B140" s="14">
        <v>44045</v>
      </c>
      <c r="C140" s="3" t="s">
        <v>102</v>
      </c>
      <c r="D140" s="10">
        <v>10</v>
      </c>
      <c r="E140" s="1" t="s">
        <v>119</v>
      </c>
      <c r="F140" s="19">
        <f t="shared" si="29"/>
        <v>389.88575614811549</v>
      </c>
      <c r="G140" s="1">
        <f t="shared" si="27"/>
        <v>3.8988575614811549</v>
      </c>
      <c r="I140" s="1">
        <v>1.8</v>
      </c>
      <c r="J140" s="4">
        <v>0</v>
      </c>
      <c r="K140" s="1">
        <v>13.89</v>
      </c>
      <c r="L140" s="15" t="b">
        <f>TRUE</f>
        <v>1</v>
      </c>
      <c r="M140" s="5">
        <f t="shared" si="28"/>
        <v>11.112000000000002</v>
      </c>
    </row>
    <row r="141" spans="2:14" x14ac:dyDescent="0.25">
      <c r="B141" s="14">
        <v>44045</v>
      </c>
      <c r="C141" s="3" t="s">
        <v>120</v>
      </c>
      <c r="D141" s="10">
        <v>7</v>
      </c>
      <c r="E141" s="1" t="s">
        <v>121</v>
      </c>
      <c r="F141" s="19">
        <f t="shared" si="29"/>
        <v>400.99775614811551</v>
      </c>
      <c r="G141" s="1">
        <f t="shared" si="27"/>
        <v>4.009977561481155</v>
      </c>
      <c r="I141" s="1">
        <v>2.5</v>
      </c>
      <c r="J141" s="4">
        <v>0</v>
      </c>
      <c r="K141" s="1">
        <v>51</v>
      </c>
      <c r="L141" s="18" t="b">
        <f>FALSE</f>
        <v>0</v>
      </c>
      <c r="M141" s="5">
        <f t="shared" si="28"/>
        <v>-51</v>
      </c>
      <c r="N141" t="s">
        <v>122</v>
      </c>
    </row>
    <row r="142" spans="2:14" x14ac:dyDescent="0.25">
      <c r="B142" s="14">
        <v>44048</v>
      </c>
      <c r="C142" s="3" t="s">
        <v>123</v>
      </c>
      <c r="D142" s="10">
        <v>3</v>
      </c>
      <c r="E142" s="1" t="s">
        <v>124</v>
      </c>
      <c r="F142" s="19">
        <f t="shared" si="29"/>
        <v>349.99775614811551</v>
      </c>
      <c r="G142" s="1">
        <f t="shared" si="27"/>
        <v>3.4999775614811552</v>
      </c>
      <c r="H142" s="17">
        <v>3.5</v>
      </c>
      <c r="I142" s="1">
        <v>3.6</v>
      </c>
      <c r="J142" s="4">
        <f t="shared" ref="J142:J162" si="30">I142/H142</f>
        <v>1.0285714285714287</v>
      </c>
      <c r="K142" s="1" cm="1">
        <f t="array" ref="K142">_xlfn.IFS(H142&lt;=2,J142*G142*3, H142&gt;2,IF(H142&lt;=3.55,J142*G142*2,J142*G142))</f>
        <v>7.1999538407612347</v>
      </c>
      <c r="L142" s="15" t="b">
        <f>TRUE</f>
        <v>1</v>
      </c>
      <c r="M142" s="5">
        <f t="shared" si="28"/>
        <v>18.719879985979208</v>
      </c>
    </row>
    <row r="143" spans="2:14" x14ac:dyDescent="0.25">
      <c r="B143" s="14">
        <v>44048</v>
      </c>
      <c r="C143" s="3" t="s">
        <v>125</v>
      </c>
      <c r="D143" s="10">
        <v>4</v>
      </c>
      <c r="E143" s="1" t="s">
        <v>126</v>
      </c>
      <c r="F143" s="19">
        <f t="shared" si="29"/>
        <v>368.71763613409473</v>
      </c>
      <c r="G143" s="1">
        <f t="shared" si="27"/>
        <v>3.6871763613409474</v>
      </c>
      <c r="H143" s="17">
        <v>8</v>
      </c>
      <c r="I143" s="1">
        <v>8.5</v>
      </c>
      <c r="J143" s="4">
        <f t="shared" si="30"/>
        <v>1.0625</v>
      </c>
      <c r="K143" s="1" cm="1">
        <f t="array" ref="K143">_xlfn.IFS(H143&lt;=2,J143*G143*3, H143&gt;2,IF(H143&lt;=3.55,J143*G143*2,J143*G143))</f>
        <v>3.9176248839247565</v>
      </c>
      <c r="L143" s="18" t="b">
        <f>FALSE</f>
        <v>0</v>
      </c>
      <c r="M143" s="5">
        <f t="shared" si="28"/>
        <v>-3.9176248839247565</v>
      </c>
    </row>
    <row r="144" spans="2:14" x14ac:dyDescent="0.25">
      <c r="B144" s="14">
        <v>44048</v>
      </c>
      <c r="C144" s="3" t="s">
        <v>125</v>
      </c>
      <c r="D144" s="10">
        <v>4</v>
      </c>
      <c r="E144" s="1" t="s">
        <v>126</v>
      </c>
      <c r="F144" s="19">
        <f t="shared" si="29"/>
        <v>364.80001125016997</v>
      </c>
      <c r="G144" s="1">
        <f t="shared" si="27"/>
        <v>3.6480001125016996</v>
      </c>
      <c r="H144" s="17">
        <v>2.2000000000000002</v>
      </c>
      <c r="I144" s="1">
        <v>2.38</v>
      </c>
      <c r="J144" s="4">
        <f t="shared" si="30"/>
        <v>1.0818181818181818</v>
      </c>
      <c r="K144" s="1" cm="1">
        <f t="array" ref="K144">_xlfn.IFS(H144&lt;=2,J144*G144*3, H144&gt;2,IF(H144&lt;=3.55,J144*G144*2,J144*G144))</f>
        <v>7.8929456979582229</v>
      </c>
      <c r="L144" s="15" t="b">
        <f>TRUE</f>
        <v>1</v>
      </c>
      <c r="M144" s="5">
        <f t="shared" si="28"/>
        <v>10.892265063182347</v>
      </c>
    </row>
    <row r="145" spans="2:13" x14ac:dyDescent="0.25">
      <c r="B145" s="14">
        <v>44048</v>
      </c>
      <c r="C145" s="3" t="s">
        <v>123</v>
      </c>
      <c r="D145" s="10">
        <v>5</v>
      </c>
      <c r="E145" s="1" t="s">
        <v>127</v>
      </c>
      <c r="F145" s="19">
        <f t="shared" si="29"/>
        <v>375.69227631335229</v>
      </c>
      <c r="G145" s="1">
        <f t="shared" si="27"/>
        <v>3.7569227631335229</v>
      </c>
      <c r="H145" s="17">
        <v>1.8</v>
      </c>
      <c r="I145" s="1">
        <v>2.1</v>
      </c>
      <c r="J145" s="4">
        <f t="shared" si="30"/>
        <v>1.1666666666666667</v>
      </c>
      <c r="K145" s="1" cm="1">
        <f t="array" ref="K145">_xlfn.IFS(H145&lt;=2,J145*G145*3, H145&gt;2,IF(H145&lt;=3.55,J145*G145*2,J145*G145))</f>
        <v>13.14922967096733</v>
      </c>
      <c r="L145" s="18" t="b">
        <f>FALSE</f>
        <v>0</v>
      </c>
      <c r="M145" s="5">
        <f t="shared" si="28"/>
        <v>-13.14922967096733</v>
      </c>
    </row>
    <row r="146" spans="2:13" x14ac:dyDescent="0.25">
      <c r="B146" s="14">
        <v>44048</v>
      </c>
      <c r="C146" s="3" t="s">
        <v>120</v>
      </c>
      <c r="D146" s="10">
        <v>4</v>
      </c>
      <c r="E146" s="1" t="s">
        <v>128</v>
      </c>
      <c r="F146" s="19">
        <f t="shared" si="29"/>
        <v>362.54304664238498</v>
      </c>
      <c r="G146" s="1">
        <f t="shared" si="27"/>
        <v>3.6254304664238499</v>
      </c>
      <c r="H146" s="17">
        <v>4.8</v>
      </c>
      <c r="I146" s="1">
        <v>5</v>
      </c>
      <c r="J146" s="4">
        <f t="shared" si="30"/>
        <v>1.0416666666666667</v>
      </c>
      <c r="K146" s="1" cm="1">
        <f t="array" ref="K146">_xlfn.IFS(H146&lt;=2,J146*G146*3, H146&gt;2,IF(H146&lt;=3.55,J146*G146*2,J146*G146))</f>
        <v>3.7764900691915106</v>
      </c>
      <c r="L146" s="18" t="b">
        <f>FALSE</f>
        <v>0</v>
      </c>
      <c r="M146" s="5">
        <f t="shared" si="28"/>
        <v>-3.7764900691915106</v>
      </c>
    </row>
    <row r="147" spans="2:13" x14ac:dyDescent="0.25">
      <c r="B147" s="14">
        <v>44048</v>
      </c>
      <c r="C147" s="3" t="s">
        <v>120</v>
      </c>
      <c r="D147" s="10">
        <v>4</v>
      </c>
      <c r="E147" s="1" t="s">
        <v>128</v>
      </c>
      <c r="F147" s="19">
        <f t="shared" si="29"/>
        <v>358.76655657319344</v>
      </c>
      <c r="G147" s="1">
        <f t="shared" si="27"/>
        <v>3.5876655657319345</v>
      </c>
      <c r="H147" s="17">
        <v>1.55</v>
      </c>
      <c r="I147" s="1">
        <v>1.73</v>
      </c>
      <c r="J147" s="4">
        <f t="shared" si="30"/>
        <v>1.1161290322580644</v>
      </c>
      <c r="K147" s="1" cm="1">
        <f t="array" ref="K147">_xlfn.IFS(H147&lt;=2,J147*G147*3, H147&gt;2,IF(H147&lt;=3.55,J147*G147*2,J147*G147))</f>
        <v>12.012893087837895</v>
      </c>
      <c r="L147" s="18" t="b">
        <f>FALSE</f>
        <v>0</v>
      </c>
      <c r="M147" s="5">
        <f t="shared" si="28"/>
        <v>-12.012893087837895</v>
      </c>
    </row>
    <row r="148" spans="2:13" x14ac:dyDescent="0.25">
      <c r="B148" s="14">
        <v>44048</v>
      </c>
      <c r="C148" s="3" t="s">
        <v>125</v>
      </c>
      <c r="D148" s="10">
        <v>5</v>
      </c>
      <c r="E148" s="1" t="s">
        <v>129</v>
      </c>
      <c r="F148" s="19">
        <f t="shared" si="29"/>
        <v>346.75366348535556</v>
      </c>
      <c r="G148" s="1">
        <f t="shared" si="27"/>
        <v>3.4675366348535555</v>
      </c>
      <c r="H148" s="17">
        <v>3.6</v>
      </c>
      <c r="I148" s="1">
        <v>4</v>
      </c>
      <c r="J148" s="4">
        <f t="shared" si="30"/>
        <v>1.1111111111111112</v>
      </c>
      <c r="K148" s="1" cm="1">
        <f t="array" ref="K148">_xlfn.IFS(H148&lt;=2,J148*G148*3, H148&gt;2,IF(H148&lt;=3.55,J148*G148*2,J148*G148))</f>
        <v>3.8528184831706174</v>
      </c>
      <c r="L148" s="18" t="b">
        <f>FALSE</f>
        <v>0</v>
      </c>
      <c r="M148" s="5">
        <f t="shared" si="28"/>
        <v>-3.8528184831706174</v>
      </c>
    </row>
    <row r="149" spans="2:13" x14ac:dyDescent="0.25">
      <c r="B149" s="14">
        <v>44048</v>
      </c>
      <c r="C149" s="3" t="s">
        <v>125</v>
      </c>
      <c r="D149" s="10">
        <v>5</v>
      </c>
      <c r="E149" s="1" t="s">
        <v>129</v>
      </c>
      <c r="F149" s="19">
        <f t="shared" si="29"/>
        <v>342.90084500218495</v>
      </c>
      <c r="G149" s="1">
        <f t="shared" si="27"/>
        <v>3.4290084500218496</v>
      </c>
      <c r="H149" s="17">
        <v>1.5</v>
      </c>
      <c r="I149" s="1">
        <v>1.73</v>
      </c>
      <c r="J149" s="4">
        <f t="shared" si="30"/>
        <v>1.1533333333333333</v>
      </c>
      <c r="K149" s="1" cm="1">
        <f t="array" ref="K149">_xlfn.IFS(H149&lt;=2,J149*G149*3, H149&gt;2,IF(H149&lt;=3.55,J149*G149*2,J149*G149))</f>
        <v>11.8643692370756</v>
      </c>
      <c r="L149" s="15" t="b">
        <f>TRUE</f>
        <v>1</v>
      </c>
      <c r="M149" s="5">
        <f t="shared" si="28"/>
        <v>8.6609895430651882</v>
      </c>
    </row>
    <row r="150" spans="2:13" x14ac:dyDescent="0.25">
      <c r="B150" s="14">
        <v>44048</v>
      </c>
      <c r="C150" s="3" t="s">
        <v>120</v>
      </c>
      <c r="D150" s="10">
        <v>6</v>
      </c>
      <c r="E150" s="3" t="s">
        <v>130</v>
      </c>
      <c r="F150" s="19">
        <f t="shared" si="29"/>
        <v>351.56183454525012</v>
      </c>
      <c r="G150" s="1">
        <f t="shared" si="27"/>
        <v>3.5156183454525012</v>
      </c>
      <c r="H150" s="17">
        <v>8.5</v>
      </c>
      <c r="I150" s="1">
        <v>10</v>
      </c>
      <c r="J150" s="4">
        <f t="shared" si="30"/>
        <v>1.1764705882352942</v>
      </c>
      <c r="K150" s="1" cm="1">
        <f t="array" ref="K150">_xlfn.IFS(H150&lt;=2,J150*G150*3, H150&gt;2,IF(H150&lt;=3.55,J150*G150*2,J150*G150))</f>
        <v>4.136021582885296</v>
      </c>
      <c r="L150" s="18" t="b">
        <f>FALSE</f>
        <v>0</v>
      </c>
      <c r="M150" s="5">
        <f t="shared" si="28"/>
        <v>-4.136021582885296</v>
      </c>
    </row>
    <row r="151" spans="2:13" x14ac:dyDescent="0.25">
      <c r="B151" s="14">
        <v>44048</v>
      </c>
      <c r="C151" s="3" t="s">
        <v>120</v>
      </c>
      <c r="D151" s="10">
        <v>6</v>
      </c>
      <c r="E151" s="3" t="s">
        <v>130</v>
      </c>
      <c r="F151" s="19">
        <f t="shared" si="29"/>
        <v>347.42581296236483</v>
      </c>
      <c r="G151" s="1">
        <f t="shared" si="27"/>
        <v>3.4742581296236485</v>
      </c>
      <c r="H151" s="17">
        <v>2.2000000000000002</v>
      </c>
      <c r="I151" s="1">
        <v>2.75</v>
      </c>
      <c r="J151" s="4">
        <f t="shared" si="30"/>
        <v>1.25</v>
      </c>
      <c r="K151" s="1" cm="1">
        <f t="array" ref="K151">_xlfn.IFS(H151&lt;=2,J151*G151*3, H151&gt;2,IF(H151&lt;=3.55,J151*G151*2,J151*G151))</f>
        <v>8.6856453240591218</v>
      </c>
      <c r="L151" s="18" t="b">
        <f>FALSE</f>
        <v>0</v>
      </c>
      <c r="M151" s="5">
        <f t="shared" si="28"/>
        <v>-8.6856453240591218</v>
      </c>
    </row>
    <row r="152" spans="2:13" x14ac:dyDescent="0.25">
      <c r="B152" s="14">
        <v>44048</v>
      </c>
      <c r="C152" s="3" t="s">
        <v>123</v>
      </c>
      <c r="D152" s="10">
        <v>8</v>
      </c>
      <c r="E152" s="1" t="s">
        <v>131</v>
      </c>
      <c r="F152" s="19">
        <f t="shared" si="29"/>
        <v>338.74016763830571</v>
      </c>
      <c r="G152" s="1">
        <f t="shared" si="27"/>
        <v>3.3874016763830572</v>
      </c>
      <c r="H152" s="17">
        <v>4.2</v>
      </c>
      <c r="I152" s="1">
        <v>4.4000000000000004</v>
      </c>
      <c r="J152" s="4">
        <f t="shared" si="30"/>
        <v>1.0476190476190477</v>
      </c>
      <c r="K152" s="1" cm="1">
        <f t="array" ref="K152">_xlfn.IFS(H152&lt;=2,J152*G152*3, H152&gt;2,IF(H152&lt;=3.55,J152*G152*2,J152*G152))</f>
        <v>3.5487065181155839</v>
      </c>
      <c r="L152" s="18" t="b">
        <f>FALSE</f>
        <v>0</v>
      </c>
      <c r="M152" s="5">
        <f t="shared" si="28"/>
        <v>-3.5487065181155839</v>
      </c>
    </row>
    <row r="153" spans="2:13" x14ac:dyDescent="0.25">
      <c r="B153" s="14">
        <v>44048</v>
      </c>
      <c r="C153" s="3" t="s">
        <v>123</v>
      </c>
      <c r="D153" s="10">
        <v>8</v>
      </c>
      <c r="E153" s="1" t="s">
        <v>131</v>
      </c>
      <c r="F153" s="19">
        <f t="shared" si="29"/>
        <v>335.19146112019013</v>
      </c>
      <c r="G153" s="1">
        <f t="shared" si="27"/>
        <v>3.3519146112019014</v>
      </c>
      <c r="H153" s="17">
        <v>1.7</v>
      </c>
      <c r="I153" s="1">
        <v>1.8</v>
      </c>
      <c r="J153" s="4">
        <f t="shared" si="30"/>
        <v>1.0588235294117647</v>
      </c>
      <c r="K153" s="1" cm="1">
        <f t="array" ref="K153">_xlfn.IFS(H153&lt;=2,J153*G153*3, H153&gt;2,IF(H153&lt;=3.55,J153*G153*2,J153*G153))</f>
        <v>10.647258176758982</v>
      </c>
      <c r="L153" s="18" t="b">
        <f>FALSE</f>
        <v>0</v>
      </c>
      <c r="M153" s="5">
        <f t="shared" si="28"/>
        <v>-10.647258176758982</v>
      </c>
    </row>
    <row r="154" spans="2:13" x14ac:dyDescent="0.25">
      <c r="B154" s="14">
        <v>44048</v>
      </c>
      <c r="C154" s="3" t="s">
        <v>120</v>
      </c>
      <c r="D154" s="10">
        <v>7</v>
      </c>
      <c r="E154" s="1" t="s">
        <v>132</v>
      </c>
      <c r="F154" s="19">
        <f t="shared" si="29"/>
        <v>324.54420294343117</v>
      </c>
      <c r="G154" s="1">
        <f t="shared" si="27"/>
        <v>3.2454420294343116</v>
      </c>
      <c r="H154" s="17">
        <v>6.4</v>
      </c>
      <c r="I154" s="1">
        <v>9</v>
      </c>
      <c r="J154" s="4">
        <f t="shared" si="30"/>
        <v>1.40625</v>
      </c>
      <c r="K154" s="1" cm="1">
        <f t="array" ref="K154">_xlfn.IFS(H154&lt;=2,J154*G154*3, H154&gt;2,IF(H154&lt;=3.55,J154*G154*2,J154*G154))</f>
        <v>4.5639028538920003</v>
      </c>
      <c r="L154" s="18" t="b">
        <f>FALSE</f>
        <v>0</v>
      </c>
      <c r="M154" s="5">
        <f t="shared" si="28"/>
        <v>-4.5639028538920003</v>
      </c>
    </row>
    <row r="155" spans="2:13" x14ac:dyDescent="0.25">
      <c r="B155" s="14">
        <v>44048</v>
      </c>
      <c r="C155" s="3" t="s">
        <v>120</v>
      </c>
      <c r="D155" s="10">
        <v>7</v>
      </c>
      <c r="E155" s="1" t="s">
        <v>132</v>
      </c>
      <c r="F155" s="19">
        <f t="shared" si="29"/>
        <v>319.98030008953918</v>
      </c>
      <c r="G155" s="1">
        <f t="shared" si="27"/>
        <v>3.1998030008953919</v>
      </c>
      <c r="H155" s="17">
        <v>1.7</v>
      </c>
      <c r="I155" s="1">
        <v>2.75</v>
      </c>
      <c r="J155" s="4">
        <f t="shared" si="30"/>
        <v>1.6176470588235294</v>
      </c>
      <c r="K155" s="1" cm="1">
        <f t="array" ref="K155">_xlfn.IFS(H155&lt;=2,J155*G155*3, H155&gt;2,IF(H155&lt;=3.55,J155*G155*2,J155*G155))</f>
        <v>15.528455739639403</v>
      </c>
      <c r="L155" s="18" t="b">
        <f>FALSE</f>
        <v>0</v>
      </c>
      <c r="M155" s="5">
        <f t="shared" si="28"/>
        <v>-15.528455739639403</v>
      </c>
    </row>
    <row r="156" spans="2:13" x14ac:dyDescent="0.25">
      <c r="B156" s="14">
        <v>44048</v>
      </c>
      <c r="C156" s="3" t="s">
        <v>133</v>
      </c>
      <c r="D156" s="10">
        <v>7</v>
      </c>
      <c r="E156" s="1" t="s">
        <v>134</v>
      </c>
      <c r="F156" s="19">
        <f t="shared" si="29"/>
        <v>304.45184434989977</v>
      </c>
      <c r="G156" s="1">
        <f t="shared" si="27"/>
        <v>3.0445184434989976</v>
      </c>
      <c r="I156" s="1">
        <v>2.4500000000000002</v>
      </c>
      <c r="J156" s="4">
        <v>0</v>
      </c>
      <c r="K156" s="1">
        <v>4.4400000000000004</v>
      </c>
      <c r="L156" s="18" t="b">
        <f>FALSE</f>
        <v>0</v>
      </c>
      <c r="M156" s="5">
        <f t="shared" si="28"/>
        <v>-4.4400000000000004</v>
      </c>
    </row>
    <row r="157" spans="2:13" x14ac:dyDescent="0.25">
      <c r="B157" s="14">
        <v>44048</v>
      </c>
      <c r="C157" s="3" t="s">
        <v>135</v>
      </c>
      <c r="D157" s="10">
        <v>5</v>
      </c>
      <c r="E157" s="1" t="s">
        <v>136</v>
      </c>
      <c r="F157" s="19">
        <f t="shared" si="29"/>
        <v>300.01184434989977</v>
      </c>
      <c r="G157" s="1">
        <f t="shared" si="27"/>
        <v>3.000118443498998</v>
      </c>
      <c r="I157" s="1">
        <v>12</v>
      </c>
      <c r="J157" s="4">
        <v>0</v>
      </c>
      <c r="K157" s="1">
        <v>5</v>
      </c>
      <c r="L157" s="18" t="b">
        <f>FALSE</f>
        <v>0</v>
      </c>
      <c r="M157" s="5">
        <f t="shared" si="28"/>
        <v>-5</v>
      </c>
    </row>
    <row r="158" spans="2:13" x14ac:dyDescent="0.25">
      <c r="B158" s="14">
        <v>44048</v>
      </c>
      <c r="C158" s="3" t="s">
        <v>135</v>
      </c>
      <c r="D158" s="10">
        <v>5</v>
      </c>
      <c r="E158" s="1" t="s">
        <v>136</v>
      </c>
      <c r="F158" s="19">
        <f t="shared" si="29"/>
        <v>295.01184434989977</v>
      </c>
      <c r="G158" s="1">
        <f t="shared" si="27"/>
        <v>2.9501184434989978</v>
      </c>
      <c r="I158" s="1">
        <v>3.1</v>
      </c>
      <c r="J158" s="4">
        <v>0</v>
      </c>
      <c r="K158" s="1">
        <v>5</v>
      </c>
      <c r="L158" s="18" t="b">
        <f>FALSE</f>
        <v>0</v>
      </c>
      <c r="M158" s="5">
        <f t="shared" si="28"/>
        <v>-5</v>
      </c>
    </row>
    <row r="159" spans="2:13" x14ac:dyDescent="0.25">
      <c r="B159" s="14">
        <v>44049</v>
      </c>
      <c r="C159" s="3" t="s">
        <v>141</v>
      </c>
      <c r="D159" s="10">
        <v>5</v>
      </c>
      <c r="E159" s="1" t="s">
        <v>137</v>
      </c>
      <c r="F159" s="19">
        <f t="shared" si="29"/>
        <v>290.01184434989977</v>
      </c>
      <c r="G159" s="1">
        <f t="shared" si="27"/>
        <v>2.9001184434989979</v>
      </c>
      <c r="H159" s="17">
        <v>1.8</v>
      </c>
      <c r="I159" s="1">
        <v>2.0499999999999998</v>
      </c>
      <c r="J159" s="4">
        <f t="shared" si="30"/>
        <v>1.1388888888888888</v>
      </c>
      <c r="K159" s="1" cm="1">
        <f t="array" ref="K159">_xlfn.IFS(H159&lt;=2,J159*G159*3, H159&gt;2,IF(H159&lt;=3.55,J159*G159*2,J159*G159))</f>
        <v>9.9087380152882432</v>
      </c>
      <c r="L159" s="15" t="b">
        <f>TRUE</f>
        <v>1</v>
      </c>
      <c r="M159" s="5">
        <f t="shared" si="28"/>
        <v>10.404174916052654</v>
      </c>
    </row>
    <row r="160" spans="2:13" x14ac:dyDescent="0.25">
      <c r="B160" s="14">
        <v>44049</v>
      </c>
      <c r="C160" s="3" t="s">
        <v>141</v>
      </c>
      <c r="D160" s="10">
        <v>7</v>
      </c>
      <c r="E160" s="1" t="s">
        <v>138</v>
      </c>
      <c r="F160" s="19">
        <f t="shared" ref="F160:F191" si="31">F159+M159</f>
        <v>300.4160192659524</v>
      </c>
      <c r="G160" s="1">
        <f t="shared" si="27"/>
        <v>3.0041601926595241</v>
      </c>
      <c r="H160" s="17">
        <v>1.8</v>
      </c>
      <c r="I160" s="1">
        <v>3</v>
      </c>
      <c r="J160" s="4">
        <f t="shared" si="30"/>
        <v>1.6666666666666665</v>
      </c>
      <c r="K160" s="1">
        <v>14.01</v>
      </c>
      <c r="L160" s="18" t="b">
        <f>FALSE</f>
        <v>0</v>
      </c>
      <c r="M160" s="5">
        <f t="shared" si="28"/>
        <v>-14.01</v>
      </c>
    </row>
    <row r="161" spans="2:14" x14ac:dyDescent="0.25">
      <c r="B161" s="14">
        <v>44049</v>
      </c>
      <c r="C161" s="3" t="s">
        <v>141</v>
      </c>
      <c r="D161" s="10">
        <v>7</v>
      </c>
      <c r="E161" s="1" t="s">
        <v>138</v>
      </c>
      <c r="F161" s="19">
        <f t="shared" si="31"/>
        <v>286.40601926595241</v>
      </c>
      <c r="G161" s="1">
        <f t="shared" si="27"/>
        <v>2.8640601926595242</v>
      </c>
      <c r="H161" s="17">
        <v>1.3</v>
      </c>
      <c r="I161" s="1">
        <v>1.67</v>
      </c>
      <c r="J161" s="4">
        <f t="shared" si="30"/>
        <v>1.2846153846153845</v>
      </c>
      <c r="K161" s="1">
        <v>10.26</v>
      </c>
      <c r="L161" s="18" t="b">
        <f>FALSE</f>
        <v>0</v>
      </c>
      <c r="M161" s="5">
        <f t="shared" si="28"/>
        <v>-10.26</v>
      </c>
    </row>
    <row r="162" spans="2:14" x14ac:dyDescent="0.25">
      <c r="B162" s="14">
        <v>44049</v>
      </c>
      <c r="C162" s="3" t="s">
        <v>141</v>
      </c>
      <c r="E162" s="1" t="s">
        <v>139</v>
      </c>
      <c r="F162" s="19">
        <f t="shared" si="31"/>
        <v>276.14601926595242</v>
      </c>
      <c r="G162" s="1">
        <f t="shared" si="27"/>
        <v>2.7614601926595244</v>
      </c>
      <c r="H162" s="17">
        <v>3.24</v>
      </c>
      <c r="I162" s="1">
        <v>6.15</v>
      </c>
      <c r="J162" s="4">
        <f t="shared" si="30"/>
        <v>1.8981481481481481</v>
      </c>
      <c r="K162" s="1">
        <v>9.7100000000000009</v>
      </c>
      <c r="L162" s="18" t="b">
        <f>FALSE</f>
        <v>0</v>
      </c>
      <c r="M162" s="5">
        <f t="shared" si="28"/>
        <v>-9.7100000000000009</v>
      </c>
      <c r="N162" t="s">
        <v>140</v>
      </c>
    </row>
    <row r="163" spans="2:14" x14ac:dyDescent="0.25">
      <c r="B163" s="14">
        <v>44049</v>
      </c>
      <c r="E163" s="1" t="s">
        <v>79</v>
      </c>
      <c r="F163" s="19">
        <f t="shared" si="31"/>
        <v>266.43601926595244</v>
      </c>
      <c r="G163" s="1">
        <f t="shared" si="27"/>
        <v>2.6643601926595246</v>
      </c>
      <c r="J163" s="4">
        <v>0</v>
      </c>
      <c r="K163" s="1">
        <v>10</v>
      </c>
      <c r="L163" s="18" t="b">
        <f>FALSE</f>
        <v>0</v>
      </c>
      <c r="M163" s="5">
        <f t="shared" si="28"/>
        <v>-10</v>
      </c>
    </row>
    <row r="164" spans="2:14" x14ac:dyDescent="0.25">
      <c r="B164" s="14">
        <v>44049</v>
      </c>
      <c r="C164" s="3" t="s">
        <v>51</v>
      </c>
      <c r="D164" s="10">
        <v>2</v>
      </c>
      <c r="E164" s="1" t="s">
        <v>142</v>
      </c>
      <c r="F164" s="19">
        <f t="shared" si="31"/>
        <v>256.43601926595244</v>
      </c>
      <c r="G164" s="1">
        <f t="shared" si="27"/>
        <v>2.5643601926595245</v>
      </c>
      <c r="I164" s="1">
        <v>3</v>
      </c>
      <c r="J164" s="4">
        <v>0</v>
      </c>
      <c r="K164" s="1">
        <v>10</v>
      </c>
      <c r="L164" s="18" t="b">
        <f>FALSE</f>
        <v>0</v>
      </c>
      <c r="M164" s="5">
        <f t="shared" si="28"/>
        <v>-10</v>
      </c>
    </row>
    <row r="165" spans="2:14" x14ac:dyDescent="0.25">
      <c r="B165" s="14">
        <v>44049</v>
      </c>
      <c r="C165" s="3" t="s">
        <v>51</v>
      </c>
      <c r="D165" s="10">
        <v>2</v>
      </c>
      <c r="E165" s="1" t="s">
        <v>142</v>
      </c>
      <c r="F165" s="19">
        <f t="shared" si="31"/>
        <v>246.43601926595244</v>
      </c>
      <c r="G165" s="1">
        <f t="shared" si="27"/>
        <v>2.4643601926595244</v>
      </c>
      <c r="I165" s="1">
        <v>10</v>
      </c>
      <c r="J165" s="4">
        <v>0</v>
      </c>
      <c r="K165" s="1">
        <v>6.11</v>
      </c>
      <c r="L165" s="18" t="b">
        <f>FALSE</f>
        <v>0</v>
      </c>
      <c r="M165" s="5">
        <f t="shared" si="28"/>
        <v>-6.11</v>
      </c>
    </row>
    <row r="166" spans="2:14" x14ac:dyDescent="0.25">
      <c r="B166" s="14">
        <v>44049</v>
      </c>
      <c r="C166" s="3" t="s">
        <v>51</v>
      </c>
      <c r="D166" s="10">
        <v>5</v>
      </c>
      <c r="E166" s="1" t="s">
        <v>143</v>
      </c>
      <c r="F166" s="19">
        <f t="shared" si="31"/>
        <v>240.32601926595243</v>
      </c>
      <c r="G166" s="1">
        <f t="shared" si="27"/>
        <v>2.4032601926595243</v>
      </c>
      <c r="I166" s="1">
        <v>12</v>
      </c>
      <c r="J166" s="4">
        <v>0</v>
      </c>
      <c r="K166" s="1">
        <v>5</v>
      </c>
      <c r="L166" s="18" t="b">
        <f>FALSE</f>
        <v>0</v>
      </c>
      <c r="M166" s="5">
        <f t="shared" si="28"/>
        <v>-5</v>
      </c>
    </row>
    <row r="167" spans="2:14" x14ac:dyDescent="0.25">
      <c r="B167" s="14">
        <v>44049</v>
      </c>
      <c r="C167" s="3" t="s">
        <v>51</v>
      </c>
      <c r="D167" s="10">
        <v>5</v>
      </c>
      <c r="E167" s="1" t="s">
        <v>143</v>
      </c>
      <c r="F167" s="19">
        <f t="shared" si="31"/>
        <v>235.32601926595243</v>
      </c>
      <c r="G167" s="1">
        <f t="shared" si="27"/>
        <v>2.3532601926595245</v>
      </c>
      <c r="I167" s="1">
        <v>3.5</v>
      </c>
      <c r="J167" s="4">
        <v>0</v>
      </c>
      <c r="K167" s="1">
        <v>5</v>
      </c>
      <c r="L167" s="18" t="b">
        <f>FALSE</f>
        <v>0</v>
      </c>
      <c r="M167" s="5">
        <f t="shared" si="28"/>
        <v>-5</v>
      </c>
    </row>
    <row r="168" spans="2:14" x14ac:dyDescent="0.25">
      <c r="B168" s="14">
        <v>44049</v>
      </c>
      <c r="C168" s="3" t="s">
        <v>51</v>
      </c>
      <c r="D168" s="10">
        <v>6</v>
      </c>
      <c r="E168" s="1" t="s">
        <v>144</v>
      </c>
      <c r="F168" s="19">
        <f t="shared" si="31"/>
        <v>230.32601926595243</v>
      </c>
      <c r="G168" s="1">
        <f t="shared" si="27"/>
        <v>2.3032601926595242</v>
      </c>
      <c r="I168" s="1">
        <v>1.85</v>
      </c>
      <c r="J168" s="4">
        <v>0</v>
      </c>
      <c r="K168" s="1">
        <v>16.22</v>
      </c>
      <c r="L168" s="18" t="b">
        <f>FALSE</f>
        <v>0</v>
      </c>
      <c r="M168" s="5">
        <f t="shared" si="28"/>
        <v>-16.22</v>
      </c>
    </row>
    <row r="169" spans="2:14" x14ac:dyDescent="0.25">
      <c r="B169" s="14">
        <v>44049</v>
      </c>
      <c r="E169" s="1" t="s">
        <v>79</v>
      </c>
      <c r="F169" s="19">
        <f t="shared" si="31"/>
        <v>214.10601926595243</v>
      </c>
      <c r="G169" s="1">
        <f t="shared" si="27"/>
        <v>2.1410601926595243</v>
      </c>
      <c r="I169" s="1">
        <v>0</v>
      </c>
      <c r="J169" s="4">
        <v>0</v>
      </c>
      <c r="K169" s="1">
        <v>3.78</v>
      </c>
      <c r="L169" s="18" t="b">
        <f>FALSE</f>
        <v>0</v>
      </c>
      <c r="M169" s="5">
        <f t="shared" si="28"/>
        <v>-3.78</v>
      </c>
    </row>
    <row r="170" spans="2:14" x14ac:dyDescent="0.25">
      <c r="B170" s="14">
        <v>44049</v>
      </c>
      <c r="E170" s="1" t="s">
        <v>79</v>
      </c>
      <c r="F170" s="19">
        <f t="shared" si="31"/>
        <v>210.32601926595243</v>
      </c>
      <c r="G170" s="1">
        <f t="shared" si="27"/>
        <v>2.1032601926595245</v>
      </c>
      <c r="I170" s="1">
        <v>0</v>
      </c>
      <c r="J170" s="4">
        <v>0</v>
      </c>
      <c r="K170" s="1">
        <v>10</v>
      </c>
      <c r="L170" s="18" t="b">
        <f>FALSE</f>
        <v>0</v>
      </c>
      <c r="M170" s="5">
        <f t="shared" si="28"/>
        <v>-10</v>
      </c>
    </row>
    <row r="171" spans="2:14" x14ac:dyDescent="0.25">
      <c r="B171" s="14">
        <v>44049</v>
      </c>
      <c r="C171" s="3" t="s">
        <v>38</v>
      </c>
      <c r="D171" s="10">
        <v>2</v>
      </c>
      <c r="E171" s="1" t="s">
        <v>145</v>
      </c>
      <c r="F171" s="19">
        <f t="shared" si="31"/>
        <v>200.32601926595243</v>
      </c>
      <c r="G171" s="1">
        <f t="shared" si="27"/>
        <v>2.0032601926595244</v>
      </c>
      <c r="I171" s="1">
        <v>10</v>
      </c>
      <c r="J171" s="4">
        <v>0</v>
      </c>
      <c r="K171" s="1">
        <v>2.5</v>
      </c>
      <c r="L171" s="18" t="b">
        <f>FALSE</f>
        <v>0</v>
      </c>
      <c r="M171" s="5">
        <f t="shared" si="28"/>
        <v>-2.5</v>
      </c>
    </row>
    <row r="172" spans="2:14" x14ac:dyDescent="0.25">
      <c r="B172" s="14">
        <v>44049</v>
      </c>
      <c r="C172" s="3" t="s">
        <v>38</v>
      </c>
      <c r="D172" s="10">
        <v>2</v>
      </c>
      <c r="E172" s="1" t="s">
        <v>145</v>
      </c>
      <c r="F172" s="19">
        <f t="shared" si="31"/>
        <v>197.82601926595243</v>
      </c>
      <c r="G172" s="1">
        <f t="shared" si="27"/>
        <v>1.9782601926595242</v>
      </c>
      <c r="I172" s="1">
        <v>1.67</v>
      </c>
      <c r="J172" s="4">
        <v>0</v>
      </c>
      <c r="K172" s="1">
        <v>12.5</v>
      </c>
      <c r="L172" s="15" t="b">
        <f>TRUE</f>
        <v>1</v>
      </c>
      <c r="M172" s="5">
        <f t="shared" si="28"/>
        <v>8.375</v>
      </c>
    </row>
    <row r="173" spans="2:14" x14ac:dyDescent="0.25">
      <c r="B173" s="14">
        <v>44049</v>
      </c>
      <c r="C173" s="3" t="s">
        <v>150</v>
      </c>
      <c r="D173" s="10">
        <v>5</v>
      </c>
      <c r="E173" s="1" t="s">
        <v>146</v>
      </c>
      <c r="F173" s="19">
        <f t="shared" si="31"/>
        <v>206.20101926595243</v>
      </c>
      <c r="G173" s="1">
        <f t="shared" si="27"/>
        <v>2.0620101926595242</v>
      </c>
      <c r="I173" s="1">
        <v>2.38</v>
      </c>
      <c r="J173" s="4">
        <v>0</v>
      </c>
      <c r="K173" s="1">
        <v>5</v>
      </c>
      <c r="L173" s="15" t="b">
        <f>TRUE</f>
        <v>1</v>
      </c>
      <c r="M173" s="5">
        <f t="shared" si="28"/>
        <v>6.8999999999999986</v>
      </c>
    </row>
    <row r="174" spans="2:14" x14ac:dyDescent="0.25">
      <c r="B174" s="14">
        <v>44049</v>
      </c>
      <c r="C174" s="3" t="s">
        <v>150</v>
      </c>
      <c r="D174" s="10">
        <v>5</v>
      </c>
      <c r="E174" s="1" t="s">
        <v>146</v>
      </c>
      <c r="F174" s="19">
        <f t="shared" si="31"/>
        <v>213.10101926595243</v>
      </c>
      <c r="G174" s="1">
        <f t="shared" si="27"/>
        <v>2.1310101926595242</v>
      </c>
      <c r="I174" s="1">
        <v>8</v>
      </c>
      <c r="J174" s="4">
        <v>0</v>
      </c>
      <c r="K174" s="1">
        <v>5.88</v>
      </c>
      <c r="L174" s="15" t="b">
        <f>TRUE</f>
        <v>1</v>
      </c>
      <c r="M174" s="5">
        <f t="shared" si="28"/>
        <v>41.16</v>
      </c>
    </row>
    <row r="175" spans="2:14" x14ac:dyDescent="0.25">
      <c r="B175" s="14">
        <v>44049</v>
      </c>
      <c r="C175" s="3" t="s">
        <v>38</v>
      </c>
      <c r="D175" s="10">
        <v>3</v>
      </c>
      <c r="E175" s="1" t="s">
        <v>147</v>
      </c>
      <c r="F175" s="19">
        <f t="shared" si="31"/>
        <v>254.26101926595243</v>
      </c>
      <c r="G175" s="1">
        <f t="shared" si="27"/>
        <v>2.5426101926595241</v>
      </c>
      <c r="I175" s="1">
        <v>1.8</v>
      </c>
      <c r="J175" s="4">
        <v>0</v>
      </c>
      <c r="K175" s="1">
        <v>14</v>
      </c>
      <c r="L175" s="18" t="b">
        <f>FALSE</f>
        <v>0</v>
      </c>
      <c r="M175" s="5">
        <f t="shared" si="28"/>
        <v>-14</v>
      </c>
    </row>
    <row r="176" spans="2:14" x14ac:dyDescent="0.25">
      <c r="B176" s="14">
        <v>44049</v>
      </c>
      <c r="C176" s="3" t="s">
        <v>38</v>
      </c>
      <c r="D176" s="10">
        <v>4</v>
      </c>
      <c r="E176" s="1" t="s">
        <v>148</v>
      </c>
      <c r="F176" s="19">
        <f t="shared" si="31"/>
        <v>240.26101926595243</v>
      </c>
      <c r="G176" s="1">
        <f t="shared" si="27"/>
        <v>2.4026101926595245</v>
      </c>
      <c r="I176" s="1">
        <v>0</v>
      </c>
      <c r="J176" s="4">
        <v>0</v>
      </c>
      <c r="K176" s="1">
        <v>4.32</v>
      </c>
      <c r="L176" s="18" t="b">
        <f>FALSE</f>
        <v>0</v>
      </c>
      <c r="M176" s="5">
        <f t="shared" si="28"/>
        <v>-4.32</v>
      </c>
    </row>
    <row r="177" spans="2:13" x14ac:dyDescent="0.25">
      <c r="B177" s="14">
        <v>44049</v>
      </c>
      <c r="C177" s="3" t="s">
        <v>38</v>
      </c>
      <c r="D177" s="10">
        <v>4</v>
      </c>
      <c r="E177" s="1" t="s">
        <v>148</v>
      </c>
      <c r="F177" s="19">
        <f t="shared" si="31"/>
        <v>235.94101926595243</v>
      </c>
      <c r="G177" s="1">
        <f t="shared" si="27"/>
        <v>2.3594101926595243</v>
      </c>
      <c r="I177" s="1">
        <v>0</v>
      </c>
      <c r="J177" s="4">
        <v>0</v>
      </c>
      <c r="K177" s="1">
        <v>1</v>
      </c>
      <c r="L177" s="18" t="b">
        <f>FALSE</f>
        <v>0</v>
      </c>
      <c r="M177" s="5">
        <f t="shared" si="28"/>
        <v>-1</v>
      </c>
    </row>
    <row r="178" spans="2:13" x14ac:dyDescent="0.25">
      <c r="B178" s="14">
        <v>44049</v>
      </c>
      <c r="C178" s="3" t="s">
        <v>151</v>
      </c>
      <c r="D178" s="10">
        <v>4</v>
      </c>
      <c r="E178" s="1" t="s">
        <v>149</v>
      </c>
      <c r="F178" s="19">
        <f t="shared" si="31"/>
        <v>234.94101926595243</v>
      </c>
      <c r="G178" s="1">
        <f t="shared" si="27"/>
        <v>2.3494101926595246</v>
      </c>
      <c r="I178" s="1">
        <v>13</v>
      </c>
      <c r="J178" s="4">
        <v>0</v>
      </c>
      <c r="K178" s="1">
        <v>5</v>
      </c>
      <c r="L178" s="18" t="b">
        <f>FALSE</f>
        <v>0</v>
      </c>
      <c r="M178" s="5">
        <f t="shared" si="28"/>
        <v>-5</v>
      </c>
    </row>
    <row r="179" spans="2:13" x14ac:dyDescent="0.25">
      <c r="B179" s="14">
        <v>44049</v>
      </c>
      <c r="C179" s="3" t="s">
        <v>151</v>
      </c>
      <c r="D179" s="10">
        <v>4</v>
      </c>
      <c r="E179" s="1" t="s">
        <v>149</v>
      </c>
      <c r="F179" s="19">
        <f t="shared" si="31"/>
        <v>229.94101926595243</v>
      </c>
      <c r="G179" s="1">
        <f t="shared" si="27"/>
        <v>2.2994101926595243</v>
      </c>
      <c r="I179" s="1">
        <v>2.62</v>
      </c>
      <c r="J179" s="4">
        <v>0</v>
      </c>
      <c r="K179" s="1">
        <v>10</v>
      </c>
      <c r="L179" s="18" t="b">
        <f>FALSE</f>
        <v>0</v>
      </c>
      <c r="M179" s="5">
        <f t="shared" si="28"/>
        <v>-10</v>
      </c>
    </row>
    <row r="180" spans="2:13" x14ac:dyDescent="0.25">
      <c r="B180" s="14">
        <v>44049</v>
      </c>
      <c r="C180" s="3" t="s">
        <v>38</v>
      </c>
      <c r="E180" s="1" t="s">
        <v>79</v>
      </c>
      <c r="F180" s="19">
        <f t="shared" si="31"/>
        <v>219.94101926595243</v>
      </c>
      <c r="G180" s="1">
        <f t="shared" si="27"/>
        <v>2.1994101926595242</v>
      </c>
      <c r="J180" s="4">
        <v>0</v>
      </c>
      <c r="K180" s="1">
        <v>25</v>
      </c>
      <c r="L180" s="18" t="b">
        <f>FALSE</f>
        <v>0</v>
      </c>
      <c r="M180" s="5">
        <f t="shared" si="28"/>
        <v>-25</v>
      </c>
    </row>
    <row r="181" spans="2:13" x14ac:dyDescent="0.25">
      <c r="B181" s="14">
        <v>44050</v>
      </c>
      <c r="C181" s="3" t="s">
        <v>152</v>
      </c>
      <c r="D181" s="10">
        <v>1</v>
      </c>
      <c r="E181" s="1" t="s">
        <v>153</v>
      </c>
      <c r="F181" s="19">
        <f>F180+M180+5.06</f>
        <v>200.00101926595244</v>
      </c>
      <c r="G181" s="1">
        <f t="shared" si="27"/>
        <v>2.0000101926595244</v>
      </c>
      <c r="H181" s="17">
        <v>5.5</v>
      </c>
      <c r="I181" s="1">
        <v>6</v>
      </c>
      <c r="J181" s="4">
        <f t="shared" ref="J181:J192" si="32">I181/H181</f>
        <v>1.0909090909090908</v>
      </c>
      <c r="K181" s="1" cm="1">
        <f t="array" ref="K181">_xlfn.IFS(H181&lt;=2,J181*G181*3, H181&gt;2,IF(H181&lt;=3.55,J181*G181*2,J181*G181))</f>
        <v>2.1818293010831176</v>
      </c>
      <c r="L181" s="18" t="b">
        <f>FALSE</f>
        <v>0</v>
      </c>
      <c r="M181" s="5">
        <f t="shared" si="28"/>
        <v>-2.1818293010831176</v>
      </c>
    </row>
    <row r="182" spans="2:13" x14ac:dyDescent="0.25">
      <c r="B182" s="14">
        <v>44050</v>
      </c>
      <c r="C182" s="3" t="s">
        <v>152</v>
      </c>
      <c r="D182" s="10">
        <v>1</v>
      </c>
      <c r="E182" s="1" t="s">
        <v>153</v>
      </c>
      <c r="F182" s="19">
        <f t="shared" si="31"/>
        <v>197.81918996486931</v>
      </c>
      <c r="G182" s="1">
        <f t="shared" si="27"/>
        <v>1.9781918996486931</v>
      </c>
      <c r="H182" s="17">
        <v>2</v>
      </c>
      <c r="I182" s="1">
        <v>2.25</v>
      </c>
      <c r="J182" s="4">
        <f t="shared" si="32"/>
        <v>1.125</v>
      </c>
      <c r="K182" s="1" cm="1">
        <f t="array" ref="K182">_xlfn.IFS(H182&lt;=2,J182*G182*3, H182&gt;2,IF(H182&lt;=3.55,J182*G182*2,J182*G182))</f>
        <v>6.676397661314339</v>
      </c>
      <c r="L182" s="18" t="b">
        <f>FALSE</f>
        <v>0</v>
      </c>
      <c r="M182" s="5">
        <f t="shared" si="28"/>
        <v>-6.676397661314339</v>
      </c>
    </row>
    <row r="183" spans="2:13" x14ac:dyDescent="0.25">
      <c r="B183" s="14">
        <v>44050</v>
      </c>
      <c r="C183" s="3" t="s">
        <v>152</v>
      </c>
      <c r="D183" s="10">
        <v>2</v>
      </c>
      <c r="E183" s="1" t="s">
        <v>155</v>
      </c>
      <c r="F183" s="19">
        <f t="shared" si="31"/>
        <v>191.14279230355498</v>
      </c>
      <c r="G183" s="1">
        <f t="shared" ref="G183:G246" si="33">F183*0.01</f>
        <v>1.91142792303555</v>
      </c>
      <c r="H183" s="17">
        <v>3.8</v>
      </c>
      <c r="I183" s="1">
        <v>4.4000000000000004</v>
      </c>
      <c r="J183" s="4">
        <f t="shared" si="32"/>
        <v>1.1578947368421053</v>
      </c>
      <c r="K183" s="1" cm="1">
        <f t="array" ref="K183">_xlfn.IFS(H183&lt;=2,J183*G183*3, H183&gt;2,IF(H183&lt;=3.55,J183*G183*2,J183*G183))</f>
        <v>2.2132323319359002</v>
      </c>
      <c r="L183" s="18" t="b">
        <f>FALSE</f>
        <v>0</v>
      </c>
      <c r="M183" s="5">
        <f t="shared" ref="M183:M246" si="34">IF(L183,K183*I183-K183,-K183)</f>
        <v>-2.2132323319359002</v>
      </c>
    </row>
    <row r="184" spans="2:13" x14ac:dyDescent="0.25">
      <c r="B184" s="14">
        <v>44050</v>
      </c>
      <c r="C184" s="3" t="s">
        <v>152</v>
      </c>
      <c r="D184" s="10">
        <v>2</v>
      </c>
      <c r="E184" s="1" t="s">
        <v>155</v>
      </c>
      <c r="F184" s="19">
        <f t="shared" si="31"/>
        <v>188.92955997161908</v>
      </c>
      <c r="G184" s="1">
        <f t="shared" si="33"/>
        <v>1.8892955997161909</v>
      </c>
      <c r="H184" s="17">
        <v>1.67</v>
      </c>
      <c r="I184" s="1">
        <v>1.83</v>
      </c>
      <c r="J184" s="4">
        <f t="shared" si="32"/>
        <v>1.095808383233533</v>
      </c>
      <c r="K184" s="1" cm="1">
        <f t="array" ref="K184">_xlfn.IFS(H184&lt;=2,J184*G184*3, H184&gt;2,IF(H184&lt;=3.55,J184*G184*2,J184*G184))</f>
        <v>6.2109178697256819</v>
      </c>
      <c r="L184" s="18" t="b">
        <f>FALSE</f>
        <v>0</v>
      </c>
      <c r="M184" s="5">
        <f t="shared" si="34"/>
        <v>-6.2109178697256819</v>
      </c>
    </row>
    <row r="185" spans="2:13" x14ac:dyDescent="0.25">
      <c r="B185" s="14">
        <v>44050</v>
      </c>
      <c r="C185" s="3" t="s">
        <v>38</v>
      </c>
      <c r="D185" s="10">
        <v>1</v>
      </c>
      <c r="E185" s="1" t="s">
        <v>154</v>
      </c>
      <c r="F185" s="19">
        <f t="shared" si="31"/>
        <v>182.71864210189341</v>
      </c>
      <c r="G185" s="1">
        <f t="shared" si="33"/>
        <v>1.8271864210189341</v>
      </c>
      <c r="H185" s="17">
        <v>8.74</v>
      </c>
      <c r="I185" s="1">
        <v>13</v>
      </c>
      <c r="J185" s="4">
        <f t="shared" si="32"/>
        <v>1.4874141876430205</v>
      </c>
      <c r="K185" s="1">
        <v>2.72</v>
      </c>
      <c r="L185" s="18" t="b">
        <f>FALSE</f>
        <v>0</v>
      </c>
      <c r="M185" s="5">
        <f t="shared" si="34"/>
        <v>-2.72</v>
      </c>
    </row>
    <row r="186" spans="2:13" x14ac:dyDescent="0.25">
      <c r="B186" s="14">
        <v>44050</v>
      </c>
      <c r="C186" s="3" t="s">
        <v>38</v>
      </c>
      <c r="D186" s="10">
        <v>1</v>
      </c>
      <c r="E186" s="1" t="s">
        <v>154</v>
      </c>
      <c r="F186" s="19">
        <f t="shared" si="31"/>
        <v>179.99864210189341</v>
      </c>
      <c r="G186" s="1">
        <f t="shared" si="33"/>
        <v>1.799986421018934</v>
      </c>
      <c r="H186" s="17">
        <v>2.23</v>
      </c>
      <c r="I186" s="1">
        <v>3.1</v>
      </c>
      <c r="J186" s="4">
        <f t="shared" si="32"/>
        <v>1.3901345291479821</v>
      </c>
      <c r="K186" s="1">
        <v>5</v>
      </c>
      <c r="L186" s="18" t="b">
        <f>FALSE</f>
        <v>0</v>
      </c>
      <c r="M186" s="5">
        <f t="shared" si="34"/>
        <v>-5</v>
      </c>
    </row>
    <row r="187" spans="2:13" x14ac:dyDescent="0.25">
      <c r="B187" s="14">
        <v>44050</v>
      </c>
      <c r="C187" s="3" t="s">
        <v>38</v>
      </c>
      <c r="D187" s="10">
        <v>2</v>
      </c>
      <c r="E187" s="1" t="s">
        <v>156</v>
      </c>
      <c r="F187" s="19">
        <f t="shared" si="31"/>
        <v>174.99864210189341</v>
      </c>
      <c r="G187" s="1">
        <f t="shared" si="33"/>
        <v>1.7499864210189342</v>
      </c>
      <c r="I187" s="1">
        <v>0</v>
      </c>
      <c r="J187" s="4">
        <v>0</v>
      </c>
      <c r="K187" s="1">
        <v>2.5</v>
      </c>
      <c r="L187" s="18" t="b">
        <f>FALSE</f>
        <v>0</v>
      </c>
      <c r="M187" s="5">
        <f t="shared" si="34"/>
        <v>-2.5</v>
      </c>
    </row>
    <row r="188" spans="2:13" x14ac:dyDescent="0.25">
      <c r="B188" s="14">
        <v>44050</v>
      </c>
      <c r="C188" s="3" t="s">
        <v>38</v>
      </c>
      <c r="D188" s="10">
        <v>2</v>
      </c>
      <c r="E188" s="1" t="s">
        <v>156</v>
      </c>
      <c r="F188" s="19">
        <f t="shared" si="31"/>
        <v>172.49864210189341</v>
      </c>
      <c r="G188" s="1">
        <f t="shared" si="33"/>
        <v>1.7249864210189341</v>
      </c>
      <c r="I188" s="1">
        <v>2.68</v>
      </c>
      <c r="J188" s="4">
        <v>0</v>
      </c>
      <c r="K188" s="1">
        <v>2.5</v>
      </c>
      <c r="L188" s="15" t="b">
        <f>TRUE</f>
        <v>1</v>
      </c>
      <c r="M188" s="5">
        <f t="shared" si="34"/>
        <v>4.2</v>
      </c>
    </row>
    <row r="189" spans="2:13" x14ac:dyDescent="0.25">
      <c r="B189" s="14">
        <v>44050</v>
      </c>
      <c r="C189" s="3" t="s">
        <v>152</v>
      </c>
      <c r="D189" s="10">
        <v>3</v>
      </c>
      <c r="E189" s="1" t="s">
        <v>157</v>
      </c>
      <c r="F189" s="19">
        <f t="shared" si="31"/>
        <v>176.6986421018934</v>
      </c>
      <c r="G189" s="1">
        <f t="shared" si="33"/>
        <v>1.7669864210189341</v>
      </c>
      <c r="H189" s="17">
        <v>12.2</v>
      </c>
      <c r="I189" s="1">
        <v>19</v>
      </c>
      <c r="J189" s="4">
        <f t="shared" si="32"/>
        <v>1.557377049180328</v>
      </c>
      <c r="K189" s="1" cm="1">
        <f t="array" ref="K189">_xlfn.IFS(H189&lt;=2,J189*G189*3, H189&gt;2,IF(H189&lt;=3.55,J189*G189*2,J189*G189))</f>
        <v>2.7518640983081766</v>
      </c>
      <c r="L189" s="18" t="b">
        <f>FALSE</f>
        <v>0</v>
      </c>
      <c r="M189" s="5">
        <f t="shared" si="34"/>
        <v>-2.7518640983081766</v>
      </c>
    </row>
    <row r="190" spans="2:13" x14ac:dyDescent="0.25">
      <c r="B190" s="14">
        <v>44050</v>
      </c>
      <c r="C190" s="3" t="s">
        <v>152</v>
      </c>
      <c r="D190" s="10">
        <v>3</v>
      </c>
      <c r="E190" s="1" t="s">
        <v>157</v>
      </c>
      <c r="F190" s="19">
        <f t="shared" si="31"/>
        <v>173.94677800358522</v>
      </c>
      <c r="G190" s="1">
        <f t="shared" si="33"/>
        <v>1.7394677800358522</v>
      </c>
      <c r="H190" s="17">
        <v>3.5</v>
      </c>
      <c r="I190" s="1">
        <v>4.5</v>
      </c>
      <c r="J190" s="4">
        <f t="shared" si="32"/>
        <v>1.2857142857142858</v>
      </c>
      <c r="K190" s="1" cm="1">
        <f t="array" ref="K190">_xlfn.IFS(H190&lt;=2,J190*G190*3, H190&gt;2,IF(H190&lt;=3.55,J190*G190*2,J190*G190))</f>
        <v>4.4729171486636208</v>
      </c>
      <c r="L190" s="18" t="b">
        <f>FALSE</f>
        <v>0</v>
      </c>
      <c r="M190" s="5">
        <f t="shared" si="34"/>
        <v>-4.4729171486636208</v>
      </c>
    </row>
    <row r="191" spans="2:13" x14ac:dyDescent="0.25">
      <c r="B191" s="14">
        <v>44050</v>
      </c>
      <c r="C191" s="3" t="s">
        <v>152</v>
      </c>
      <c r="D191" s="10">
        <v>4</v>
      </c>
      <c r="E191" s="1" t="s">
        <v>158</v>
      </c>
      <c r="F191" s="19">
        <f t="shared" si="31"/>
        <v>169.47386085492161</v>
      </c>
      <c r="G191" s="1">
        <f t="shared" si="33"/>
        <v>1.6947386085492162</v>
      </c>
      <c r="H191" s="17">
        <v>3.6</v>
      </c>
      <c r="I191" s="1">
        <v>10</v>
      </c>
      <c r="J191" s="4">
        <f t="shared" si="32"/>
        <v>2.7777777777777777</v>
      </c>
      <c r="K191" s="1" cm="1">
        <f t="array" ref="K191">_xlfn.IFS(H191&lt;=2,J191*G191*3, H191&gt;2,IF(H191&lt;=3.55,J191*G191*2,J191*G191))</f>
        <v>4.7076072459700447</v>
      </c>
      <c r="L191" s="18" t="b">
        <f>FALSE</f>
        <v>0</v>
      </c>
      <c r="M191" s="5">
        <f t="shared" si="34"/>
        <v>-4.7076072459700447</v>
      </c>
    </row>
    <row r="192" spans="2:13" x14ac:dyDescent="0.25">
      <c r="B192" s="14">
        <v>44050</v>
      </c>
      <c r="C192" s="3" t="s">
        <v>152</v>
      </c>
      <c r="D192" s="10">
        <v>4</v>
      </c>
      <c r="E192" s="1" t="s">
        <v>158</v>
      </c>
      <c r="F192" s="19">
        <f t="shared" ref="F192:F223" si="35">F191+M191</f>
        <v>164.76625360895156</v>
      </c>
      <c r="G192" s="1">
        <f t="shared" si="33"/>
        <v>1.6476625360895156</v>
      </c>
      <c r="H192" s="17">
        <v>2</v>
      </c>
      <c r="I192" s="1">
        <v>3.4</v>
      </c>
      <c r="J192" s="4">
        <f t="shared" si="32"/>
        <v>1.7</v>
      </c>
      <c r="K192" s="1" cm="1">
        <f t="array" ref="K192">_xlfn.IFS(H192&lt;=2,J192*G192*3, H192&gt;2,IF(H192&lt;=3.55,J192*G192*2,J192*G192))</f>
        <v>8.4030789340565288</v>
      </c>
      <c r="L192" s="15" t="b">
        <f>TRUE</f>
        <v>1</v>
      </c>
      <c r="M192" s="5">
        <f t="shared" si="34"/>
        <v>20.167389441735665</v>
      </c>
    </row>
    <row r="193" spans="2:13" x14ac:dyDescent="0.25">
      <c r="B193" s="14">
        <v>44050</v>
      </c>
      <c r="C193" s="3" t="s">
        <v>38</v>
      </c>
      <c r="D193" s="10">
        <v>6</v>
      </c>
      <c r="E193" s="1" t="s">
        <v>159</v>
      </c>
      <c r="F193" s="19">
        <f t="shared" si="35"/>
        <v>184.93364305068724</v>
      </c>
      <c r="G193" s="1">
        <f t="shared" si="33"/>
        <v>1.8493364305068725</v>
      </c>
      <c r="J193" s="4">
        <v>0</v>
      </c>
      <c r="K193" s="1">
        <v>5</v>
      </c>
      <c r="L193" s="18" t="b">
        <f>FALSE</f>
        <v>0</v>
      </c>
      <c r="M193" s="5">
        <f t="shared" si="34"/>
        <v>-5</v>
      </c>
    </row>
    <row r="194" spans="2:13" x14ac:dyDescent="0.25">
      <c r="B194" s="14">
        <v>44050</v>
      </c>
      <c r="C194" s="3" t="s">
        <v>38</v>
      </c>
      <c r="D194" s="10">
        <v>6</v>
      </c>
      <c r="E194" s="1" t="s">
        <v>159</v>
      </c>
      <c r="F194" s="19">
        <f t="shared" si="35"/>
        <v>179.93364305068724</v>
      </c>
      <c r="G194" s="1">
        <f t="shared" si="33"/>
        <v>1.7993364305068724</v>
      </c>
      <c r="J194" s="4">
        <v>0</v>
      </c>
      <c r="K194" s="1">
        <v>5.17</v>
      </c>
      <c r="L194" s="18" t="b">
        <f>FALSE</f>
        <v>0</v>
      </c>
      <c r="M194" s="5">
        <f t="shared" si="34"/>
        <v>-5.17</v>
      </c>
    </row>
    <row r="195" spans="2:13" x14ac:dyDescent="0.25">
      <c r="B195" s="14">
        <v>44050</v>
      </c>
      <c r="E195" s="1" t="s">
        <v>160</v>
      </c>
      <c r="F195" s="19">
        <f t="shared" si="35"/>
        <v>174.76364305068725</v>
      </c>
      <c r="G195" s="1">
        <f t="shared" si="33"/>
        <v>1.7476364305068726</v>
      </c>
      <c r="I195" s="1">
        <v>7.5</v>
      </c>
      <c r="J195" s="4">
        <v>0</v>
      </c>
      <c r="K195" s="1">
        <v>7.5</v>
      </c>
      <c r="L195" s="18" t="b">
        <f>FALSE</f>
        <v>0</v>
      </c>
      <c r="M195" s="5">
        <f t="shared" si="34"/>
        <v>-7.5</v>
      </c>
    </row>
    <row r="196" spans="2:13" x14ac:dyDescent="0.25">
      <c r="B196" s="14">
        <v>44050</v>
      </c>
      <c r="E196" s="1" t="s">
        <v>160</v>
      </c>
      <c r="F196" s="19">
        <f t="shared" si="35"/>
        <v>167.26364305068725</v>
      </c>
      <c r="G196" s="1">
        <f t="shared" si="33"/>
        <v>1.6726364305068726</v>
      </c>
      <c r="I196" s="1">
        <v>2</v>
      </c>
      <c r="J196" s="4">
        <v>0</v>
      </c>
      <c r="K196" s="1">
        <v>17.5</v>
      </c>
      <c r="L196" s="18" t="b">
        <f>FALSE</f>
        <v>0</v>
      </c>
      <c r="M196" s="5">
        <f t="shared" si="34"/>
        <v>-17.5</v>
      </c>
    </row>
    <row r="197" spans="2:13" x14ac:dyDescent="0.25">
      <c r="B197" s="14">
        <v>44050</v>
      </c>
      <c r="E197" s="1" t="s">
        <v>161</v>
      </c>
      <c r="F197" s="19">
        <f t="shared" si="35"/>
        <v>149.76364305068725</v>
      </c>
      <c r="G197" s="1">
        <f t="shared" si="33"/>
        <v>1.4976364305068726</v>
      </c>
      <c r="I197" s="1">
        <v>3</v>
      </c>
      <c r="J197" s="4">
        <v>0</v>
      </c>
      <c r="K197" s="1">
        <v>10</v>
      </c>
      <c r="L197" s="18" t="b">
        <f>FALSE</f>
        <v>0</v>
      </c>
      <c r="M197" s="5">
        <f t="shared" si="34"/>
        <v>-10</v>
      </c>
    </row>
    <row r="198" spans="2:13" x14ac:dyDescent="0.25">
      <c r="B198" s="14">
        <v>44050</v>
      </c>
      <c r="E198" s="1" t="s">
        <v>162</v>
      </c>
      <c r="F198" s="19">
        <f t="shared" si="35"/>
        <v>139.76364305068725</v>
      </c>
      <c r="G198" s="1">
        <f t="shared" si="33"/>
        <v>1.3976364305068725</v>
      </c>
      <c r="I198" s="1">
        <v>5</v>
      </c>
      <c r="J198" s="4">
        <v>0</v>
      </c>
      <c r="K198" s="1">
        <v>6.33</v>
      </c>
      <c r="L198" s="18" t="b">
        <f>FALSE</f>
        <v>0</v>
      </c>
      <c r="M198" s="5">
        <f t="shared" si="34"/>
        <v>-6.33</v>
      </c>
    </row>
    <row r="199" spans="2:13" x14ac:dyDescent="0.25">
      <c r="B199" s="14">
        <v>44050</v>
      </c>
      <c r="E199" s="1" t="s">
        <v>162</v>
      </c>
      <c r="F199" s="19">
        <f t="shared" si="35"/>
        <v>133.43364305068724</v>
      </c>
      <c r="G199" s="1">
        <f t="shared" si="33"/>
        <v>1.3343364305068723</v>
      </c>
      <c r="I199" s="1">
        <v>1.73</v>
      </c>
      <c r="J199" s="4" t="e">
        <f t="shared" ref="J199" si="36">I199/H199</f>
        <v>#DIV/0!</v>
      </c>
      <c r="K199" s="1">
        <v>8.67</v>
      </c>
      <c r="L199" s="18" t="b">
        <f>FALSE</f>
        <v>0</v>
      </c>
      <c r="M199" s="5">
        <f t="shared" si="34"/>
        <v>-8.67</v>
      </c>
    </row>
    <row r="200" spans="2:13" x14ac:dyDescent="0.25">
      <c r="B200" s="14">
        <v>44050</v>
      </c>
      <c r="E200" s="1" t="s">
        <v>163</v>
      </c>
      <c r="F200" s="19">
        <f t="shared" si="35"/>
        <v>124.76364305068724</v>
      </c>
      <c r="G200" s="1">
        <f t="shared" si="33"/>
        <v>1.2476364305068723</v>
      </c>
      <c r="I200" s="1">
        <v>3.5</v>
      </c>
      <c r="J200" s="4">
        <v>0</v>
      </c>
      <c r="K200" s="1">
        <v>5</v>
      </c>
      <c r="L200" s="15" t="b">
        <f>TRUE</f>
        <v>1</v>
      </c>
      <c r="M200" s="5">
        <f t="shared" si="34"/>
        <v>12.5</v>
      </c>
    </row>
    <row r="201" spans="2:13" x14ac:dyDescent="0.25">
      <c r="B201" s="14">
        <v>44050</v>
      </c>
      <c r="E201" s="1" t="s">
        <v>164</v>
      </c>
      <c r="F201" s="19">
        <f t="shared" si="35"/>
        <v>137.26364305068722</v>
      </c>
      <c r="G201" s="1">
        <f t="shared" si="33"/>
        <v>1.3726364305068723</v>
      </c>
      <c r="I201" s="1">
        <v>0</v>
      </c>
      <c r="J201" s="4">
        <v>0</v>
      </c>
      <c r="K201" s="1">
        <v>5.6</v>
      </c>
      <c r="L201" s="18" t="b">
        <f>FALSE</f>
        <v>0</v>
      </c>
      <c r="M201" s="5">
        <f t="shared" si="34"/>
        <v>-5.6</v>
      </c>
    </row>
    <row r="202" spans="2:13" x14ac:dyDescent="0.25">
      <c r="B202" s="14">
        <v>44050</v>
      </c>
      <c r="E202" s="1" t="s">
        <v>165</v>
      </c>
      <c r="F202" s="19">
        <f t="shared" si="35"/>
        <v>131.66364305068723</v>
      </c>
      <c r="G202" s="1">
        <f t="shared" si="33"/>
        <v>1.3166364305068723</v>
      </c>
      <c r="I202" s="1">
        <v>2.9</v>
      </c>
      <c r="J202" s="4">
        <v>0</v>
      </c>
      <c r="K202" s="1">
        <v>6.9</v>
      </c>
      <c r="L202" s="18" t="b">
        <f>FALSE</f>
        <v>0</v>
      </c>
      <c r="M202" s="5">
        <f t="shared" si="34"/>
        <v>-6.9</v>
      </c>
    </row>
    <row r="203" spans="2:13" x14ac:dyDescent="0.25">
      <c r="B203" s="14">
        <v>44050</v>
      </c>
      <c r="E203" s="1" t="s">
        <v>166</v>
      </c>
      <c r="F203" s="19">
        <f t="shared" si="35"/>
        <v>124.76364305068722</v>
      </c>
      <c r="G203" s="1">
        <f t="shared" si="33"/>
        <v>1.2476364305068723</v>
      </c>
      <c r="I203" s="1">
        <v>2.1</v>
      </c>
      <c r="J203" s="4">
        <v>0</v>
      </c>
      <c r="K203" s="1">
        <v>20</v>
      </c>
      <c r="L203" s="15" t="b">
        <f>TRUE</f>
        <v>1</v>
      </c>
      <c r="M203" s="5">
        <f t="shared" si="34"/>
        <v>22</v>
      </c>
    </row>
    <row r="204" spans="2:13" x14ac:dyDescent="0.25">
      <c r="B204" s="14">
        <v>44050</v>
      </c>
      <c r="E204" s="1" t="s">
        <v>79</v>
      </c>
      <c r="F204" s="19">
        <f t="shared" si="35"/>
        <v>146.76364305068722</v>
      </c>
      <c r="G204" s="1">
        <f t="shared" si="33"/>
        <v>1.4676364305068723</v>
      </c>
      <c r="J204" s="4">
        <v>0</v>
      </c>
      <c r="K204" s="1">
        <v>5</v>
      </c>
      <c r="L204" s="18" t="b">
        <f>FALSE</f>
        <v>0</v>
      </c>
      <c r="M204" s="5">
        <f t="shared" si="34"/>
        <v>-5</v>
      </c>
    </row>
    <row r="205" spans="2:13" x14ac:dyDescent="0.25">
      <c r="B205" s="14">
        <v>44050</v>
      </c>
      <c r="E205" s="1" t="s">
        <v>79</v>
      </c>
      <c r="F205" s="19">
        <f t="shared" si="35"/>
        <v>141.76364305068722</v>
      </c>
      <c r="G205" s="1">
        <f t="shared" si="33"/>
        <v>1.4176364305068723</v>
      </c>
      <c r="J205" s="4">
        <v>0</v>
      </c>
      <c r="K205" s="1">
        <v>2</v>
      </c>
      <c r="L205" s="18" t="b">
        <f>FALSE</f>
        <v>0</v>
      </c>
      <c r="M205" s="5">
        <f t="shared" si="34"/>
        <v>-2</v>
      </c>
    </row>
    <row r="206" spans="2:13" x14ac:dyDescent="0.25">
      <c r="B206" s="14">
        <v>44050</v>
      </c>
      <c r="E206" s="1" t="s">
        <v>167</v>
      </c>
      <c r="F206" s="19">
        <f t="shared" si="35"/>
        <v>139.76364305068722</v>
      </c>
      <c r="G206" s="1">
        <f t="shared" si="33"/>
        <v>1.3976364305068723</v>
      </c>
      <c r="J206" s="4">
        <v>0</v>
      </c>
      <c r="K206" s="1">
        <v>2.5</v>
      </c>
      <c r="L206" s="18" t="b">
        <f>FALSE</f>
        <v>0</v>
      </c>
      <c r="M206" s="5">
        <f t="shared" si="34"/>
        <v>-2.5</v>
      </c>
    </row>
    <row r="207" spans="2:13" x14ac:dyDescent="0.25">
      <c r="B207" s="14">
        <v>44050</v>
      </c>
      <c r="E207" s="1" t="s">
        <v>167</v>
      </c>
      <c r="F207" s="19">
        <f t="shared" si="35"/>
        <v>137.26364305068722</v>
      </c>
      <c r="G207" s="1">
        <f t="shared" si="33"/>
        <v>1.3726364305068723</v>
      </c>
      <c r="J207" s="4">
        <v>0</v>
      </c>
      <c r="K207" s="1">
        <v>2.5</v>
      </c>
      <c r="L207" s="18" t="b">
        <f>FALSE</f>
        <v>0</v>
      </c>
      <c r="M207" s="5">
        <f t="shared" si="34"/>
        <v>-2.5</v>
      </c>
    </row>
    <row r="208" spans="2:13" x14ac:dyDescent="0.25">
      <c r="B208" s="14">
        <v>44050</v>
      </c>
      <c r="E208" s="1" t="s">
        <v>168</v>
      </c>
      <c r="F208" s="19">
        <f t="shared" si="35"/>
        <v>134.76364305068722</v>
      </c>
      <c r="G208" s="1">
        <f t="shared" si="33"/>
        <v>1.3476364305068722</v>
      </c>
      <c r="I208" s="1">
        <v>51</v>
      </c>
      <c r="J208" s="4">
        <v>0</v>
      </c>
      <c r="K208" s="1">
        <v>2.5</v>
      </c>
      <c r="L208" s="18" t="b">
        <f>FALSE</f>
        <v>0</v>
      </c>
      <c r="M208" s="5">
        <f t="shared" si="34"/>
        <v>-2.5</v>
      </c>
    </row>
    <row r="209" spans="2:13" x14ac:dyDescent="0.25">
      <c r="B209" s="14">
        <v>44050</v>
      </c>
      <c r="E209" s="1" t="s">
        <v>168</v>
      </c>
      <c r="F209" s="19">
        <f t="shared" si="35"/>
        <v>132.26364305068722</v>
      </c>
      <c r="G209" s="1">
        <f t="shared" si="33"/>
        <v>1.3226364305068723</v>
      </c>
      <c r="I209" s="1">
        <v>9.5</v>
      </c>
      <c r="J209" s="4">
        <v>0</v>
      </c>
      <c r="K209" s="1">
        <v>2.5</v>
      </c>
      <c r="L209" s="18" t="b">
        <f>FALSE</f>
        <v>0</v>
      </c>
      <c r="M209" s="5">
        <f t="shared" si="34"/>
        <v>-2.5</v>
      </c>
    </row>
    <row r="210" spans="2:13" x14ac:dyDescent="0.25">
      <c r="B210" s="14">
        <v>44050</v>
      </c>
      <c r="E210" s="1" t="s">
        <v>169</v>
      </c>
      <c r="F210" s="19">
        <f t="shared" si="35"/>
        <v>129.76364305068722</v>
      </c>
      <c r="G210" s="1">
        <f t="shared" si="33"/>
        <v>1.2976364305068722</v>
      </c>
      <c r="I210" s="1">
        <v>4.8</v>
      </c>
      <c r="J210" s="4">
        <v>0</v>
      </c>
      <c r="K210" s="1">
        <v>5</v>
      </c>
      <c r="L210" s="15" t="b">
        <f>TRUE</f>
        <v>1</v>
      </c>
      <c r="M210" s="5">
        <f t="shared" si="34"/>
        <v>19</v>
      </c>
    </row>
    <row r="211" spans="2:13" x14ac:dyDescent="0.25">
      <c r="B211" s="14">
        <v>44050</v>
      </c>
      <c r="E211" s="1" t="s">
        <v>169</v>
      </c>
      <c r="F211" s="19">
        <f t="shared" si="35"/>
        <v>148.76364305068722</v>
      </c>
      <c r="G211" s="1">
        <f t="shared" si="33"/>
        <v>1.4876364305068723</v>
      </c>
      <c r="I211" s="1">
        <v>2</v>
      </c>
      <c r="J211" s="4">
        <v>0</v>
      </c>
      <c r="K211" s="1">
        <v>25</v>
      </c>
      <c r="L211" s="15" t="b">
        <f>TRUE</f>
        <v>1</v>
      </c>
      <c r="M211" s="5">
        <f t="shared" si="34"/>
        <v>25</v>
      </c>
    </row>
    <row r="212" spans="2:13" x14ac:dyDescent="0.25">
      <c r="B212" s="14">
        <v>44050</v>
      </c>
      <c r="E212" s="1" t="s">
        <v>170</v>
      </c>
      <c r="F212" s="19">
        <f t="shared" si="35"/>
        <v>173.76364305068722</v>
      </c>
      <c r="G212" s="1">
        <f t="shared" si="33"/>
        <v>1.7376364305068723</v>
      </c>
      <c r="I212" s="1">
        <v>2.2000000000000002</v>
      </c>
      <c r="J212" s="4">
        <v>0</v>
      </c>
      <c r="K212" s="1">
        <v>2.27</v>
      </c>
      <c r="L212" s="18" t="b">
        <f>FALSE</f>
        <v>0</v>
      </c>
      <c r="M212" s="5">
        <f t="shared" si="34"/>
        <v>-2.27</v>
      </c>
    </row>
    <row r="213" spans="2:13" x14ac:dyDescent="0.25">
      <c r="B213" s="14">
        <v>44050</v>
      </c>
      <c r="E213" s="1" t="s">
        <v>170</v>
      </c>
      <c r="F213" s="19">
        <f t="shared" si="35"/>
        <v>171.49364305068721</v>
      </c>
      <c r="G213" s="1">
        <f t="shared" si="33"/>
        <v>1.7149364305068722</v>
      </c>
      <c r="I213" s="1">
        <v>10</v>
      </c>
      <c r="J213" s="4">
        <v>0</v>
      </c>
      <c r="K213" s="1">
        <v>1.73</v>
      </c>
      <c r="L213" s="18" t="b">
        <f>FALSE</f>
        <v>0</v>
      </c>
      <c r="M213" s="5">
        <f t="shared" si="34"/>
        <v>-1.73</v>
      </c>
    </row>
    <row r="214" spans="2:13" x14ac:dyDescent="0.25">
      <c r="B214" s="14">
        <v>44050</v>
      </c>
      <c r="E214" s="1" t="s">
        <v>171</v>
      </c>
      <c r="F214" s="19">
        <f t="shared" si="35"/>
        <v>169.76364305068722</v>
      </c>
      <c r="G214" s="1">
        <f t="shared" si="33"/>
        <v>1.6976364305068723</v>
      </c>
      <c r="I214" s="1">
        <v>3.5</v>
      </c>
      <c r="J214" s="4">
        <v>0</v>
      </c>
      <c r="K214" s="1">
        <v>4</v>
      </c>
      <c r="L214" s="18" t="b">
        <f>FALSE</f>
        <v>0</v>
      </c>
      <c r="M214" s="5">
        <f t="shared" si="34"/>
        <v>-4</v>
      </c>
    </row>
    <row r="215" spans="2:13" x14ac:dyDescent="0.25">
      <c r="B215" s="14">
        <v>44050</v>
      </c>
      <c r="E215" s="1" t="s">
        <v>171</v>
      </c>
      <c r="F215" s="19">
        <f t="shared" si="35"/>
        <v>165.76364305068722</v>
      </c>
      <c r="G215" s="1">
        <f t="shared" si="33"/>
        <v>1.6576364305068723</v>
      </c>
      <c r="I215" s="1">
        <v>1.8</v>
      </c>
      <c r="J215" s="4">
        <v>0</v>
      </c>
      <c r="K215" s="1">
        <v>6</v>
      </c>
      <c r="L215" s="18" t="b">
        <f>FALSE</f>
        <v>0</v>
      </c>
      <c r="M215" s="5">
        <f t="shared" si="34"/>
        <v>-6</v>
      </c>
    </row>
    <row r="216" spans="2:13" x14ac:dyDescent="0.25">
      <c r="B216" s="14">
        <v>44050</v>
      </c>
      <c r="E216" s="1" t="s">
        <v>172</v>
      </c>
      <c r="F216" s="19">
        <f t="shared" si="35"/>
        <v>159.76364305068722</v>
      </c>
      <c r="G216" s="1">
        <f t="shared" si="33"/>
        <v>1.5976364305068722</v>
      </c>
      <c r="I216" s="1">
        <v>15</v>
      </c>
      <c r="J216" s="4">
        <v>0</v>
      </c>
      <c r="K216" s="1">
        <v>5</v>
      </c>
      <c r="L216" s="18" t="b">
        <f>FALSE</f>
        <v>0</v>
      </c>
      <c r="M216" s="5">
        <f t="shared" si="34"/>
        <v>-5</v>
      </c>
    </row>
    <row r="217" spans="2:13" x14ac:dyDescent="0.25">
      <c r="B217" s="14">
        <v>44050</v>
      </c>
      <c r="E217" s="1" t="s">
        <v>172</v>
      </c>
      <c r="F217" s="19">
        <f t="shared" si="35"/>
        <v>154.76364305068722</v>
      </c>
      <c r="G217" s="1">
        <f t="shared" si="33"/>
        <v>1.5476364305068722</v>
      </c>
      <c r="I217" s="1">
        <v>4.33</v>
      </c>
      <c r="J217" s="4">
        <v>0</v>
      </c>
      <c r="K217" s="1">
        <v>6.6</v>
      </c>
      <c r="L217" s="15" t="b">
        <f>TRUE</f>
        <v>1</v>
      </c>
      <c r="M217" s="5">
        <f t="shared" si="34"/>
        <v>21.978000000000002</v>
      </c>
    </row>
    <row r="218" spans="2:13" x14ac:dyDescent="0.25">
      <c r="B218" s="14">
        <v>44050</v>
      </c>
      <c r="E218" s="1" t="s">
        <v>173</v>
      </c>
      <c r="F218" s="19">
        <f t="shared" si="35"/>
        <v>176.74164305068723</v>
      </c>
      <c r="G218" s="1">
        <f t="shared" si="33"/>
        <v>1.7674164305068722</v>
      </c>
      <c r="I218" s="1">
        <v>4</v>
      </c>
      <c r="J218" s="4">
        <v>0</v>
      </c>
      <c r="K218" s="1">
        <v>11.65</v>
      </c>
      <c r="L218" s="15" t="b">
        <f>TRUE</f>
        <v>1</v>
      </c>
      <c r="M218" s="5">
        <f t="shared" si="34"/>
        <v>34.950000000000003</v>
      </c>
    </row>
    <row r="219" spans="2:13" x14ac:dyDescent="0.25">
      <c r="B219" s="14">
        <v>44050</v>
      </c>
      <c r="E219" s="1" t="s">
        <v>174</v>
      </c>
      <c r="F219" s="19">
        <f t="shared" si="35"/>
        <v>211.69164305068722</v>
      </c>
      <c r="G219" s="1">
        <f t="shared" si="33"/>
        <v>2.1169164305068722</v>
      </c>
      <c r="I219" s="1">
        <v>2.7</v>
      </c>
      <c r="J219" s="4">
        <v>0</v>
      </c>
      <c r="K219" s="1">
        <v>6.6</v>
      </c>
      <c r="L219" s="18" t="b">
        <f>FALSE</f>
        <v>0</v>
      </c>
      <c r="M219" s="5">
        <f t="shared" si="34"/>
        <v>-6.6</v>
      </c>
    </row>
    <row r="220" spans="2:13" x14ac:dyDescent="0.25">
      <c r="B220" s="14">
        <v>44050</v>
      </c>
      <c r="E220" s="1" t="s">
        <v>79</v>
      </c>
      <c r="F220" s="19">
        <f t="shared" si="35"/>
        <v>205.09164305068722</v>
      </c>
      <c r="G220" s="1">
        <f t="shared" si="33"/>
        <v>2.0509164305068723</v>
      </c>
      <c r="J220" s="4">
        <v>0</v>
      </c>
      <c r="K220" s="1">
        <v>25</v>
      </c>
      <c r="L220" s="18" t="b">
        <f>FALSE</f>
        <v>0</v>
      </c>
      <c r="M220" s="5">
        <f t="shared" si="34"/>
        <v>-25</v>
      </c>
    </row>
    <row r="221" spans="2:13" x14ac:dyDescent="0.25">
      <c r="B221" s="14">
        <v>44050</v>
      </c>
      <c r="E221" s="1" t="s">
        <v>79</v>
      </c>
      <c r="F221" s="19">
        <f t="shared" si="35"/>
        <v>180.09164305068722</v>
      </c>
      <c r="G221" s="1">
        <f t="shared" si="33"/>
        <v>1.8009164305068723</v>
      </c>
      <c r="J221" s="4">
        <v>0</v>
      </c>
      <c r="K221" s="1">
        <v>5</v>
      </c>
      <c r="L221" s="18" t="b">
        <f>FALSE</f>
        <v>0</v>
      </c>
      <c r="M221" s="5">
        <f t="shared" si="34"/>
        <v>-5</v>
      </c>
    </row>
    <row r="222" spans="2:13" x14ac:dyDescent="0.25">
      <c r="B222" s="14">
        <v>44050</v>
      </c>
      <c r="E222" s="1" t="s">
        <v>175</v>
      </c>
      <c r="F222" s="19">
        <f t="shared" si="35"/>
        <v>175.09164305068722</v>
      </c>
      <c r="G222" s="1">
        <f t="shared" si="33"/>
        <v>1.7509164305068723</v>
      </c>
      <c r="I222" s="1">
        <v>2.1</v>
      </c>
      <c r="J222" s="4">
        <v>0</v>
      </c>
      <c r="K222" s="1">
        <v>10</v>
      </c>
      <c r="L222" s="18" t="b">
        <f>FALSE</f>
        <v>0</v>
      </c>
      <c r="M222" s="5">
        <f t="shared" si="34"/>
        <v>-10</v>
      </c>
    </row>
    <row r="223" spans="2:13" x14ac:dyDescent="0.25">
      <c r="B223" s="14">
        <v>44050</v>
      </c>
      <c r="E223" s="1" t="s">
        <v>176</v>
      </c>
      <c r="F223" s="19">
        <f t="shared" si="35"/>
        <v>165.09164305068722</v>
      </c>
      <c r="G223" s="1">
        <f t="shared" si="33"/>
        <v>1.6509164305068722</v>
      </c>
      <c r="I223" s="1">
        <v>2.2999999999999998</v>
      </c>
      <c r="J223" s="4">
        <v>0</v>
      </c>
      <c r="K223" s="1">
        <v>10</v>
      </c>
      <c r="L223" s="18" t="b">
        <f>FALSE</f>
        <v>0</v>
      </c>
      <c r="M223" s="5">
        <f t="shared" si="34"/>
        <v>-10</v>
      </c>
    </row>
    <row r="224" spans="2:13" x14ac:dyDescent="0.25">
      <c r="B224" s="14">
        <v>44050</v>
      </c>
      <c r="E224" s="1" t="s">
        <v>177</v>
      </c>
      <c r="F224" s="19">
        <f t="shared" ref="F224:F255" si="37">F223+M223</f>
        <v>155.09164305068722</v>
      </c>
      <c r="G224" s="1">
        <f t="shared" si="33"/>
        <v>1.5509164305068723</v>
      </c>
      <c r="I224" s="1">
        <v>2.9</v>
      </c>
      <c r="J224" s="4">
        <v>0</v>
      </c>
      <c r="K224" s="1">
        <v>18.149999999999999</v>
      </c>
      <c r="L224" s="18" t="b">
        <f>FALSE</f>
        <v>0</v>
      </c>
      <c r="M224" s="5">
        <f t="shared" si="34"/>
        <v>-18.149999999999999</v>
      </c>
    </row>
    <row r="225" spans="2:13" x14ac:dyDescent="0.25">
      <c r="B225" s="14">
        <v>44050</v>
      </c>
      <c r="E225" s="1" t="s">
        <v>177</v>
      </c>
      <c r="F225" s="19">
        <f t="shared" si="37"/>
        <v>136.94164305068722</v>
      </c>
      <c r="G225" s="1">
        <f t="shared" si="33"/>
        <v>1.3694164305068721</v>
      </c>
      <c r="I225" s="1">
        <v>1.57</v>
      </c>
      <c r="J225" s="4">
        <v>0</v>
      </c>
      <c r="K225" s="1">
        <v>31.85</v>
      </c>
      <c r="L225" s="15" t="b">
        <f>TRUE</f>
        <v>1</v>
      </c>
      <c r="M225" s="5">
        <f t="shared" si="34"/>
        <v>18.154500000000006</v>
      </c>
    </row>
    <row r="226" spans="2:13" x14ac:dyDescent="0.25">
      <c r="B226" s="14">
        <v>44050</v>
      </c>
      <c r="E226" s="1" t="s">
        <v>178</v>
      </c>
      <c r="F226" s="19">
        <f t="shared" si="37"/>
        <v>155.09614305068723</v>
      </c>
      <c r="G226" s="1">
        <f t="shared" si="33"/>
        <v>1.5509614305068724</v>
      </c>
      <c r="I226" s="1">
        <v>13</v>
      </c>
      <c r="J226" s="4">
        <v>0</v>
      </c>
      <c r="K226" s="1">
        <v>3.75</v>
      </c>
      <c r="L226" s="18" t="b">
        <f>FALSE</f>
        <v>0</v>
      </c>
      <c r="M226" s="5">
        <f t="shared" si="34"/>
        <v>-3.75</v>
      </c>
    </row>
    <row r="227" spans="2:13" x14ac:dyDescent="0.25">
      <c r="B227" s="14">
        <v>44050</v>
      </c>
      <c r="E227" s="1" t="s">
        <v>178</v>
      </c>
      <c r="F227" s="19">
        <f t="shared" si="37"/>
        <v>151.34614305068723</v>
      </c>
      <c r="G227" s="1">
        <f t="shared" si="33"/>
        <v>1.5134614305068723</v>
      </c>
      <c r="I227" s="1">
        <v>3</v>
      </c>
      <c r="J227" s="4">
        <v>0</v>
      </c>
      <c r="K227" s="1">
        <v>6.25</v>
      </c>
      <c r="L227" s="15" t="b">
        <f>TRUE</f>
        <v>1</v>
      </c>
      <c r="M227" s="5">
        <f t="shared" si="34"/>
        <v>12.5</v>
      </c>
    </row>
    <row r="228" spans="2:13" x14ac:dyDescent="0.25">
      <c r="B228" s="14">
        <v>44050</v>
      </c>
      <c r="E228" s="1" t="s">
        <v>75</v>
      </c>
      <c r="F228" s="19">
        <f t="shared" si="37"/>
        <v>163.84614305068723</v>
      </c>
      <c r="G228" s="1">
        <f t="shared" si="33"/>
        <v>1.6384614305068723</v>
      </c>
      <c r="I228" s="1">
        <v>4.05</v>
      </c>
      <c r="J228" s="4">
        <v>0</v>
      </c>
      <c r="K228" s="1">
        <v>5</v>
      </c>
      <c r="L228" s="15" t="b">
        <f>TRUE</f>
        <v>1</v>
      </c>
      <c r="M228" s="5">
        <f t="shared" si="34"/>
        <v>15.25</v>
      </c>
    </row>
    <row r="229" spans="2:13" x14ac:dyDescent="0.25">
      <c r="B229" s="14">
        <v>44050</v>
      </c>
      <c r="E229" s="1" t="s">
        <v>79</v>
      </c>
      <c r="F229" s="19">
        <f t="shared" si="37"/>
        <v>179.09614305068723</v>
      </c>
      <c r="G229" s="1">
        <f t="shared" si="33"/>
        <v>1.7909614305068724</v>
      </c>
      <c r="I229" s="1">
        <v>6.08</v>
      </c>
      <c r="J229" s="4">
        <v>0</v>
      </c>
      <c r="K229" s="1">
        <v>10</v>
      </c>
      <c r="L229" s="15" t="b">
        <f>TRUE</f>
        <v>1</v>
      </c>
      <c r="M229" s="5">
        <f t="shared" si="34"/>
        <v>50.8</v>
      </c>
    </row>
    <row r="230" spans="2:13" x14ac:dyDescent="0.25">
      <c r="B230" s="14">
        <v>44050</v>
      </c>
      <c r="E230" s="1" t="s">
        <v>79</v>
      </c>
      <c r="F230" s="19">
        <f t="shared" si="37"/>
        <v>229.89614305068721</v>
      </c>
      <c r="G230" s="1">
        <f t="shared" si="33"/>
        <v>2.2989614305068722</v>
      </c>
      <c r="I230" s="1">
        <v>0</v>
      </c>
      <c r="J230" s="4">
        <v>0</v>
      </c>
      <c r="K230" s="1">
        <v>4.76</v>
      </c>
      <c r="L230" s="18" t="b">
        <f>FALSE</f>
        <v>0</v>
      </c>
      <c r="M230" s="5">
        <f t="shared" si="34"/>
        <v>-4.76</v>
      </c>
    </row>
    <row r="231" spans="2:13" x14ac:dyDescent="0.25">
      <c r="B231" s="14">
        <v>44050</v>
      </c>
      <c r="E231" s="1" t="s">
        <v>69</v>
      </c>
      <c r="F231" s="19">
        <f>F230+M230</f>
        <v>225.13614305068722</v>
      </c>
      <c r="G231" s="1">
        <f t="shared" si="33"/>
        <v>2.2513614305068721</v>
      </c>
      <c r="I231" s="1">
        <v>6.56</v>
      </c>
      <c r="J231" s="4">
        <v>0</v>
      </c>
      <c r="K231" s="1">
        <v>10</v>
      </c>
      <c r="L231" s="18" t="b">
        <f>FALSE</f>
        <v>0</v>
      </c>
      <c r="M231" s="5">
        <f t="shared" si="34"/>
        <v>-10</v>
      </c>
    </row>
    <row r="232" spans="2:13" x14ac:dyDescent="0.25">
      <c r="B232" s="14">
        <v>44050</v>
      </c>
      <c r="E232" s="1" t="s">
        <v>69</v>
      </c>
      <c r="F232" s="19">
        <f t="shared" si="37"/>
        <v>215.13614305068722</v>
      </c>
      <c r="G232" s="1">
        <f t="shared" si="33"/>
        <v>2.1513614305068725</v>
      </c>
      <c r="I232" s="1">
        <v>2</v>
      </c>
      <c r="J232" s="4">
        <v>0</v>
      </c>
      <c r="K232" s="1">
        <v>10</v>
      </c>
      <c r="L232" s="18" t="b">
        <f>FALSE</f>
        <v>0</v>
      </c>
      <c r="M232" s="5">
        <f t="shared" si="34"/>
        <v>-10</v>
      </c>
    </row>
    <row r="233" spans="2:13" x14ac:dyDescent="0.25">
      <c r="B233" s="14">
        <v>44050</v>
      </c>
      <c r="E233" s="1" t="s">
        <v>179</v>
      </c>
      <c r="F233" s="19">
        <f t="shared" si="37"/>
        <v>205.13614305068722</v>
      </c>
      <c r="G233" s="1">
        <f t="shared" si="33"/>
        <v>2.0513614305068724</v>
      </c>
      <c r="I233" s="1">
        <v>13</v>
      </c>
      <c r="J233" s="4">
        <v>0</v>
      </c>
      <c r="K233" s="1">
        <v>5</v>
      </c>
      <c r="L233" s="18" t="b">
        <f>FALSE</f>
        <v>0</v>
      </c>
      <c r="M233" s="5">
        <f t="shared" si="34"/>
        <v>-5</v>
      </c>
    </row>
    <row r="234" spans="2:13" x14ac:dyDescent="0.25">
      <c r="B234" s="14">
        <v>44050</v>
      </c>
      <c r="E234" s="1" t="s">
        <v>179</v>
      </c>
      <c r="F234" s="19">
        <f t="shared" si="37"/>
        <v>200.13614305068722</v>
      </c>
      <c r="G234" s="1">
        <f t="shared" si="33"/>
        <v>2.0013614305068721</v>
      </c>
      <c r="I234" s="1">
        <v>3.25</v>
      </c>
      <c r="J234" s="4">
        <v>0</v>
      </c>
      <c r="K234" s="1">
        <v>10</v>
      </c>
      <c r="L234" s="15" t="b">
        <f>TRUE</f>
        <v>1</v>
      </c>
      <c r="M234" s="5">
        <f t="shared" si="34"/>
        <v>22.5</v>
      </c>
    </row>
    <row r="235" spans="2:13" x14ac:dyDescent="0.25">
      <c r="B235" s="14">
        <v>44050</v>
      </c>
      <c r="E235" s="1" t="s">
        <v>79</v>
      </c>
      <c r="F235" s="19">
        <f t="shared" si="37"/>
        <v>222.63614305068722</v>
      </c>
      <c r="G235" s="1">
        <f t="shared" si="33"/>
        <v>2.2263614305068722</v>
      </c>
      <c r="J235" s="4">
        <v>0</v>
      </c>
      <c r="K235" s="1">
        <v>10</v>
      </c>
      <c r="L235" s="18" t="b">
        <f>FALSE</f>
        <v>0</v>
      </c>
      <c r="M235" s="5">
        <f t="shared" si="34"/>
        <v>-10</v>
      </c>
    </row>
    <row r="236" spans="2:13" x14ac:dyDescent="0.25">
      <c r="B236" s="14">
        <v>44050</v>
      </c>
      <c r="E236" s="1" t="s">
        <v>180</v>
      </c>
      <c r="F236" s="19">
        <f t="shared" si="37"/>
        <v>212.63614305068722</v>
      </c>
      <c r="G236" s="1">
        <f t="shared" si="33"/>
        <v>2.1263614305068721</v>
      </c>
      <c r="I236" s="1">
        <v>8</v>
      </c>
      <c r="J236" s="4">
        <v>0</v>
      </c>
      <c r="K236" s="1">
        <v>7.5</v>
      </c>
      <c r="L236" s="18" t="b">
        <f>FALSE</f>
        <v>0</v>
      </c>
      <c r="M236" s="5">
        <f t="shared" si="34"/>
        <v>-7.5</v>
      </c>
    </row>
    <row r="237" spans="2:13" x14ac:dyDescent="0.25">
      <c r="B237" s="14">
        <v>44050</v>
      </c>
      <c r="E237" s="1" t="s">
        <v>180</v>
      </c>
      <c r="F237" s="19">
        <f t="shared" si="37"/>
        <v>205.13614305068722</v>
      </c>
      <c r="G237" s="1">
        <f t="shared" si="33"/>
        <v>2.0513614305068724</v>
      </c>
      <c r="I237" s="1">
        <v>2.88</v>
      </c>
      <c r="J237" s="4">
        <v>0</v>
      </c>
      <c r="K237" s="1">
        <v>15</v>
      </c>
      <c r="L237" s="18" t="b">
        <f>FALSE</f>
        <v>0</v>
      </c>
      <c r="M237" s="5">
        <f t="shared" si="34"/>
        <v>-15</v>
      </c>
    </row>
    <row r="238" spans="2:13" x14ac:dyDescent="0.25">
      <c r="B238" s="14">
        <v>44050</v>
      </c>
      <c r="E238" s="1" t="s">
        <v>181</v>
      </c>
      <c r="F238" s="19">
        <f t="shared" si="37"/>
        <v>190.13614305068722</v>
      </c>
      <c r="G238" s="1">
        <f t="shared" si="33"/>
        <v>1.9013614305068722</v>
      </c>
      <c r="I238" s="1">
        <v>4</v>
      </c>
      <c r="J238" s="4">
        <v>0</v>
      </c>
      <c r="K238" s="1">
        <v>18.34</v>
      </c>
      <c r="L238" s="18" t="b">
        <f>FALSE</f>
        <v>0</v>
      </c>
      <c r="M238" s="5">
        <f t="shared" si="34"/>
        <v>-18.34</v>
      </c>
    </row>
    <row r="239" spans="2:13" x14ac:dyDescent="0.25">
      <c r="B239" s="14">
        <v>44050</v>
      </c>
      <c r="E239" s="1" t="s">
        <v>181</v>
      </c>
      <c r="F239" s="19">
        <f t="shared" si="37"/>
        <v>171.79614305068722</v>
      </c>
      <c r="G239" s="1">
        <f t="shared" si="33"/>
        <v>1.7179614305068722</v>
      </c>
      <c r="I239" s="1">
        <v>1.5</v>
      </c>
      <c r="J239" s="4">
        <v>0</v>
      </c>
      <c r="K239" s="1">
        <v>16.66</v>
      </c>
      <c r="L239" s="18" t="b">
        <f>FALSE</f>
        <v>0</v>
      </c>
      <c r="M239" s="5">
        <f t="shared" si="34"/>
        <v>-16.66</v>
      </c>
    </row>
    <row r="240" spans="2:13" x14ac:dyDescent="0.25">
      <c r="B240" s="14">
        <v>44050</v>
      </c>
      <c r="E240" s="1" t="s">
        <v>182</v>
      </c>
      <c r="F240" s="19">
        <f t="shared" si="37"/>
        <v>155.13614305068722</v>
      </c>
      <c r="G240" s="1">
        <f t="shared" si="33"/>
        <v>1.5513614305068724</v>
      </c>
      <c r="I240" s="1">
        <v>3.5</v>
      </c>
      <c r="J240" s="4">
        <v>0</v>
      </c>
      <c r="K240" s="1">
        <v>12.5</v>
      </c>
      <c r="L240" s="18" t="b">
        <f>FALSE</f>
        <v>0</v>
      </c>
      <c r="M240" s="5">
        <f t="shared" si="34"/>
        <v>-12.5</v>
      </c>
    </row>
    <row r="241" spans="2:13" x14ac:dyDescent="0.25">
      <c r="B241" s="14">
        <v>44050</v>
      </c>
      <c r="E241" s="1" t="s">
        <v>183</v>
      </c>
      <c r="F241" s="19">
        <f t="shared" si="37"/>
        <v>142.63614305068722</v>
      </c>
      <c r="G241" s="1">
        <f t="shared" si="33"/>
        <v>1.4263614305068724</v>
      </c>
      <c r="I241" s="1">
        <v>2.1</v>
      </c>
      <c r="J241" s="4">
        <v>0</v>
      </c>
      <c r="K241" s="1">
        <v>12.5</v>
      </c>
      <c r="L241" s="18" t="b">
        <f>FALSE</f>
        <v>0</v>
      </c>
      <c r="M241" s="5">
        <f t="shared" si="34"/>
        <v>-12.5</v>
      </c>
    </row>
    <row r="242" spans="2:13" x14ac:dyDescent="0.25">
      <c r="B242" s="14">
        <v>44050</v>
      </c>
      <c r="E242" s="1" t="s">
        <v>184</v>
      </c>
      <c r="F242" s="19">
        <f t="shared" si="37"/>
        <v>130.13614305068722</v>
      </c>
      <c r="G242" s="1">
        <f t="shared" si="33"/>
        <v>1.3013614305068724</v>
      </c>
      <c r="I242" s="1">
        <v>2.5</v>
      </c>
      <c r="J242" s="4">
        <v>0</v>
      </c>
      <c r="K242" s="1">
        <v>15</v>
      </c>
      <c r="L242" s="18" t="b">
        <f>FALSE</f>
        <v>0</v>
      </c>
      <c r="M242" s="5">
        <f t="shared" si="34"/>
        <v>-15</v>
      </c>
    </row>
    <row r="243" spans="2:13" x14ac:dyDescent="0.25">
      <c r="B243" s="14">
        <v>44050</v>
      </c>
      <c r="E243" s="1" t="s">
        <v>79</v>
      </c>
      <c r="F243" s="19">
        <f t="shared" si="37"/>
        <v>115.13614305068722</v>
      </c>
      <c r="G243" s="1">
        <f t="shared" si="33"/>
        <v>1.1513614305068722</v>
      </c>
      <c r="I243" s="1">
        <v>0</v>
      </c>
      <c r="J243" s="4">
        <v>0</v>
      </c>
      <c r="K243" s="1">
        <v>10</v>
      </c>
      <c r="L243" s="18" t="b">
        <f>FALSE</f>
        <v>0</v>
      </c>
      <c r="M243" s="5">
        <f t="shared" si="34"/>
        <v>-10</v>
      </c>
    </row>
    <row r="244" spans="2:13" x14ac:dyDescent="0.25">
      <c r="B244" s="14">
        <v>44051</v>
      </c>
      <c r="E244" s="1" t="s">
        <v>185</v>
      </c>
      <c r="F244" s="19">
        <f>F243+M243-5.14</f>
        <v>99.996143050687223</v>
      </c>
      <c r="G244" s="1">
        <f t="shared" si="33"/>
        <v>0.99996143050687225</v>
      </c>
      <c r="I244" s="1">
        <v>13</v>
      </c>
      <c r="J244" s="4">
        <v>0</v>
      </c>
      <c r="K244" s="1">
        <v>11.25</v>
      </c>
      <c r="L244" s="18" t="b">
        <f>FALSE</f>
        <v>0</v>
      </c>
      <c r="M244" s="5">
        <f t="shared" si="34"/>
        <v>-11.25</v>
      </c>
    </row>
    <row r="245" spans="2:13" x14ac:dyDescent="0.25">
      <c r="B245" s="14">
        <v>44051</v>
      </c>
      <c r="E245" s="1" t="s">
        <v>185</v>
      </c>
      <c r="F245" s="19">
        <f t="shared" si="37"/>
        <v>88.746143050687223</v>
      </c>
      <c r="G245" s="1">
        <f t="shared" si="33"/>
        <v>0.88746143050687221</v>
      </c>
      <c r="I245" s="1">
        <v>3.75</v>
      </c>
      <c r="J245" s="4">
        <v>0</v>
      </c>
      <c r="K245" s="1">
        <v>11.25</v>
      </c>
      <c r="L245" s="18" t="b">
        <f>FALSE</f>
        <v>0</v>
      </c>
      <c r="M245" s="5">
        <f t="shared" si="34"/>
        <v>-11.25</v>
      </c>
    </row>
    <row r="246" spans="2:13" x14ac:dyDescent="0.25">
      <c r="B246" s="14">
        <v>44051</v>
      </c>
      <c r="E246" s="1" t="s">
        <v>186</v>
      </c>
      <c r="F246" s="19">
        <f t="shared" si="37"/>
        <v>77.496143050687223</v>
      </c>
      <c r="G246" s="1">
        <f t="shared" si="33"/>
        <v>0.77496143050687227</v>
      </c>
      <c r="I246" s="1">
        <v>0</v>
      </c>
      <c r="J246" s="4">
        <v>0</v>
      </c>
      <c r="K246" s="1">
        <v>11.25</v>
      </c>
      <c r="L246" s="18" t="b">
        <f>FALSE</f>
        <v>0</v>
      </c>
      <c r="M246" s="5">
        <f t="shared" si="34"/>
        <v>-11.25</v>
      </c>
    </row>
    <row r="247" spans="2:13" x14ac:dyDescent="0.25">
      <c r="B247" s="14">
        <v>44051</v>
      </c>
      <c r="E247" s="1" t="s">
        <v>186</v>
      </c>
      <c r="F247" s="19">
        <f t="shared" si="37"/>
        <v>66.246143050687223</v>
      </c>
      <c r="G247" s="1">
        <f t="shared" ref="G247:G310" si="38">F247*0.01</f>
        <v>0.66246143050687223</v>
      </c>
      <c r="I247" s="1">
        <v>0</v>
      </c>
      <c r="J247" s="4">
        <v>0</v>
      </c>
      <c r="K247" s="1">
        <v>11.25</v>
      </c>
      <c r="L247" s="18" t="b">
        <f>FALSE</f>
        <v>0</v>
      </c>
      <c r="M247" s="5">
        <f t="shared" ref="M247:M310" si="39">IF(L247,K247*I247-K247,-K247)</f>
        <v>-11.25</v>
      </c>
    </row>
    <row r="248" spans="2:13" x14ac:dyDescent="0.25">
      <c r="B248" s="14">
        <v>44051</v>
      </c>
      <c r="E248" s="1" t="s">
        <v>187</v>
      </c>
      <c r="F248" s="19">
        <f t="shared" si="37"/>
        <v>54.996143050687223</v>
      </c>
      <c r="G248" s="1">
        <f t="shared" si="38"/>
        <v>0.5499614305068723</v>
      </c>
      <c r="I248" s="1">
        <v>26</v>
      </c>
      <c r="J248" s="4">
        <v>0</v>
      </c>
      <c r="K248" s="1">
        <v>11.25</v>
      </c>
      <c r="L248" s="18" t="b">
        <f>FALSE</f>
        <v>0</v>
      </c>
      <c r="M248" s="5">
        <f t="shared" si="39"/>
        <v>-11.25</v>
      </c>
    </row>
    <row r="249" spans="2:13" x14ac:dyDescent="0.25">
      <c r="B249" s="14">
        <v>44051</v>
      </c>
      <c r="E249" s="1" t="s">
        <v>187</v>
      </c>
      <c r="F249" s="19">
        <f t="shared" si="37"/>
        <v>43.746143050687223</v>
      </c>
      <c r="G249" s="1">
        <f t="shared" si="38"/>
        <v>0.43746143050687225</v>
      </c>
      <c r="I249" s="1">
        <v>6.5</v>
      </c>
      <c r="J249" s="4">
        <v>0</v>
      </c>
      <c r="K249" s="1">
        <v>11.25</v>
      </c>
      <c r="L249" s="15" t="b">
        <f>TRUE</f>
        <v>1</v>
      </c>
      <c r="M249" s="5">
        <f t="shared" si="39"/>
        <v>61.875</v>
      </c>
    </row>
    <row r="250" spans="2:13" x14ac:dyDescent="0.25">
      <c r="B250" s="14">
        <v>44051</v>
      </c>
      <c r="E250" s="1" t="s">
        <v>188</v>
      </c>
      <c r="F250" s="19">
        <f t="shared" si="37"/>
        <v>105.62114305068722</v>
      </c>
      <c r="G250" s="1">
        <f t="shared" si="38"/>
        <v>1.0562114305068722</v>
      </c>
      <c r="I250" s="1">
        <v>15</v>
      </c>
      <c r="J250" s="4">
        <v>0</v>
      </c>
      <c r="K250" s="1">
        <v>11.25</v>
      </c>
      <c r="L250" s="18" t="b">
        <f>FALSE</f>
        <v>0</v>
      </c>
      <c r="M250" s="5">
        <f t="shared" si="39"/>
        <v>-11.25</v>
      </c>
    </row>
    <row r="251" spans="2:13" x14ac:dyDescent="0.25">
      <c r="B251" s="14">
        <v>44051</v>
      </c>
      <c r="E251" s="1" t="s">
        <v>188</v>
      </c>
      <c r="F251" s="19">
        <f t="shared" si="37"/>
        <v>94.371143050687223</v>
      </c>
      <c r="G251" s="1">
        <f t="shared" si="38"/>
        <v>0.94371143050687223</v>
      </c>
      <c r="I251" s="1">
        <v>4</v>
      </c>
      <c r="J251" s="4">
        <v>0</v>
      </c>
      <c r="K251" s="1">
        <v>11.25</v>
      </c>
      <c r="L251" s="15" t="b">
        <f>TRUE</f>
        <v>1</v>
      </c>
      <c r="M251" s="5">
        <f t="shared" si="39"/>
        <v>33.75</v>
      </c>
    </row>
    <row r="252" spans="2:13" x14ac:dyDescent="0.25">
      <c r="B252" s="14">
        <v>44051</v>
      </c>
      <c r="E252" s="1" t="s">
        <v>189</v>
      </c>
      <c r="F252" s="19">
        <f t="shared" si="37"/>
        <v>128.12114305068724</v>
      </c>
      <c r="G252" s="1">
        <f t="shared" si="38"/>
        <v>1.2812114305068725</v>
      </c>
      <c r="I252" s="1">
        <v>2</v>
      </c>
      <c r="J252" s="4">
        <v>0</v>
      </c>
      <c r="K252" s="1">
        <v>5</v>
      </c>
      <c r="L252" s="18" t="b">
        <f>FALSE</f>
        <v>0</v>
      </c>
      <c r="M252" s="5">
        <f t="shared" si="39"/>
        <v>-5</v>
      </c>
    </row>
    <row r="253" spans="2:13" x14ac:dyDescent="0.25">
      <c r="B253" s="14">
        <v>44051</v>
      </c>
      <c r="E253" s="1" t="s">
        <v>189</v>
      </c>
      <c r="F253" s="19">
        <f t="shared" si="37"/>
        <v>123.12114305068724</v>
      </c>
      <c r="G253" s="1">
        <f t="shared" si="38"/>
        <v>1.2312114305068724</v>
      </c>
      <c r="I253" s="1">
        <v>6</v>
      </c>
      <c r="J253" s="4">
        <v>0</v>
      </c>
      <c r="K253" s="1">
        <v>3.13</v>
      </c>
      <c r="L253" s="18" t="b">
        <f>FALSE</f>
        <v>0</v>
      </c>
      <c r="M253" s="5">
        <f t="shared" si="39"/>
        <v>-3.13</v>
      </c>
    </row>
    <row r="254" spans="2:13" x14ac:dyDescent="0.25">
      <c r="B254" s="14">
        <v>44051</v>
      </c>
      <c r="E254" s="1" t="s">
        <v>190</v>
      </c>
      <c r="F254" s="19">
        <f t="shared" si="37"/>
        <v>119.99114305068724</v>
      </c>
      <c r="G254" s="1">
        <f t="shared" si="38"/>
        <v>1.1999114305068725</v>
      </c>
      <c r="I254" s="1">
        <v>4.5</v>
      </c>
      <c r="J254" s="4">
        <v>0</v>
      </c>
      <c r="K254" s="1">
        <v>9.07</v>
      </c>
      <c r="L254" s="18" t="b">
        <f>FALSE</f>
        <v>0</v>
      </c>
      <c r="M254" s="5">
        <f t="shared" si="39"/>
        <v>-9.07</v>
      </c>
    </row>
    <row r="255" spans="2:13" x14ac:dyDescent="0.25">
      <c r="B255" s="14">
        <v>44051</v>
      </c>
      <c r="E255" s="1" t="s">
        <v>190</v>
      </c>
      <c r="F255" s="19">
        <f t="shared" si="37"/>
        <v>110.92114305068725</v>
      </c>
      <c r="G255" s="1">
        <f t="shared" si="38"/>
        <v>1.1092114305068725</v>
      </c>
      <c r="I255" s="1">
        <v>1.83</v>
      </c>
      <c r="J255" s="4">
        <v>0</v>
      </c>
      <c r="K255" s="1">
        <v>10.93</v>
      </c>
      <c r="L255" s="18" t="b">
        <f>FALSE</f>
        <v>0</v>
      </c>
      <c r="M255" s="5">
        <f t="shared" si="39"/>
        <v>-10.93</v>
      </c>
    </row>
    <row r="256" spans="2:13" x14ac:dyDescent="0.25">
      <c r="B256" s="14">
        <v>44051</v>
      </c>
      <c r="E256" s="1" t="s">
        <v>191</v>
      </c>
      <c r="F256" s="19">
        <f t="shared" ref="F256:F287" si="40">F255+M255</f>
        <v>99.991143050687242</v>
      </c>
      <c r="G256" s="1">
        <f t="shared" si="38"/>
        <v>0.99991143050687248</v>
      </c>
      <c r="I256" s="1">
        <v>0</v>
      </c>
      <c r="J256" s="4">
        <v>0</v>
      </c>
      <c r="K256" s="1">
        <v>7.5</v>
      </c>
      <c r="L256" s="18" t="b">
        <f>FALSE</f>
        <v>0</v>
      </c>
      <c r="M256" s="5">
        <f t="shared" si="39"/>
        <v>-7.5</v>
      </c>
    </row>
    <row r="257" spans="2:13" x14ac:dyDescent="0.25">
      <c r="B257" s="14">
        <v>44051</v>
      </c>
      <c r="E257" s="1" t="s">
        <v>194</v>
      </c>
      <c r="F257" s="19">
        <f t="shared" si="40"/>
        <v>92.491143050687242</v>
      </c>
      <c r="G257" s="1">
        <f t="shared" si="38"/>
        <v>0.92491143050687241</v>
      </c>
      <c r="I257" s="1">
        <v>15</v>
      </c>
      <c r="J257" s="4">
        <v>0</v>
      </c>
      <c r="K257" s="1">
        <v>7.5</v>
      </c>
      <c r="L257" s="18" t="b">
        <f>FALSE</f>
        <v>0</v>
      </c>
      <c r="M257" s="5">
        <f t="shared" si="39"/>
        <v>-7.5</v>
      </c>
    </row>
    <row r="258" spans="2:13" x14ac:dyDescent="0.25">
      <c r="B258" s="14">
        <v>44051</v>
      </c>
      <c r="E258" s="1" t="s">
        <v>194</v>
      </c>
      <c r="F258" s="19">
        <f t="shared" si="40"/>
        <v>84.991143050687242</v>
      </c>
      <c r="G258" s="1">
        <f t="shared" si="38"/>
        <v>0.84991143050687246</v>
      </c>
      <c r="I258" s="1">
        <v>4</v>
      </c>
      <c r="J258" s="4">
        <v>0</v>
      </c>
      <c r="K258" s="1">
        <v>7.5</v>
      </c>
      <c r="L258" s="18" t="b">
        <f>FALSE</f>
        <v>0</v>
      </c>
      <c r="M258" s="5">
        <f t="shared" si="39"/>
        <v>-7.5</v>
      </c>
    </row>
    <row r="259" spans="2:13" x14ac:dyDescent="0.25">
      <c r="B259" s="14">
        <v>44051</v>
      </c>
      <c r="E259" s="1" t="s">
        <v>195</v>
      </c>
      <c r="F259" s="19">
        <f t="shared" si="40"/>
        <v>77.491143050687242</v>
      </c>
      <c r="G259" s="1">
        <f t="shared" si="38"/>
        <v>0.77491143050687239</v>
      </c>
      <c r="I259" s="1">
        <v>3.2</v>
      </c>
      <c r="J259" s="4">
        <v>0</v>
      </c>
      <c r="K259" s="1">
        <v>25</v>
      </c>
      <c r="L259" s="15" t="b">
        <f>TRUE</f>
        <v>1</v>
      </c>
      <c r="M259" s="5">
        <f t="shared" si="39"/>
        <v>55</v>
      </c>
    </row>
    <row r="260" spans="2:13" x14ac:dyDescent="0.25">
      <c r="B260" s="14">
        <v>44051</v>
      </c>
      <c r="E260" s="1" t="s">
        <v>196</v>
      </c>
      <c r="F260" s="19">
        <f t="shared" si="40"/>
        <v>132.49114305068724</v>
      </c>
      <c r="G260" s="1">
        <f t="shared" si="38"/>
        <v>1.3249114305068725</v>
      </c>
      <c r="I260" s="1">
        <v>13</v>
      </c>
      <c r="J260" s="4">
        <v>0</v>
      </c>
      <c r="K260" s="1">
        <v>5</v>
      </c>
      <c r="L260" s="18" t="b">
        <f>FALSE</f>
        <v>0</v>
      </c>
      <c r="M260" s="5">
        <f t="shared" si="39"/>
        <v>-5</v>
      </c>
    </row>
    <row r="261" spans="2:13" x14ac:dyDescent="0.25">
      <c r="B261" s="14">
        <v>44051</v>
      </c>
      <c r="E261" s="1" t="s">
        <v>196</v>
      </c>
      <c r="F261" s="19">
        <f t="shared" si="40"/>
        <v>127.49114305068724</v>
      </c>
      <c r="G261" s="1">
        <f t="shared" si="38"/>
        <v>1.2749114305068725</v>
      </c>
      <c r="I261" s="1">
        <v>3.4</v>
      </c>
      <c r="J261" s="4">
        <v>0</v>
      </c>
      <c r="K261" s="1">
        <v>2.5</v>
      </c>
      <c r="L261" s="18" t="b">
        <f>FALSE</f>
        <v>0</v>
      </c>
      <c r="M261" s="5">
        <f t="shared" si="39"/>
        <v>-2.5</v>
      </c>
    </row>
    <row r="262" spans="2:13" x14ac:dyDescent="0.25">
      <c r="B262" s="14">
        <v>44051</v>
      </c>
      <c r="E262" s="1" t="s">
        <v>197</v>
      </c>
      <c r="F262" s="19">
        <f t="shared" si="40"/>
        <v>124.99114305068724</v>
      </c>
      <c r="G262" s="1">
        <f t="shared" si="38"/>
        <v>1.2499114305068724</v>
      </c>
      <c r="I262" s="1">
        <v>3.5</v>
      </c>
      <c r="J262" s="4">
        <v>0</v>
      </c>
      <c r="K262" s="1">
        <v>8.0500000000000007</v>
      </c>
      <c r="L262" s="15" t="b">
        <f>TRUE</f>
        <v>1</v>
      </c>
      <c r="M262" s="5">
        <f t="shared" si="39"/>
        <v>20.125000000000004</v>
      </c>
    </row>
    <row r="263" spans="2:13" x14ac:dyDescent="0.25">
      <c r="B263" s="14">
        <v>44051</v>
      </c>
      <c r="E263" s="1" t="s">
        <v>197</v>
      </c>
      <c r="F263" s="19">
        <f t="shared" si="40"/>
        <v>145.11614305068724</v>
      </c>
      <c r="G263" s="1">
        <f t="shared" si="38"/>
        <v>1.4511614305068725</v>
      </c>
      <c r="I263" s="1">
        <v>1.73</v>
      </c>
      <c r="J263" s="4">
        <v>0</v>
      </c>
      <c r="K263" s="1">
        <v>14.45</v>
      </c>
      <c r="L263" s="15" t="b">
        <f>TRUE</f>
        <v>1</v>
      </c>
      <c r="M263" s="5">
        <f t="shared" si="39"/>
        <v>10.548500000000001</v>
      </c>
    </row>
    <row r="264" spans="2:13" x14ac:dyDescent="0.25">
      <c r="B264" s="14">
        <v>44051</v>
      </c>
      <c r="E264" s="1" t="s">
        <v>198</v>
      </c>
      <c r="F264" s="19">
        <f t="shared" si="40"/>
        <v>155.66464305068723</v>
      </c>
      <c r="G264" s="1">
        <f t="shared" si="38"/>
        <v>1.5566464305068723</v>
      </c>
      <c r="J264" s="4">
        <v>0</v>
      </c>
      <c r="K264" s="1">
        <v>3.18</v>
      </c>
      <c r="L264" s="18" t="b">
        <f>FALSE</f>
        <v>0</v>
      </c>
      <c r="M264" s="5">
        <f t="shared" si="39"/>
        <v>-3.18</v>
      </c>
    </row>
    <row r="265" spans="2:13" x14ac:dyDescent="0.25">
      <c r="B265" s="14">
        <v>44051</v>
      </c>
      <c r="E265" s="1" t="s">
        <v>199</v>
      </c>
      <c r="F265" s="19">
        <f t="shared" si="40"/>
        <v>152.48464305068723</v>
      </c>
      <c r="G265" s="1">
        <f t="shared" si="38"/>
        <v>1.5248464305068723</v>
      </c>
      <c r="I265" s="1">
        <v>3.3</v>
      </c>
      <c r="J265" s="4">
        <v>0</v>
      </c>
      <c r="K265" s="1">
        <v>10</v>
      </c>
      <c r="L265" s="18" t="b">
        <f>FALSE</f>
        <v>0</v>
      </c>
      <c r="M265" s="5">
        <f t="shared" si="39"/>
        <v>-10</v>
      </c>
    </row>
    <row r="266" spans="2:13" x14ac:dyDescent="0.25">
      <c r="B266" s="14">
        <v>44051</v>
      </c>
      <c r="E266" s="1" t="s">
        <v>200</v>
      </c>
      <c r="F266" s="19">
        <f t="shared" si="40"/>
        <v>142.48464305068723</v>
      </c>
      <c r="G266" s="1">
        <f t="shared" si="38"/>
        <v>1.4248464305068722</v>
      </c>
      <c r="I266" s="1">
        <v>6</v>
      </c>
      <c r="J266" s="4">
        <v>0</v>
      </c>
      <c r="K266" s="1">
        <v>5</v>
      </c>
      <c r="L266" s="18" t="b">
        <f>FALSE</f>
        <v>0</v>
      </c>
      <c r="M266" s="5">
        <f t="shared" si="39"/>
        <v>-5</v>
      </c>
    </row>
    <row r="267" spans="2:13" x14ac:dyDescent="0.25">
      <c r="B267" s="14">
        <v>44051</v>
      </c>
      <c r="E267" s="1" t="s">
        <v>201</v>
      </c>
      <c r="F267" s="19">
        <f t="shared" si="40"/>
        <v>137.48464305068723</v>
      </c>
      <c r="G267" s="1">
        <f t="shared" si="38"/>
        <v>1.3748464305068724</v>
      </c>
      <c r="I267" s="1">
        <v>13</v>
      </c>
      <c r="J267" s="4">
        <v>0</v>
      </c>
      <c r="K267" s="1">
        <v>5</v>
      </c>
      <c r="L267" s="18" t="b">
        <f>FALSE</f>
        <v>0</v>
      </c>
      <c r="M267" s="5">
        <f t="shared" si="39"/>
        <v>-5</v>
      </c>
    </row>
    <row r="268" spans="2:13" x14ac:dyDescent="0.25">
      <c r="B268" s="14">
        <v>44051</v>
      </c>
      <c r="E268" s="1" t="s">
        <v>201</v>
      </c>
      <c r="F268" s="19">
        <f t="shared" si="40"/>
        <v>132.48464305068723</v>
      </c>
      <c r="G268" s="1">
        <f t="shared" si="38"/>
        <v>1.3248464305068723</v>
      </c>
      <c r="I268" s="1">
        <v>3.5</v>
      </c>
      <c r="J268" s="4">
        <v>0</v>
      </c>
      <c r="K268" s="1">
        <v>5</v>
      </c>
      <c r="L268" s="18" t="b">
        <f>FALSE</f>
        <v>0</v>
      </c>
      <c r="M268" s="5">
        <f t="shared" si="39"/>
        <v>-5</v>
      </c>
    </row>
    <row r="269" spans="2:13" x14ac:dyDescent="0.25">
      <c r="B269" s="14">
        <v>44051</v>
      </c>
      <c r="E269" s="1" t="s">
        <v>202</v>
      </c>
      <c r="F269" s="19">
        <f t="shared" si="40"/>
        <v>127.48464305068723</v>
      </c>
      <c r="G269" s="1">
        <f t="shared" si="38"/>
        <v>1.2748464305068723</v>
      </c>
      <c r="I269" s="1">
        <v>9</v>
      </c>
      <c r="J269" s="4" t="e">
        <f t="shared" ref="J269:J270" si="41">I269/H269</f>
        <v>#DIV/0!</v>
      </c>
      <c r="K269" s="1">
        <v>7.5</v>
      </c>
      <c r="L269" s="18" t="b">
        <f>FALSE</f>
        <v>0</v>
      </c>
      <c r="M269" s="5">
        <f t="shared" si="39"/>
        <v>-7.5</v>
      </c>
    </row>
    <row r="270" spans="2:13" x14ac:dyDescent="0.25">
      <c r="B270" s="14">
        <v>44051</v>
      </c>
      <c r="E270" s="1" t="s">
        <v>202</v>
      </c>
      <c r="F270" s="19">
        <f t="shared" si="40"/>
        <v>119.98464305068723</v>
      </c>
      <c r="G270" s="1">
        <f t="shared" si="38"/>
        <v>1.1998464305068723</v>
      </c>
      <c r="I270" s="1">
        <v>3.25</v>
      </c>
      <c r="J270" s="4" t="e">
        <f t="shared" si="41"/>
        <v>#DIV/0!</v>
      </c>
      <c r="K270" s="1">
        <v>10</v>
      </c>
      <c r="L270" s="18" t="b">
        <f>FALSE</f>
        <v>0</v>
      </c>
      <c r="M270" s="5">
        <f t="shared" si="39"/>
        <v>-10</v>
      </c>
    </row>
    <row r="271" spans="2:13" x14ac:dyDescent="0.25">
      <c r="B271" s="14">
        <v>44051</v>
      </c>
      <c r="E271" s="1" t="s">
        <v>203</v>
      </c>
      <c r="F271" s="19">
        <f t="shared" si="40"/>
        <v>109.98464305068723</v>
      </c>
      <c r="G271" s="1">
        <f t="shared" si="38"/>
        <v>1.0998464305068723</v>
      </c>
      <c r="I271" s="1">
        <v>4.4000000000000004</v>
      </c>
      <c r="J271" s="4">
        <v>0</v>
      </c>
      <c r="K271" s="1">
        <v>7.5</v>
      </c>
      <c r="L271" s="18" t="b">
        <f>FALSE</f>
        <v>0</v>
      </c>
      <c r="M271" s="5">
        <f t="shared" si="39"/>
        <v>-7.5</v>
      </c>
    </row>
    <row r="272" spans="2:13" x14ac:dyDescent="0.25">
      <c r="B272" s="14">
        <v>44051</v>
      </c>
      <c r="E272" s="1" t="s">
        <v>204</v>
      </c>
      <c r="F272" s="19">
        <f t="shared" si="40"/>
        <v>102.48464305068723</v>
      </c>
      <c r="G272" s="1">
        <f t="shared" si="38"/>
        <v>1.0248464305068723</v>
      </c>
      <c r="I272" s="1">
        <v>3.2</v>
      </c>
      <c r="J272" s="4">
        <v>0</v>
      </c>
      <c r="K272" s="1">
        <v>6.02</v>
      </c>
      <c r="L272" s="18" t="b">
        <f>FALSE</f>
        <v>0</v>
      </c>
      <c r="M272" s="5">
        <f t="shared" si="39"/>
        <v>-6.02</v>
      </c>
    </row>
    <row r="273" spans="2:13" x14ac:dyDescent="0.25">
      <c r="B273" s="14">
        <v>44051</v>
      </c>
      <c r="E273" s="1" t="s">
        <v>204</v>
      </c>
      <c r="F273" s="19">
        <f t="shared" si="40"/>
        <v>96.464643050687229</v>
      </c>
      <c r="G273" s="1">
        <f t="shared" si="38"/>
        <v>0.96464643050687227</v>
      </c>
      <c r="I273" s="1">
        <v>1.67</v>
      </c>
      <c r="J273" s="4">
        <v>0</v>
      </c>
      <c r="K273" s="1">
        <v>8.98</v>
      </c>
      <c r="L273" s="18" t="b">
        <f>FALSE</f>
        <v>0</v>
      </c>
      <c r="M273" s="5">
        <f t="shared" si="39"/>
        <v>-8.98</v>
      </c>
    </row>
    <row r="274" spans="2:13" x14ac:dyDescent="0.25">
      <c r="B274" s="14">
        <v>44051</v>
      </c>
      <c r="E274" s="1" t="s">
        <v>205</v>
      </c>
      <c r="F274" s="19">
        <f t="shared" si="40"/>
        <v>87.484643050687225</v>
      </c>
      <c r="G274" s="1">
        <f t="shared" si="38"/>
        <v>0.87484643050687227</v>
      </c>
      <c r="I274" s="1">
        <v>6</v>
      </c>
      <c r="J274" s="4">
        <v>0</v>
      </c>
      <c r="K274" s="1">
        <v>5</v>
      </c>
      <c r="L274" s="15" t="b">
        <f>TRUE</f>
        <v>1</v>
      </c>
      <c r="M274" s="5">
        <f t="shared" si="39"/>
        <v>25</v>
      </c>
    </row>
    <row r="275" spans="2:13" x14ac:dyDescent="0.25">
      <c r="B275" s="14">
        <v>44051</v>
      </c>
      <c r="E275" s="1" t="s">
        <v>206</v>
      </c>
      <c r="F275" s="19">
        <f t="shared" si="40"/>
        <v>112.48464305068723</v>
      </c>
      <c r="G275" s="1">
        <f t="shared" si="38"/>
        <v>1.1248464305068724</v>
      </c>
      <c r="I275" s="1">
        <v>6.5</v>
      </c>
      <c r="J275" s="4">
        <v>0</v>
      </c>
      <c r="K275" s="1">
        <v>5</v>
      </c>
      <c r="L275" s="15" t="b">
        <f>TRUE</f>
        <v>1</v>
      </c>
      <c r="M275" s="5">
        <f t="shared" si="39"/>
        <v>27.5</v>
      </c>
    </row>
    <row r="276" spans="2:13" x14ac:dyDescent="0.25">
      <c r="B276" s="14">
        <v>44051</v>
      </c>
      <c r="E276" s="1" t="s">
        <v>206</v>
      </c>
      <c r="F276" s="19">
        <f t="shared" si="40"/>
        <v>139.98464305068723</v>
      </c>
      <c r="G276" s="1">
        <f t="shared" si="38"/>
        <v>1.3998464305068723</v>
      </c>
      <c r="I276" s="1">
        <v>3</v>
      </c>
      <c r="J276" s="4">
        <v>0</v>
      </c>
      <c r="K276" s="1">
        <v>5</v>
      </c>
      <c r="L276" s="15" t="b">
        <f>TRUE</f>
        <v>1</v>
      </c>
      <c r="M276" s="5">
        <f t="shared" si="39"/>
        <v>10</v>
      </c>
    </row>
    <row r="277" spans="2:13" x14ac:dyDescent="0.25">
      <c r="B277" s="14">
        <v>44051</v>
      </c>
      <c r="E277" s="1" t="s">
        <v>207</v>
      </c>
      <c r="F277" s="19">
        <f t="shared" si="40"/>
        <v>149.98464305068723</v>
      </c>
      <c r="G277" s="1">
        <f t="shared" si="38"/>
        <v>1.4998464305068724</v>
      </c>
      <c r="I277" s="1">
        <v>4</v>
      </c>
      <c r="J277" s="4">
        <v>0</v>
      </c>
      <c r="K277" s="1">
        <v>7.5</v>
      </c>
      <c r="L277" s="18" t="b">
        <f>FALSE</f>
        <v>0</v>
      </c>
      <c r="M277" s="5">
        <f t="shared" si="39"/>
        <v>-7.5</v>
      </c>
    </row>
    <row r="278" spans="2:13" x14ac:dyDescent="0.25">
      <c r="B278" s="14">
        <v>44051</v>
      </c>
      <c r="E278" s="1" t="s">
        <v>208</v>
      </c>
      <c r="F278" s="19">
        <f t="shared" si="40"/>
        <v>142.48464305068723</v>
      </c>
      <c r="G278" s="1">
        <f t="shared" si="38"/>
        <v>1.4248464305068722</v>
      </c>
      <c r="I278" s="1">
        <v>2</v>
      </c>
      <c r="J278" s="4">
        <v>0</v>
      </c>
      <c r="K278" s="1">
        <v>7.5</v>
      </c>
      <c r="L278" s="18" t="b">
        <f>FALSE</f>
        <v>0</v>
      </c>
      <c r="M278" s="5">
        <f t="shared" si="39"/>
        <v>-7.5</v>
      </c>
    </row>
    <row r="279" spans="2:13" x14ac:dyDescent="0.25">
      <c r="B279" s="14">
        <v>44051</v>
      </c>
      <c r="E279" s="1" t="s">
        <v>209</v>
      </c>
      <c r="F279" s="19">
        <f t="shared" si="40"/>
        <v>134.98464305068723</v>
      </c>
      <c r="G279" s="1">
        <f t="shared" si="38"/>
        <v>1.3498464305068723</v>
      </c>
      <c r="I279" s="1">
        <v>5</v>
      </c>
      <c r="J279" s="4">
        <v>0</v>
      </c>
      <c r="K279" s="1">
        <v>7.5</v>
      </c>
      <c r="L279" s="18" t="b">
        <f>FALSE</f>
        <v>0</v>
      </c>
      <c r="M279" s="5">
        <f t="shared" si="39"/>
        <v>-7.5</v>
      </c>
    </row>
    <row r="280" spans="2:13" x14ac:dyDescent="0.25">
      <c r="B280" s="14">
        <v>44051</v>
      </c>
      <c r="E280" s="1" t="s">
        <v>211</v>
      </c>
      <c r="F280" s="19">
        <f t="shared" si="40"/>
        <v>127.48464305068723</v>
      </c>
      <c r="G280" s="1">
        <f t="shared" si="38"/>
        <v>1.2748464305068723</v>
      </c>
      <c r="I280" s="1">
        <v>2.9</v>
      </c>
      <c r="J280" s="4">
        <v>0</v>
      </c>
      <c r="K280" s="1">
        <v>10</v>
      </c>
      <c r="L280" s="18" t="b">
        <f>FALSE</f>
        <v>0</v>
      </c>
      <c r="M280" s="5">
        <f t="shared" si="39"/>
        <v>-10</v>
      </c>
    </row>
    <row r="281" spans="2:13" x14ac:dyDescent="0.25">
      <c r="B281" s="14">
        <v>44051</v>
      </c>
      <c r="E281" s="1" t="s">
        <v>210</v>
      </c>
      <c r="F281" s="19">
        <f t="shared" si="40"/>
        <v>117.48464305068723</v>
      </c>
      <c r="G281" s="1">
        <f t="shared" si="38"/>
        <v>1.1748464305068722</v>
      </c>
      <c r="I281" s="1">
        <v>6.5</v>
      </c>
      <c r="J281" s="4">
        <v>0</v>
      </c>
      <c r="K281" s="1">
        <v>10</v>
      </c>
      <c r="L281" s="18" t="b">
        <f>FALSE</f>
        <v>0</v>
      </c>
      <c r="M281" s="5">
        <f t="shared" si="39"/>
        <v>-10</v>
      </c>
    </row>
    <row r="282" spans="2:13" x14ac:dyDescent="0.25">
      <c r="B282" s="14">
        <v>44051</v>
      </c>
      <c r="E282" s="1" t="s">
        <v>210</v>
      </c>
      <c r="F282" s="19">
        <f t="shared" si="40"/>
        <v>107.48464305068723</v>
      </c>
      <c r="G282" s="1">
        <f t="shared" si="38"/>
        <v>1.0748464305068723</v>
      </c>
      <c r="I282" s="1">
        <v>2.2000000000000002</v>
      </c>
      <c r="J282" s="4">
        <v>0</v>
      </c>
      <c r="K282" s="1">
        <v>10</v>
      </c>
      <c r="L282" s="18" t="b">
        <f>FALSE</f>
        <v>0</v>
      </c>
      <c r="M282" s="5">
        <f t="shared" si="39"/>
        <v>-10</v>
      </c>
    </row>
    <row r="283" spans="2:13" x14ac:dyDescent="0.25">
      <c r="B283" s="14">
        <v>44051</v>
      </c>
      <c r="E283" s="1" t="s">
        <v>212</v>
      </c>
      <c r="F283" s="19">
        <f t="shared" si="40"/>
        <v>97.484643050687225</v>
      </c>
      <c r="G283" s="1">
        <f t="shared" si="38"/>
        <v>0.97484643050687225</v>
      </c>
      <c r="I283" s="1">
        <v>14</v>
      </c>
      <c r="J283" s="4">
        <v>0</v>
      </c>
      <c r="K283" s="1">
        <v>5</v>
      </c>
      <c r="L283" s="18" t="b">
        <f>FALSE</f>
        <v>0</v>
      </c>
      <c r="M283" s="5">
        <f t="shared" si="39"/>
        <v>-5</v>
      </c>
    </row>
    <row r="284" spans="2:13" x14ac:dyDescent="0.25">
      <c r="B284" s="14">
        <v>44051</v>
      </c>
      <c r="E284" s="1" t="s">
        <v>212</v>
      </c>
      <c r="F284" s="19">
        <f t="shared" si="40"/>
        <v>92.484643050687225</v>
      </c>
      <c r="G284" s="1">
        <f t="shared" si="38"/>
        <v>0.92484643050687232</v>
      </c>
      <c r="I284" s="1">
        <v>3.5</v>
      </c>
      <c r="J284" s="4">
        <v>0</v>
      </c>
      <c r="K284" s="1">
        <v>5</v>
      </c>
      <c r="L284" s="18" t="b">
        <f>FALSE</f>
        <v>0</v>
      </c>
      <c r="M284" s="5">
        <f t="shared" si="39"/>
        <v>-5</v>
      </c>
    </row>
    <row r="285" spans="2:13" x14ac:dyDescent="0.25">
      <c r="B285" s="14">
        <v>44051</v>
      </c>
      <c r="E285" s="1" t="s">
        <v>213</v>
      </c>
      <c r="F285" s="19">
        <f t="shared" si="40"/>
        <v>87.484643050687225</v>
      </c>
      <c r="G285" s="1">
        <f t="shared" si="38"/>
        <v>0.87484643050687227</v>
      </c>
      <c r="I285" s="1">
        <v>11</v>
      </c>
      <c r="J285" s="4">
        <v>0</v>
      </c>
      <c r="K285" s="1">
        <v>7.5</v>
      </c>
      <c r="L285" s="15" t="b">
        <f>TRUE</f>
        <v>1</v>
      </c>
      <c r="M285" s="5">
        <f t="shared" si="39"/>
        <v>75</v>
      </c>
    </row>
    <row r="286" spans="2:13" x14ac:dyDescent="0.25">
      <c r="B286" s="14">
        <v>44051</v>
      </c>
      <c r="E286" s="1" t="s">
        <v>213</v>
      </c>
      <c r="F286" s="19">
        <f t="shared" si="40"/>
        <v>162.48464305068723</v>
      </c>
      <c r="G286" s="1">
        <f t="shared" si="38"/>
        <v>1.6248464305068724</v>
      </c>
      <c r="I286" s="1">
        <v>3.25</v>
      </c>
      <c r="J286" s="4">
        <v>0</v>
      </c>
      <c r="K286" s="1">
        <v>7.5</v>
      </c>
      <c r="L286" s="15" t="b">
        <f>TRUE</f>
        <v>1</v>
      </c>
      <c r="M286" s="5">
        <f t="shared" si="39"/>
        <v>16.875</v>
      </c>
    </row>
    <row r="287" spans="2:13" x14ac:dyDescent="0.25">
      <c r="B287" s="14">
        <v>44051</v>
      </c>
      <c r="E287" s="1" t="s">
        <v>214</v>
      </c>
      <c r="F287" s="19">
        <f t="shared" si="40"/>
        <v>179.35964305068723</v>
      </c>
      <c r="G287" s="1">
        <f t="shared" si="38"/>
        <v>1.7935964305068723</v>
      </c>
      <c r="I287" s="1">
        <v>14</v>
      </c>
      <c r="J287" s="4">
        <v>0</v>
      </c>
      <c r="K287" s="1">
        <v>5</v>
      </c>
      <c r="L287" s="18" t="b">
        <f>FALSE</f>
        <v>0</v>
      </c>
      <c r="M287" s="5">
        <f t="shared" si="39"/>
        <v>-5</v>
      </c>
    </row>
    <row r="288" spans="2:13" x14ac:dyDescent="0.25">
      <c r="B288" s="14">
        <v>44051</v>
      </c>
      <c r="E288" s="1" t="s">
        <v>214</v>
      </c>
      <c r="F288" s="19">
        <f t="shared" ref="F288:F311" si="42">F287+M287</f>
        <v>174.35964305068723</v>
      </c>
      <c r="G288" s="1">
        <f t="shared" si="38"/>
        <v>1.7435964305068723</v>
      </c>
      <c r="I288" s="1">
        <v>3</v>
      </c>
      <c r="J288" s="4">
        <v>0</v>
      </c>
      <c r="K288" s="1">
        <v>5</v>
      </c>
      <c r="L288" s="15" t="b">
        <f>TRUE</f>
        <v>1</v>
      </c>
      <c r="M288" s="5">
        <f t="shared" si="39"/>
        <v>10</v>
      </c>
    </row>
    <row r="289" spans="2:13" x14ac:dyDescent="0.25">
      <c r="B289" s="14">
        <v>44051</v>
      </c>
      <c r="E289" s="1" t="s">
        <v>215</v>
      </c>
      <c r="F289" s="19">
        <f t="shared" si="42"/>
        <v>184.35964305068723</v>
      </c>
      <c r="G289" s="1">
        <f t="shared" si="38"/>
        <v>1.8435964305068724</v>
      </c>
      <c r="I289" s="1">
        <v>4.2</v>
      </c>
      <c r="J289" s="4">
        <v>0</v>
      </c>
      <c r="K289" s="1">
        <v>9.3800000000000008</v>
      </c>
      <c r="L289" s="18" t="b">
        <f>FALSE</f>
        <v>0</v>
      </c>
      <c r="M289" s="5">
        <f t="shared" si="39"/>
        <v>-9.3800000000000008</v>
      </c>
    </row>
    <row r="290" spans="2:13" x14ac:dyDescent="0.25">
      <c r="B290" s="14">
        <v>44051</v>
      </c>
      <c r="E290" s="1" t="s">
        <v>215</v>
      </c>
      <c r="F290" s="19">
        <f t="shared" si="42"/>
        <v>174.97964305068723</v>
      </c>
      <c r="G290" s="1">
        <f t="shared" si="38"/>
        <v>1.7497964305068723</v>
      </c>
      <c r="I290" s="1">
        <v>2.1</v>
      </c>
      <c r="J290" s="4">
        <v>0</v>
      </c>
      <c r="K290" s="1">
        <v>12.5</v>
      </c>
      <c r="L290" s="18" t="b">
        <f>FALSE</f>
        <v>0</v>
      </c>
      <c r="M290" s="5">
        <f t="shared" si="39"/>
        <v>-12.5</v>
      </c>
    </row>
    <row r="291" spans="2:13" x14ac:dyDescent="0.25">
      <c r="B291" s="14">
        <v>44051</v>
      </c>
      <c r="E291" s="1" t="s">
        <v>216</v>
      </c>
      <c r="F291" s="19">
        <f t="shared" si="42"/>
        <v>162.47964305068723</v>
      </c>
      <c r="G291" s="1">
        <f t="shared" si="38"/>
        <v>1.6247964305068723</v>
      </c>
      <c r="I291" s="1">
        <v>19</v>
      </c>
      <c r="J291" s="4">
        <v>0</v>
      </c>
      <c r="K291" s="1">
        <v>12.5</v>
      </c>
      <c r="L291" s="18" t="b">
        <f>FALSE</f>
        <v>0</v>
      </c>
      <c r="M291" s="5">
        <f t="shared" si="39"/>
        <v>-12.5</v>
      </c>
    </row>
    <row r="292" spans="2:13" x14ac:dyDescent="0.25">
      <c r="B292" s="14">
        <v>44051</v>
      </c>
      <c r="E292" s="1" t="s">
        <v>216</v>
      </c>
      <c r="F292" s="19">
        <f t="shared" si="42"/>
        <v>149.97964305068723</v>
      </c>
      <c r="G292" s="1">
        <f t="shared" si="38"/>
        <v>1.4997964305068723</v>
      </c>
      <c r="I292" s="1">
        <v>5</v>
      </c>
      <c r="J292" s="4">
        <v>0</v>
      </c>
      <c r="K292" s="1">
        <v>12.5</v>
      </c>
      <c r="L292" s="18" t="b">
        <f>FALSE</f>
        <v>0</v>
      </c>
      <c r="M292" s="5">
        <f t="shared" si="39"/>
        <v>-12.5</v>
      </c>
    </row>
    <row r="293" spans="2:13" x14ac:dyDescent="0.25">
      <c r="B293" s="14">
        <v>44051</v>
      </c>
      <c r="E293" s="1" t="s">
        <v>217</v>
      </c>
      <c r="F293" s="19">
        <f t="shared" si="42"/>
        <v>137.47964305068723</v>
      </c>
      <c r="G293" s="1">
        <f t="shared" si="38"/>
        <v>1.3747964305068723</v>
      </c>
      <c r="I293" s="1">
        <v>2.4</v>
      </c>
      <c r="J293" s="4">
        <v>0</v>
      </c>
      <c r="K293" s="1">
        <v>10</v>
      </c>
      <c r="L293" s="18" t="b">
        <f>FALSE</f>
        <v>0</v>
      </c>
      <c r="M293" s="5">
        <f t="shared" si="39"/>
        <v>-10</v>
      </c>
    </row>
    <row r="294" spans="2:13" x14ac:dyDescent="0.25">
      <c r="B294" s="14">
        <v>44051</v>
      </c>
      <c r="E294" s="1" t="s">
        <v>218</v>
      </c>
      <c r="F294" s="19">
        <f t="shared" si="42"/>
        <v>127.47964305068723</v>
      </c>
      <c r="G294" s="1">
        <f t="shared" si="38"/>
        <v>1.2747964305068724</v>
      </c>
      <c r="I294" s="1">
        <v>8</v>
      </c>
      <c r="J294" s="4">
        <v>0</v>
      </c>
      <c r="K294" s="1">
        <v>12.5</v>
      </c>
      <c r="L294" s="18" t="b">
        <f>FALSE</f>
        <v>0</v>
      </c>
      <c r="M294" s="5">
        <f t="shared" si="39"/>
        <v>-12.5</v>
      </c>
    </row>
    <row r="295" spans="2:13" x14ac:dyDescent="0.25">
      <c r="B295" s="14">
        <v>44051</v>
      </c>
      <c r="E295" s="1" t="s">
        <v>218</v>
      </c>
      <c r="F295" s="19">
        <f t="shared" si="42"/>
        <v>114.97964305068723</v>
      </c>
      <c r="G295" s="1">
        <f t="shared" si="38"/>
        <v>1.1497964305068724</v>
      </c>
      <c r="I295" s="1">
        <v>3</v>
      </c>
      <c r="J295" s="4">
        <v>0</v>
      </c>
      <c r="K295" s="1">
        <v>12.5</v>
      </c>
      <c r="L295" s="15" t="b">
        <f>TRUE</f>
        <v>1</v>
      </c>
      <c r="M295" s="5">
        <f t="shared" si="39"/>
        <v>25</v>
      </c>
    </row>
    <row r="296" spans="2:13" x14ac:dyDescent="0.25">
      <c r="B296" s="14">
        <v>44051</v>
      </c>
      <c r="E296" s="1" t="s">
        <v>219</v>
      </c>
      <c r="F296" s="19">
        <f t="shared" si="42"/>
        <v>139.97964305068723</v>
      </c>
      <c r="G296" s="1">
        <f t="shared" si="38"/>
        <v>1.3997964305068724</v>
      </c>
      <c r="I296" s="1">
        <v>14</v>
      </c>
      <c r="J296" s="4">
        <v>0</v>
      </c>
      <c r="K296" s="1">
        <v>7.5</v>
      </c>
      <c r="L296" s="15" t="b">
        <f>TRUE</f>
        <v>1</v>
      </c>
      <c r="M296" s="5">
        <f t="shared" si="39"/>
        <v>97.5</v>
      </c>
    </row>
    <row r="297" spans="2:13" x14ac:dyDescent="0.25">
      <c r="B297" s="14">
        <v>44051</v>
      </c>
      <c r="E297" s="1" t="s">
        <v>219</v>
      </c>
      <c r="F297" s="19">
        <f t="shared" si="42"/>
        <v>237.47964305068723</v>
      </c>
      <c r="G297" s="1">
        <f t="shared" si="38"/>
        <v>2.3747964305068723</v>
      </c>
      <c r="I297" s="1">
        <v>3.4</v>
      </c>
      <c r="J297" s="4">
        <v>0</v>
      </c>
      <c r="K297" s="1">
        <v>7.5</v>
      </c>
      <c r="L297" s="15" t="b">
        <f>TRUE</f>
        <v>1</v>
      </c>
      <c r="M297" s="5">
        <f t="shared" si="39"/>
        <v>18</v>
      </c>
    </row>
    <row r="298" spans="2:13" x14ac:dyDescent="0.25">
      <c r="B298" s="14">
        <v>44051</v>
      </c>
      <c r="E298" s="1" t="s">
        <v>220</v>
      </c>
      <c r="F298" s="19">
        <f t="shared" si="42"/>
        <v>255.47964305068723</v>
      </c>
      <c r="G298" s="1">
        <f t="shared" si="38"/>
        <v>2.5547964305068724</v>
      </c>
      <c r="I298" s="1">
        <v>2.4</v>
      </c>
      <c r="J298" s="4">
        <v>0</v>
      </c>
      <c r="K298" s="1">
        <v>43</v>
      </c>
      <c r="L298" s="15" t="b">
        <f>TRUE</f>
        <v>1</v>
      </c>
      <c r="M298" s="5">
        <f t="shared" si="39"/>
        <v>60.2</v>
      </c>
    </row>
    <row r="299" spans="2:13" x14ac:dyDescent="0.25">
      <c r="B299" s="14">
        <v>44051</v>
      </c>
      <c r="E299" s="1" t="s">
        <v>221</v>
      </c>
      <c r="F299" s="19">
        <f t="shared" si="42"/>
        <v>315.67964305068722</v>
      </c>
      <c r="G299" s="1">
        <f t="shared" si="38"/>
        <v>3.1567964305068723</v>
      </c>
      <c r="I299" s="1">
        <v>8</v>
      </c>
      <c r="J299" s="4">
        <v>0</v>
      </c>
      <c r="K299" s="1">
        <v>10.5</v>
      </c>
      <c r="L299" s="18" t="b">
        <f>FALSE</f>
        <v>0</v>
      </c>
      <c r="M299" s="5">
        <f t="shared" si="39"/>
        <v>-10.5</v>
      </c>
    </row>
    <row r="300" spans="2:13" x14ac:dyDescent="0.25">
      <c r="B300" s="14">
        <v>44051</v>
      </c>
      <c r="E300" s="1" t="s">
        <v>221</v>
      </c>
      <c r="F300" s="19">
        <f t="shared" si="42"/>
        <v>305.17964305068722</v>
      </c>
      <c r="G300" s="1">
        <f t="shared" si="38"/>
        <v>3.0517964305068723</v>
      </c>
      <c r="I300" s="1">
        <v>2.62</v>
      </c>
      <c r="J300" s="4">
        <v>0</v>
      </c>
      <c r="K300" s="1">
        <v>14.5</v>
      </c>
      <c r="L300" s="15" t="b">
        <f>TRUE</f>
        <v>1</v>
      </c>
      <c r="M300" s="5">
        <f t="shared" si="39"/>
        <v>23.490000000000002</v>
      </c>
    </row>
    <row r="301" spans="2:13" x14ac:dyDescent="0.25">
      <c r="B301" s="14">
        <v>44051</v>
      </c>
      <c r="E301" s="1" t="s">
        <v>79</v>
      </c>
      <c r="F301" s="19">
        <f t="shared" si="42"/>
        <v>328.66964305068723</v>
      </c>
      <c r="G301" s="1">
        <f t="shared" si="38"/>
        <v>3.2866964305068724</v>
      </c>
      <c r="I301" s="1">
        <v>0</v>
      </c>
      <c r="J301" s="4">
        <v>0</v>
      </c>
      <c r="K301" s="1">
        <v>12.99</v>
      </c>
      <c r="L301" s="18" t="b">
        <f>FALSE</f>
        <v>0</v>
      </c>
      <c r="M301" s="5">
        <f t="shared" si="39"/>
        <v>-12.99</v>
      </c>
    </row>
    <row r="302" spans="2:13" x14ac:dyDescent="0.25">
      <c r="B302" s="14">
        <v>44051</v>
      </c>
      <c r="E302" s="1" t="s">
        <v>222</v>
      </c>
      <c r="F302" s="19">
        <f t="shared" si="42"/>
        <v>315.67964305068722</v>
      </c>
      <c r="G302" s="1">
        <f t="shared" si="38"/>
        <v>3.1567964305068723</v>
      </c>
      <c r="I302" s="1">
        <v>5</v>
      </c>
      <c r="J302" s="4">
        <v>0</v>
      </c>
      <c r="K302" s="1">
        <v>10.85</v>
      </c>
      <c r="L302" s="18" t="b">
        <f>FALSE</f>
        <v>0</v>
      </c>
      <c r="M302" s="5">
        <f t="shared" si="39"/>
        <v>-10.85</v>
      </c>
    </row>
    <row r="303" spans="2:13" x14ac:dyDescent="0.25">
      <c r="B303" s="14">
        <v>44051</v>
      </c>
      <c r="E303" s="1" t="s">
        <v>222</v>
      </c>
      <c r="F303" s="19">
        <f t="shared" si="42"/>
        <v>304.8296430506872</v>
      </c>
      <c r="G303" s="1">
        <f t="shared" si="38"/>
        <v>3.048296430506872</v>
      </c>
      <c r="I303" s="1">
        <v>1.8</v>
      </c>
      <c r="J303" s="4">
        <v>0</v>
      </c>
      <c r="K303" s="1">
        <v>15</v>
      </c>
      <c r="L303" s="18" t="b">
        <f>FALSE</f>
        <v>0</v>
      </c>
      <c r="M303" s="5">
        <f t="shared" si="39"/>
        <v>-15</v>
      </c>
    </row>
    <row r="304" spans="2:13" x14ac:dyDescent="0.25">
      <c r="B304" s="14">
        <v>44051</v>
      </c>
      <c r="E304" s="1" t="s">
        <v>223</v>
      </c>
      <c r="F304" s="19">
        <f t="shared" si="42"/>
        <v>289.8296430506872</v>
      </c>
      <c r="G304" s="1">
        <f t="shared" si="38"/>
        <v>2.8982964305068721</v>
      </c>
      <c r="I304" s="1">
        <v>4.5</v>
      </c>
      <c r="J304" s="4">
        <v>0</v>
      </c>
      <c r="K304" s="1">
        <v>10</v>
      </c>
      <c r="L304" s="18" t="b">
        <f>FALSE</f>
        <v>0</v>
      </c>
      <c r="M304" s="5">
        <f t="shared" si="39"/>
        <v>-10</v>
      </c>
    </row>
    <row r="305" spans="2:13" x14ac:dyDescent="0.25">
      <c r="B305" s="14">
        <v>44051</v>
      </c>
      <c r="E305" s="1" t="s">
        <v>223</v>
      </c>
      <c r="F305" s="19">
        <f t="shared" si="42"/>
        <v>279.8296430506872</v>
      </c>
      <c r="G305" s="1">
        <f t="shared" si="38"/>
        <v>2.798296430506872</v>
      </c>
      <c r="I305" s="1">
        <v>1.73</v>
      </c>
      <c r="J305" s="4">
        <v>0</v>
      </c>
      <c r="K305" s="1">
        <v>15</v>
      </c>
      <c r="L305" s="18" t="b">
        <f>FALSE</f>
        <v>0</v>
      </c>
      <c r="M305" s="5">
        <f t="shared" si="39"/>
        <v>-15</v>
      </c>
    </row>
    <row r="306" spans="2:13" x14ac:dyDescent="0.25">
      <c r="B306" s="14">
        <v>44051</v>
      </c>
      <c r="E306" s="1" t="s">
        <v>224</v>
      </c>
      <c r="F306" s="19">
        <f t="shared" si="42"/>
        <v>264.8296430506872</v>
      </c>
      <c r="G306" s="1">
        <f t="shared" si="38"/>
        <v>2.6482964305068721</v>
      </c>
      <c r="I306" s="1">
        <v>9</v>
      </c>
      <c r="J306" s="4">
        <v>0</v>
      </c>
      <c r="K306" s="1">
        <v>10</v>
      </c>
      <c r="L306" s="18" t="b">
        <f>FALSE</f>
        <v>0</v>
      </c>
      <c r="M306" s="5">
        <f t="shared" si="39"/>
        <v>-10</v>
      </c>
    </row>
    <row r="307" spans="2:13" x14ac:dyDescent="0.25">
      <c r="B307" s="14">
        <v>44051</v>
      </c>
      <c r="E307" s="1" t="s">
        <v>224</v>
      </c>
      <c r="F307" s="19">
        <f t="shared" si="42"/>
        <v>254.8296430506872</v>
      </c>
      <c r="G307" s="1">
        <f t="shared" si="38"/>
        <v>2.548296430506872</v>
      </c>
      <c r="I307" s="1">
        <v>3.1</v>
      </c>
      <c r="J307" s="4">
        <v>0</v>
      </c>
      <c r="K307" s="1">
        <v>15</v>
      </c>
      <c r="L307" s="15" t="b">
        <f>TRUE</f>
        <v>1</v>
      </c>
      <c r="M307" s="5">
        <f t="shared" si="39"/>
        <v>31.5</v>
      </c>
    </row>
    <row r="308" spans="2:13" x14ac:dyDescent="0.25">
      <c r="B308" s="14">
        <v>44051</v>
      </c>
      <c r="E308" s="1" t="s">
        <v>225</v>
      </c>
      <c r="F308" s="19">
        <f t="shared" si="42"/>
        <v>286.3296430506872</v>
      </c>
      <c r="G308" s="1">
        <f t="shared" si="38"/>
        <v>2.863296430506872</v>
      </c>
      <c r="I308" s="1">
        <v>11</v>
      </c>
      <c r="J308" s="4">
        <v>0</v>
      </c>
      <c r="K308" s="1">
        <v>10.95</v>
      </c>
      <c r="L308" s="18" t="b">
        <f>FALSE</f>
        <v>0</v>
      </c>
      <c r="M308" s="5">
        <f t="shared" si="39"/>
        <v>-10.95</v>
      </c>
    </row>
    <row r="309" spans="2:13" x14ac:dyDescent="0.25">
      <c r="B309" s="14">
        <v>44051</v>
      </c>
      <c r="E309" s="1" t="s">
        <v>225</v>
      </c>
      <c r="F309" s="19">
        <f t="shared" si="42"/>
        <v>275.37964305068721</v>
      </c>
      <c r="G309" s="1">
        <f t="shared" si="38"/>
        <v>2.7537964305068723</v>
      </c>
      <c r="I309" s="1">
        <v>2.88</v>
      </c>
      <c r="J309" s="4">
        <v>0</v>
      </c>
      <c r="K309" s="1">
        <v>15</v>
      </c>
      <c r="L309" s="18" t="b">
        <f>FALSE</f>
        <v>0</v>
      </c>
      <c r="M309" s="5">
        <f t="shared" si="39"/>
        <v>-15</v>
      </c>
    </row>
    <row r="310" spans="2:13" x14ac:dyDescent="0.25">
      <c r="B310" s="14">
        <v>44051</v>
      </c>
      <c r="E310" s="1" t="s">
        <v>226</v>
      </c>
      <c r="F310" s="19">
        <f t="shared" si="42"/>
        <v>260.37964305068721</v>
      </c>
      <c r="G310" s="1">
        <f t="shared" si="38"/>
        <v>2.6037964305068719</v>
      </c>
      <c r="I310" s="1">
        <v>4.4000000000000004</v>
      </c>
      <c r="J310" s="4">
        <v>0</v>
      </c>
      <c r="K310" s="1">
        <v>20</v>
      </c>
      <c r="L310" s="18" t="b">
        <f>FALSE</f>
        <v>0</v>
      </c>
      <c r="M310" s="5">
        <f t="shared" si="39"/>
        <v>-20</v>
      </c>
    </row>
    <row r="311" spans="2:13" x14ac:dyDescent="0.25">
      <c r="B311" s="14">
        <v>44051</v>
      </c>
      <c r="E311" s="1" t="s">
        <v>226</v>
      </c>
      <c r="F311" s="19">
        <f t="shared" si="42"/>
        <v>240.37964305068721</v>
      </c>
      <c r="G311" s="1">
        <f t="shared" ref="G311" si="43">F311*0.01</f>
        <v>2.4037964305068722</v>
      </c>
      <c r="I311" s="1">
        <v>1.67</v>
      </c>
      <c r="J311" s="4">
        <v>0</v>
      </c>
      <c r="K311" s="1">
        <v>30</v>
      </c>
      <c r="L311" s="18" t="b">
        <f>FALSE</f>
        <v>0</v>
      </c>
      <c r="M311" s="5">
        <f t="shared" ref="M311:M374" si="44">IF(L311,K311*I311-K311,-K311)</f>
        <v>-30</v>
      </c>
    </row>
    <row r="312" spans="2:13" x14ac:dyDescent="0.25">
      <c r="B312" s="14">
        <v>44051</v>
      </c>
      <c r="E312" s="1" t="s">
        <v>227</v>
      </c>
      <c r="F312" s="19">
        <f t="shared" ref="F312:F375" si="45">F311+M311</f>
        <v>210.37964305068721</v>
      </c>
      <c r="G312" s="1">
        <f t="shared" ref="G312:G375" si="46">F312*0.01</f>
        <v>2.1037964305068719</v>
      </c>
      <c r="I312" s="1">
        <v>6</v>
      </c>
      <c r="J312" s="4">
        <v>0</v>
      </c>
      <c r="K312" s="1">
        <v>7.5</v>
      </c>
      <c r="L312" s="18" t="b">
        <f>FALSE</f>
        <v>0</v>
      </c>
      <c r="M312" s="5">
        <f t="shared" si="44"/>
        <v>-7.5</v>
      </c>
    </row>
    <row r="313" spans="2:13" x14ac:dyDescent="0.25">
      <c r="B313" s="14">
        <v>44051</v>
      </c>
      <c r="E313" s="1" t="s">
        <v>227</v>
      </c>
      <c r="F313" s="19">
        <f t="shared" si="45"/>
        <v>202.87964305068721</v>
      </c>
      <c r="G313" s="1">
        <f t="shared" si="46"/>
        <v>2.0287964305068722</v>
      </c>
      <c r="I313" s="1">
        <v>2</v>
      </c>
      <c r="J313" s="4">
        <v>0</v>
      </c>
      <c r="K313" s="1">
        <v>10</v>
      </c>
      <c r="L313" s="18" t="b">
        <f>FALSE</f>
        <v>0</v>
      </c>
      <c r="M313" s="5">
        <f t="shared" si="44"/>
        <v>-10</v>
      </c>
    </row>
    <row r="314" spans="2:13" x14ac:dyDescent="0.25">
      <c r="B314" s="14">
        <v>44051</v>
      </c>
      <c r="E314" s="1" t="s">
        <v>228</v>
      </c>
      <c r="F314" s="19">
        <f t="shared" si="45"/>
        <v>192.87964305068721</v>
      </c>
      <c r="G314" s="1">
        <f t="shared" si="46"/>
        <v>1.9287964305068721</v>
      </c>
      <c r="I314" s="1">
        <v>9</v>
      </c>
      <c r="J314" s="4">
        <v>0</v>
      </c>
      <c r="K314" s="1">
        <v>2</v>
      </c>
      <c r="L314" s="18" t="b">
        <f>FALSE</f>
        <v>0</v>
      </c>
      <c r="M314" s="5">
        <f t="shared" si="44"/>
        <v>-2</v>
      </c>
    </row>
    <row r="315" spans="2:13" x14ac:dyDescent="0.25">
      <c r="B315" s="14">
        <v>44051</v>
      </c>
      <c r="E315" s="1" t="s">
        <v>228</v>
      </c>
      <c r="F315" s="19">
        <f t="shared" si="45"/>
        <v>190.87964305068721</v>
      </c>
      <c r="G315" s="1">
        <f t="shared" si="46"/>
        <v>1.9087964305068721</v>
      </c>
      <c r="I315" s="1">
        <v>2.75</v>
      </c>
      <c r="J315" s="4">
        <v>0</v>
      </c>
      <c r="K315" s="1">
        <v>2</v>
      </c>
      <c r="L315" s="18" t="b">
        <f>FALSE</f>
        <v>0</v>
      </c>
      <c r="M315" s="5">
        <f t="shared" si="44"/>
        <v>-2</v>
      </c>
    </row>
    <row r="316" spans="2:13" x14ac:dyDescent="0.25">
      <c r="B316" s="14">
        <v>44051</v>
      </c>
      <c r="E316" s="1" t="s">
        <v>229</v>
      </c>
      <c r="F316" s="19">
        <f t="shared" si="45"/>
        <v>188.87964305068721</v>
      </c>
      <c r="G316" s="1">
        <f t="shared" si="46"/>
        <v>1.8887964305068721</v>
      </c>
      <c r="I316" s="1">
        <v>4.2</v>
      </c>
      <c r="J316" s="4">
        <v>0</v>
      </c>
      <c r="K316" s="1">
        <v>25</v>
      </c>
      <c r="L316" s="18" t="b">
        <f>FALSE</f>
        <v>0</v>
      </c>
      <c r="M316" s="5">
        <f t="shared" si="44"/>
        <v>-25</v>
      </c>
    </row>
    <row r="317" spans="2:13" x14ac:dyDescent="0.25">
      <c r="B317" s="14">
        <v>44051</v>
      </c>
      <c r="E317" s="1" t="s">
        <v>230</v>
      </c>
      <c r="F317" s="19">
        <f t="shared" si="45"/>
        <v>163.87964305068721</v>
      </c>
      <c r="G317" s="1">
        <f t="shared" si="46"/>
        <v>1.6387964305068721</v>
      </c>
      <c r="I317" s="1">
        <v>2.7</v>
      </c>
      <c r="J317" s="4">
        <v>0</v>
      </c>
      <c r="K317" s="1">
        <v>20</v>
      </c>
      <c r="L317" s="18" t="b">
        <f>FALSE</f>
        <v>0</v>
      </c>
      <c r="M317" s="5">
        <f t="shared" si="44"/>
        <v>-20</v>
      </c>
    </row>
    <row r="318" spans="2:13" x14ac:dyDescent="0.25">
      <c r="B318" s="14">
        <v>44051</v>
      </c>
      <c r="E318" s="1" t="s">
        <v>231</v>
      </c>
      <c r="F318" s="19">
        <f t="shared" si="45"/>
        <v>143.87964305068721</v>
      </c>
      <c r="G318" s="1">
        <f t="shared" si="46"/>
        <v>1.4387964305068721</v>
      </c>
      <c r="I318" s="1">
        <v>29</v>
      </c>
      <c r="J318" s="4">
        <v>0</v>
      </c>
      <c r="K318" s="1">
        <v>5</v>
      </c>
      <c r="L318" s="18" t="b">
        <f>FALSE</f>
        <v>0</v>
      </c>
      <c r="M318" s="5">
        <f t="shared" si="44"/>
        <v>-5</v>
      </c>
    </row>
    <row r="319" spans="2:13" x14ac:dyDescent="0.25">
      <c r="B319" s="14">
        <v>44054</v>
      </c>
      <c r="C319" s="3" t="s">
        <v>192</v>
      </c>
      <c r="D319" s="10">
        <v>5</v>
      </c>
      <c r="E319" s="1" t="s">
        <v>193</v>
      </c>
      <c r="F319" s="19">
        <f>F318+M318+31.12</f>
        <v>169.99964305068721</v>
      </c>
      <c r="G319" s="1">
        <f t="shared" si="46"/>
        <v>1.6999964305068722</v>
      </c>
      <c r="I319" s="1">
        <v>3.1</v>
      </c>
      <c r="J319" s="4">
        <v>0</v>
      </c>
      <c r="K319" s="1">
        <v>7.26</v>
      </c>
      <c r="L319" s="15" t="b">
        <f>TRUE</f>
        <v>1</v>
      </c>
      <c r="M319" s="5">
        <f t="shared" si="44"/>
        <v>15.246</v>
      </c>
    </row>
    <row r="320" spans="2:13" x14ac:dyDescent="0.25">
      <c r="B320" s="14">
        <v>44054</v>
      </c>
      <c r="C320" s="3" t="s">
        <v>192</v>
      </c>
      <c r="D320" s="10">
        <v>5</v>
      </c>
      <c r="E320" s="1" t="s">
        <v>193</v>
      </c>
      <c r="F320" s="19">
        <f>F319+M319</f>
        <v>185.24564305068722</v>
      </c>
      <c r="G320" s="1">
        <f t="shared" si="46"/>
        <v>1.8524564305068723</v>
      </c>
      <c r="I320" s="1">
        <v>1.57</v>
      </c>
      <c r="J320" s="4">
        <v>0</v>
      </c>
      <c r="K320" s="1">
        <v>12.74</v>
      </c>
      <c r="L320" s="15" t="b">
        <f>TRUE</f>
        <v>1</v>
      </c>
      <c r="M320" s="5">
        <f t="shared" si="44"/>
        <v>7.2617999999999991</v>
      </c>
    </row>
    <row r="321" spans="2:13" x14ac:dyDescent="0.25">
      <c r="B321" s="14">
        <v>44055</v>
      </c>
      <c r="C321" s="3" t="s">
        <v>232</v>
      </c>
      <c r="D321" s="10">
        <v>1</v>
      </c>
      <c r="E321" s="1" t="s">
        <v>65</v>
      </c>
      <c r="F321" s="19">
        <f t="shared" si="45"/>
        <v>192.50744305068721</v>
      </c>
      <c r="G321" s="1">
        <f t="shared" si="46"/>
        <v>1.9250744305068721</v>
      </c>
      <c r="H321" s="17">
        <v>1.6</v>
      </c>
      <c r="I321" s="1">
        <v>2</v>
      </c>
      <c r="J321" s="4">
        <f t="shared" ref="J321:J377" si="47">I321/H321</f>
        <v>1.25</v>
      </c>
      <c r="K321" s="1" cm="1">
        <f t="array" ref="K321">_xlfn.IFS(H321&lt;=2,J321*G321*3, H321&gt;2,IF(H321&lt;=3.55,J321*G321*2,J321*G321))</f>
        <v>7.2190291144007706</v>
      </c>
      <c r="L321" s="18" t="b">
        <f>FALSE</f>
        <v>0</v>
      </c>
      <c r="M321" s="5">
        <f t="shared" si="44"/>
        <v>-7.2190291144007706</v>
      </c>
    </row>
    <row r="322" spans="2:13" x14ac:dyDescent="0.25">
      <c r="B322" s="14">
        <v>44055</v>
      </c>
      <c r="C322" s="3" t="s">
        <v>232</v>
      </c>
      <c r="D322" s="10">
        <v>2</v>
      </c>
      <c r="E322" s="1" t="s">
        <v>234</v>
      </c>
      <c r="F322" s="19">
        <f t="shared" si="45"/>
        <v>185.28841393628645</v>
      </c>
      <c r="G322" s="1">
        <f t="shared" si="46"/>
        <v>1.8528841393628646</v>
      </c>
      <c r="H322" s="17">
        <v>10</v>
      </c>
      <c r="I322" s="1">
        <v>13</v>
      </c>
      <c r="J322" s="4">
        <f t="shared" si="47"/>
        <v>1.3</v>
      </c>
      <c r="K322" s="1">
        <v>2.41</v>
      </c>
      <c r="L322" s="18" t="b">
        <f>FALSE</f>
        <v>0</v>
      </c>
      <c r="M322" s="5">
        <f t="shared" si="44"/>
        <v>-2.41</v>
      </c>
    </row>
    <row r="323" spans="2:13" x14ac:dyDescent="0.25">
      <c r="B323" s="14">
        <v>44055</v>
      </c>
      <c r="C323" s="3" t="s">
        <v>232</v>
      </c>
      <c r="D323" s="10">
        <v>2</v>
      </c>
      <c r="E323" s="1" t="s">
        <v>234</v>
      </c>
      <c r="F323" s="19">
        <f t="shared" si="45"/>
        <v>182.87841393628645</v>
      </c>
      <c r="G323" s="1">
        <f t="shared" si="46"/>
        <v>1.8287841393628645</v>
      </c>
      <c r="H323" s="17">
        <v>3</v>
      </c>
      <c r="I323" s="1">
        <v>3.75</v>
      </c>
      <c r="J323" s="4">
        <f t="shared" si="47"/>
        <v>1.25</v>
      </c>
      <c r="K323" s="1">
        <v>4.57</v>
      </c>
      <c r="L323" s="18" t="b">
        <f>FALSE</f>
        <v>0</v>
      </c>
      <c r="M323" s="5">
        <f t="shared" si="44"/>
        <v>-4.57</v>
      </c>
    </row>
    <row r="324" spans="2:13" x14ac:dyDescent="0.25">
      <c r="B324" s="14">
        <v>44055</v>
      </c>
      <c r="C324" s="3" t="s">
        <v>232</v>
      </c>
      <c r="D324" s="10">
        <v>4</v>
      </c>
      <c r="E324" s="1" t="s">
        <v>236</v>
      </c>
      <c r="F324" s="19">
        <f t="shared" si="45"/>
        <v>178.30841393628646</v>
      </c>
      <c r="G324" s="1">
        <f t="shared" si="46"/>
        <v>1.7830841393628647</v>
      </c>
      <c r="H324" s="17">
        <v>2</v>
      </c>
      <c r="I324" s="1">
        <v>2.4</v>
      </c>
      <c r="J324" s="4">
        <f t="shared" si="47"/>
        <v>1.2</v>
      </c>
      <c r="K324" s="1">
        <v>6.42</v>
      </c>
      <c r="L324" s="15" t="b">
        <f>TRUE</f>
        <v>1</v>
      </c>
      <c r="M324" s="5">
        <f t="shared" si="44"/>
        <v>8.9879999999999995</v>
      </c>
    </row>
    <row r="325" spans="2:13" x14ac:dyDescent="0.25">
      <c r="B325" s="14">
        <v>44055</v>
      </c>
      <c r="C325" s="3" t="s">
        <v>232</v>
      </c>
      <c r="D325" s="10">
        <v>7</v>
      </c>
      <c r="E325" s="1" t="s">
        <v>237</v>
      </c>
      <c r="F325" s="19">
        <f t="shared" si="45"/>
        <v>187.29641393628646</v>
      </c>
      <c r="G325" s="1">
        <f t="shared" si="46"/>
        <v>1.8729641393628647</v>
      </c>
      <c r="H325" s="17">
        <v>1.8</v>
      </c>
      <c r="I325" s="1">
        <v>2.8</v>
      </c>
      <c r="J325" s="4">
        <f>I325/H325</f>
        <v>1.5555555555555554</v>
      </c>
      <c r="K325" s="1">
        <v>8.02</v>
      </c>
      <c r="L325" s="18" t="b">
        <f>FALSE</f>
        <v>0</v>
      </c>
      <c r="M325" s="5">
        <f>IF(L325,K325*I325-K325,-K325)</f>
        <v>-8.02</v>
      </c>
    </row>
    <row r="326" spans="2:13" x14ac:dyDescent="0.25">
      <c r="B326" s="14">
        <v>44055</v>
      </c>
      <c r="C326" s="3" t="s">
        <v>232</v>
      </c>
      <c r="E326" s="1" t="s">
        <v>79</v>
      </c>
      <c r="F326" s="19">
        <f t="shared" si="45"/>
        <v>179.27641393628645</v>
      </c>
      <c r="G326" s="1">
        <f t="shared" si="46"/>
        <v>1.7927641393628644</v>
      </c>
      <c r="J326" s="4">
        <v>0</v>
      </c>
      <c r="K326" s="1">
        <v>10</v>
      </c>
      <c r="L326" s="18" t="b">
        <f>FALSE</f>
        <v>0</v>
      </c>
      <c r="M326" s="5">
        <f t="shared" si="44"/>
        <v>-10</v>
      </c>
    </row>
    <row r="327" spans="2:13" x14ac:dyDescent="0.25">
      <c r="B327" s="14">
        <v>44056</v>
      </c>
      <c r="C327" s="3" t="s">
        <v>235</v>
      </c>
      <c r="D327" s="10">
        <v>5</v>
      </c>
      <c r="E327" s="1" t="s">
        <v>233</v>
      </c>
      <c r="F327" s="19">
        <f t="shared" si="45"/>
        <v>169.27641393628645</v>
      </c>
      <c r="G327" s="1">
        <f t="shared" si="46"/>
        <v>1.6927641393628645</v>
      </c>
      <c r="H327" s="17">
        <v>1.7</v>
      </c>
      <c r="I327" s="1">
        <v>3.1</v>
      </c>
      <c r="J327" s="4">
        <f>I327/H327</f>
        <v>1.8235294117647061</v>
      </c>
      <c r="K327" s="1">
        <v>10.94</v>
      </c>
      <c r="M327" s="5">
        <f>IF(L327,K327*I327-K327,-K327)</f>
        <v>-10.94</v>
      </c>
    </row>
    <row r="328" spans="2:13" x14ac:dyDescent="0.25">
      <c r="B328" s="14">
        <v>44055</v>
      </c>
      <c r="C328" s="3" t="s">
        <v>232</v>
      </c>
      <c r="D328" s="10">
        <v>3</v>
      </c>
      <c r="E328" s="1" t="s">
        <v>238</v>
      </c>
      <c r="F328" s="19">
        <f t="shared" si="45"/>
        <v>158.33641393628645</v>
      </c>
      <c r="G328" s="1">
        <f t="shared" si="46"/>
        <v>1.5833641393628646</v>
      </c>
      <c r="H328" s="17">
        <v>0</v>
      </c>
      <c r="I328" s="1">
        <v>2.4</v>
      </c>
      <c r="J328" s="4">
        <v>0</v>
      </c>
      <c r="K328" s="1">
        <v>10</v>
      </c>
      <c r="L328" s="15" t="b">
        <f>TRUE</f>
        <v>1</v>
      </c>
      <c r="M328" s="5">
        <f t="shared" si="44"/>
        <v>14</v>
      </c>
    </row>
    <row r="329" spans="2:13" x14ac:dyDescent="0.25">
      <c r="B329" s="14">
        <v>44055</v>
      </c>
      <c r="C329" s="3" t="s">
        <v>232</v>
      </c>
      <c r="D329" s="10">
        <v>5</v>
      </c>
      <c r="E329" s="1" t="s">
        <v>240</v>
      </c>
      <c r="F329" s="19">
        <f t="shared" si="45"/>
        <v>172.33641393628645</v>
      </c>
      <c r="G329" s="1">
        <f t="shared" si="46"/>
        <v>1.7233641393628645</v>
      </c>
      <c r="H329" s="17">
        <v>4.5999999999999996</v>
      </c>
      <c r="I329" s="1">
        <v>10</v>
      </c>
      <c r="J329" s="4">
        <f t="shared" si="47"/>
        <v>2.1739130434782612</v>
      </c>
      <c r="K329" s="1">
        <v>3.75</v>
      </c>
      <c r="L329" s="18" t="b">
        <f>FALSE</f>
        <v>0</v>
      </c>
      <c r="M329" s="5">
        <f t="shared" si="44"/>
        <v>-3.75</v>
      </c>
    </row>
    <row r="330" spans="2:13" x14ac:dyDescent="0.25">
      <c r="B330" s="14">
        <v>44055</v>
      </c>
      <c r="C330" s="3" t="s">
        <v>232</v>
      </c>
      <c r="D330" s="10">
        <v>5</v>
      </c>
      <c r="E330" s="1" t="s">
        <v>240</v>
      </c>
      <c r="F330" s="19">
        <f t="shared" si="45"/>
        <v>168.58641393628645</v>
      </c>
      <c r="G330" s="1">
        <f t="shared" si="46"/>
        <v>1.6858641393628646</v>
      </c>
      <c r="H330" s="17">
        <v>2.88</v>
      </c>
      <c r="I330" s="1">
        <v>3.2</v>
      </c>
      <c r="J330" s="4">
        <f t="shared" si="47"/>
        <v>1.1111111111111112</v>
      </c>
      <c r="K330" s="1">
        <v>3.75</v>
      </c>
      <c r="L330" s="18" t="b">
        <f>FALSE</f>
        <v>0</v>
      </c>
      <c r="M330" s="5">
        <f t="shared" si="44"/>
        <v>-3.75</v>
      </c>
    </row>
    <row r="331" spans="2:13" x14ac:dyDescent="0.25">
      <c r="B331" s="14">
        <v>44055</v>
      </c>
      <c r="C331" s="3" t="s">
        <v>239</v>
      </c>
      <c r="D331" s="10">
        <v>6</v>
      </c>
      <c r="E331" s="1" t="s">
        <v>241</v>
      </c>
      <c r="F331" s="19">
        <f t="shared" si="45"/>
        <v>164.83641393628645</v>
      </c>
      <c r="G331" s="1">
        <f t="shared" si="46"/>
        <v>1.6483641393628645</v>
      </c>
      <c r="H331" s="17">
        <v>2.9</v>
      </c>
      <c r="I331" s="1">
        <v>4.4000000000000004</v>
      </c>
      <c r="J331" s="4">
        <f t="shared" si="47"/>
        <v>1.517241379310345</v>
      </c>
      <c r="K331" s="1">
        <v>5</v>
      </c>
      <c r="L331" s="18" t="b">
        <f>FALSE</f>
        <v>0</v>
      </c>
      <c r="M331" s="5">
        <f t="shared" si="44"/>
        <v>-5</v>
      </c>
    </row>
    <row r="332" spans="2:13" x14ac:dyDescent="0.25">
      <c r="B332" s="14">
        <v>44055</v>
      </c>
      <c r="C332" s="3" t="s">
        <v>239</v>
      </c>
      <c r="D332" s="10">
        <v>6</v>
      </c>
      <c r="E332" s="1" t="s">
        <v>241</v>
      </c>
      <c r="F332" s="19">
        <f t="shared" si="45"/>
        <v>159.83641393628645</v>
      </c>
      <c r="G332" s="1">
        <f t="shared" si="46"/>
        <v>1.5983641393628645</v>
      </c>
      <c r="H332" s="17">
        <v>0</v>
      </c>
      <c r="I332" s="1">
        <v>1.91</v>
      </c>
      <c r="J332" s="4">
        <v>0</v>
      </c>
      <c r="K332" s="1">
        <v>10</v>
      </c>
      <c r="L332" s="18" t="b">
        <f>FALSE</f>
        <v>0</v>
      </c>
      <c r="M332" s="5">
        <f t="shared" si="44"/>
        <v>-10</v>
      </c>
    </row>
    <row r="333" spans="2:13" x14ac:dyDescent="0.25">
      <c r="B333" s="14">
        <v>44055</v>
      </c>
      <c r="E333" s="1" t="s">
        <v>79</v>
      </c>
      <c r="F333" s="19">
        <f>F332+M332-9.84</f>
        <v>139.99641393628644</v>
      </c>
      <c r="G333" s="1">
        <f t="shared" si="46"/>
        <v>1.3999641393628646</v>
      </c>
      <c r="J333" s="4" t="e">
        <f t="shared" si="47"/>
        <v>#DIV/0!</v>
      </c>
      <c r="K333" s="1">
        <v>15</v>
      </c>
      <c r="L333" s="18" t="b">
        <f>FALSE</f>
        <v>0</v>
      </c>
      <c r="M333" s="5">
        <f t="shared" si="44"/>
        <v>-15</v>
      </c>
    </row>
    <row r="334" spans="2:13" x14ac:dyDescent="0.25">
      <c r="B334" s="14">
        <v>44055</v>
      </c>
      <c r="C334" s="3" t="s">
        <v>232</v>
      </c>
      <c r="D334" s="10">
        <v>9</v>
      </c>
      <c r="E334" s="1" t="s">
        <v>242</v>
      </c>
      <c r="F334" s="19">
        <f t="shared" si="45"/>
        <v>124.99641393628644</v>
      </c>
      <c r="G334" s="1">
        <f t="shared" si="46"/>
        <v>1.2499641393628644</v>
      </c>
      <c r="I334" s="1">
        <v>15</v>
      </c>
      <c r="J334" s="4" t="e">
        <f t="shared" si="47"/>
        <v>#DIV/0!</v>
      </c>
      <c r="K334" s="1">
        <v>12.5</v>
      </c>
      <c r="L334" s="18" t="b">
        <f>FALSE</f>
        <v>0</v>
      </c>
      <c r="M334" s="5">
        <f t="shared" si="44"/>
        <v>-12.5</v>
      </c>
    </row>
    <row r="335" spans="2:13" x14ac:dyDescent="0.25">
      <c r="B335" s="14">
        <v>44055</v>
      </c>
      <c r="C335" s="3" t="s">
        <v>232</v>
      </c>
      <c r="D335" s="10">
        <v>9</v>
      </c>
      <c r="E335" s="1" t="s">
        <v>242</v>
      </c>
      <c r="F335" s="19">
        <f t="shared" si="45"/>
        <v>112.49641393628644</v>
      </c>
      <c r="G335" s="1">
        <f t="shared" si="46"/>
        <v>1.1249641393628644</v>
      </c>
      <c r="I335" s="1">
        <v>3.75</v>
      </c>
      <c r="J335" s="4" t="e">
        <f t="shared" si="47"/>
        <v>#DIV/0!</v>
      </c>
      <c r="K335" s="1">
        <v>12.5</v>
      </c>
      <c r="L335" s="18" t="b">
        <f>FALSE</f>
        <v>0</v>
      </c>
      <c r="M335" s="5">
        <f t="shared" si="44"/>
        <v>-12.5</v>
      </c>
    </row>
    <row r="336" spans="2:13" x14ac:dyDescent="0.25">
      <c r="B336" s="14">
        <v>44056</v>
      </c>
      <c r="C336" s="3" t="s">
        <v>36</v>
      </c>
      <c r="D336" s="10">
        <v>5</v>
      </c>
      <c r="E336" s="1" t="s">
        <v>244</v>
      </c>
      <c r="F336" s="19">
        <f t="shared" si="45"/>
        <v>99.996413936286444</v>
      </c>
      <c r="G336" s="1">
        <f t="shared" si="46"/>
        <v>0.99996413936286443</v>
      </c>
      <c r="H336" s="17">
        <v>2</v>
      </c>
      <c r="I336" s="1">
        <v>2.2999999999999998</v>
      </c>
      <c r="J336" s="4">
        <f t="shared" si="47"/>
        <v>1.1499999999999999</v>
      </c>
      <c r="K336" s="1">
        <v>3.45</v>
      </c>
      <c r="M336" s="5">
        <f t="shared" si="44"/>
        <v>-3.45</v>
      </c>
    </row>
    <row r="337" spans="2:14" x14ac:dyDescent="0.25">
      <c r="B337" s="14">
        <v>44056</v>
      </c>
      <c r="C337" s="3" t="s">
        <v>36</v>
      </c>
      <c r="D337" s="10">
        <v>7</v>
      </c>
      <c r="E337" s="1" t="s">
        <v>243</v>
      </c>
      <c r="F337" s="19">
        <f t="shared" si="45"/>
        <v>96.546413936286442</v>
      </c>
      <c r="G337" s="1">
        <f t="shared" si="46"/>
        <v>0.96546413936286446</v>
      </c>
      <c r="H337" s="17">
        <v>2</v>
      </c>
      <c r="I337" s="1">
        <v>3.1</v>
      </c>
      <c r="J337" s="4">
        <f t="shared" si="47"/>
        <v>1.55</v>
      </c>
      <c r="K337" s="1">
        <v>4.49</v>
      </c>
      <c r="M337" s="5">
        <f t="shared" si="44"/>
        <v>-4.49</v>
      </c>
      <c r="N337" t="s">
        <v>249</v>
      </c>
    </row>
    <row r="338" spans="2:14" x14ac:dyDescent="0.25">
      <c r="B338" s="14">
        <v>44056</v>
      </c>
      <c r="C338" s="3" t="s">
        <v>36</v>
      </c>
      <c r="E338" s="1" t="s">
        <v>79</v>
      </c>
      <c r="F338" s="19">
        <f t="shared" si="45"/>
        <v>92.056413936286447</v>
      </c>
      <c r="G338" s="1">
        <f t="shared" si="46"/>
        <v>0.92056413936286452</v>
      </c>
      <c r="H338" s="17">
        <v>4</v>
      </c>
      <c r="I338" s="1">
        <v>7.49</v>
      </c>
      <c r="J338" s="4">
        <f t="shared" si="47"/>
        <v>1.8725000000000001</v>
      </c>
      <c r="K338" s="1">
        <v>1.72</v>
      </c>
      <c r="M338" s="5">
        <f t="shared" si="44"/>
        <v>-1.72</v>
      </c>
    </row>
    <row r="339" spans="2:14" x14ac:dyDescent="0.25">
      <c r="B339" s="14">
        <v>44056</v>
      </c>
      <c r="C339" s="3" t="s">
        <v>51</v>
      </c>
      <c r="D339" s="10">
        <v>4</v>
      </c>
      <c r="E339" s="1" t="s">
        <v>245</v>
      </c>
      <c r="F339" s="19">
        <f t="shared" si="45"/>
        <v>90.336413936286448</v>
      </c>
      <c r="G339" s="1">
        <f t="shared" si="46"/>
        <v>0.90336413936286453</v>
      </c>
      <c r="H339" s="17">
        <v>5</v>
      </c>
      <c r="I339" s="1">
        <v>6.5</v>
      </c>
      <c r="J339" s="4">
        <f t="shared" si="47"/>
        <v>1.3</v>
      </c>
      <c r="K339" s="1" cm="1">
        <f t="array" ref="K339">_xlfn.IFS(H339&lt;=2,J339*G339*3, H339&gt;2,IF(H339&lt;=3.55,J339*G339*2,J339*G339))</f>
        <v>1.1743733811717239</v>
      </c>
      <c r="L339" s="18" t="b">
        <f>FALSE</f>
        <v>0</v>
      </c>
      <c r="M339" s="5">
        <f t="shared" si="44"/>
        <v>-1.1743733811717239</v>
      </c>
    </row>
    <row r="340" spans="2:14" x14ac:dyDescent="0.25">
      <c r="B340" s="14">
        <v>44056</v>
      </c>
      <c r="C340" s="3" t="s">
        <v>51</v>
      </c>
      <c r="D340" s="10">
        <v>4</v>
      </c>
      <c r="E340" s="1" t="s">
        <v>245</v>
      </c>
      <c r="F340" s="19">
        <f t="shared" si="45"/>
        <v>89.162040555114729</v>
      </c>
      <c r="G340" s="1">
        <f t="shared" si="46"/>
        <v>0.8916204055511473</v>
      </c>
      <c r="H340" s="17">
        <v>1.33</v>
      </c>
      <c r="I340" s="1">
        <v>1.73</v>
      </c>
      <c r="J340" s="4">
        <f t="shared" si="47"/>
        <v>1.3007518796992481</v>
      </c>
      <c r="K340" s="1">
        <v>3.48</v>
      </c>
      <c r="L340" s="15" t="b">
        <f>TRUE</f>
        <v>1</v>
      </c>
      <c r="M340" s="5">
        <f t="shared" si="44"/>
        <v>2.5403999999999995</v>
      </c>
    </row>
    <row r="341" spans="2:14" x14ac:dyDescent="0.25">
      <c r="B341" s="14">
        <v>44056</v>
      </c>
      <c r="C341" s="3" t="s">
        <v>246</v>
      </c>
      <c r="D341" s="10">
        <v>9</v>
      </c>
      <c r="E341" s="1" t="s">
        <v>247</v>
      </c>
      <c r="F341" s="19">
        <f t="shared" si="45"/>
        <v>91.702440555114734</v>
      </c>
      <c r="G341" s="1">
        <f t="shared" si="46"/>
        <v>0.91702440555114739</v>
      </c>
      <c r="H341" s="17">
        <v>3.5</v>
      </c>
      <c r="I341" s="1">
        <v>4.2</v>
      </c>
      <c r="J341" s="4">
        <f t="shared" si="47"/>
        <v>1.2</v>
      </c>
      <c r="K341" s="1" cm="1">
        <f t="array" ref="K341">_xlfn.IFS(H341&lt;=2,J341*G341*3, H341&gt;2,IF(H341&lt;=3.55,J341*G341*2,J341*G341))</f>
        <v>2.2008585733227535</v>
      </c>
      <c r="L341" s="18" t="b">
        <f>FALSE</f>
        <v>0</v>
      </c>
      <c r="M341" s="5">
        <f t="shared" si="44"/>
        <v>-2.2008585733227535</v>
      </c>
    </row>
    <row r="342" spans="2:14" x14ac:dyDescent="0.25">
      <c r="B342" s="14">
        <v>44056</v>
      </c>
      <c r="C342" s="3" t="s">
        <v>51</v>
      </c>
      <c r="D342" s="10">
        <v>5</v>
      </c>
      <c r="E342" s="1" t="s">
        <v>248</v>
      </c>
      <c r="F342" s="19">
        <f t="shared" si="45"/>
        <v>89.501581981791986</v>
      </c>
      <c r="G342" s="1">
        <f t="shared" si="46"/>
        <v>0.89501581981791989</v>
      </c>
      <c r="H342" s="17">
        <v>4</v>
      </c>
      <c r="I342" s="1">
        <v>8</v>
      </c>
      <c r="J342" s="4">
        <f t="shared" si="47"/>
        <v>2</v>
      </c>
      <c r="K342" s="1" cm="1">
        <f t="array" ref="K342">_xlfn.IFS(H342&lt;=2,J342*G342*3, H342&gt;2,IF(H342&lt;=3.55,J342*G342*2,J342*G342))</f>
        <v>1.7900316396358398</v>
      </c>
      <c r="L342" s="18" t="b">
        <f>FALSE</f>
        <v>0</v>
      </c>
      <c r="M342" s="5">
        <f t="shared" si="44"/>
        <v>-1.7900316396358398</v>
      </c>
    </row>
    <row r="343" spans="2:14" x14ac:dyDescent="0.25">
      <c r="B343" s="14">
        <v>44056</v>
      </c>
      <c r="C343" s="3" t="s">
        <v>51</v>
      </c>
      <c r="D343" s="10">
        <v>5</v>
      </c>
      <c r="E343" s="1" t="s">
        <v>248</v>
      </c>
      <c r="F343" s="19">
        <f t="shared" si="45"/>
        <v>87.711550342156144</v>
      </c>
      <c r="G343" s="1">
        <f t="shared" si="46"/>
        <v>0.87711550342156142</v>
      </c>
      <c r="H343" s="17">
        <v>2</v>
      </c>
      <c r="I343" s="1">
        <v>2.88</v>
      </c>
      <c r="J343" s="4">
        <f t="shared" si="47"/>
        <v>1.44</v>
      </c>
      <c r="K343" s="1" cm="1">
        <f t="array" ref="K343">_xlfn.IFS(H343&lt;=2,J343*G343*3, H343&gt;2,IF(H343&lt;=3.55,J343*G343*2,J343*G343))</f>
        <v>3.7891389747811455</v>
      </c>
      <c r="L343" s="18" t="b">
        <f>FALSE</f>
        <v>0</v>
      </c>
      <c r="M343" s="5">
        <f t="shared" si="44"/>
        <v>-3.7891389747811455</v>
      </c>
    </row>
    <row r="344" spans="2:14" x14ac:dyDescent="0.25">
      <c r="B344" s="14">
        <v>44056</v>
      </c>
      <c r="C344" s="3" t="s">
        <v>38</v>
      </c>
      <c r="D344" s="10">
        <v>1</v>
      </c>
      <c r="E344" s="1" t="s">
        <v>250</v>
      </c>
      <c r="F344" s="19">
        <f t="shared" si="45"/>
        <v>83.922411367375005</v>
      </c>
      <c r="G344" s="1">
        <f t="shared" si="46"/>
        <v>0.83922411367375005</v>
      </c>
      <c r="I344" s="1">
        <v>4.8</v>
      </c>
      <c r="J344" s="4">
        <v>0</v>
      </c>
      <c r="K344" s="1">
        <v>4.08</v>
      </c>
      <c r="L344" s="18" t="b">
        <f>FALSE</f>
        <v>0</v>
      </c>
      <c r="M344" s="5">
        <f t="shared" si="44"/>
        <v>-4.08</v>
      </c>
    </row>
    <row r="345" spans="2:14" x14ac:dyDescent="0.25">
      <c r="B345" s="14">
        <v>44056</v>
      </c>
      <c r="C345" s="3" t="s">
        <v>38</v>
      </c>
      <c r="D345" s="10">
        <v>1</v>
      </c>
      <c r="E345" s="1" t="s">
        <v>250</v>
      </c>
      <c r="F345" s="19">
        <f t="shared" si="45"/>
        <v>79.842411367375007</v>
      </c>
      <c r="G345" s="1">
        <f t="shared" si="46"/>
        <v>0.7984241136737501</v>
      </c>
      <c r="I345" s="1">
        <v>2.5</v>
      </c>
      <c r="J345" s="4">
        <v>0</v>
      </c>
      <c r="K345" s="1">
        <v>5</v>
      </c>
      <c r="L345" s="15" t="b">
        <f>TRUE</f>
        <v>1</v>
      </c>
      <c r="M345" s="5">
        <f t="shared" si="44"/>
        <v>7.5</v>
      </c>
    </row>
    <row r="346" spans="2:14" x14ac:dyDescent="0.25">
      <c r="B346" s="14">
        <v>44056</v>
      </c>
      <c r="C346" s="3" t="s">
        <v>235</v>
      </c>
      <c r="D346" s="10">
        <v>4</v>
      </c>
      <c r="E346" s="1" t="s">
        <v>251</v>
      </c>
      <c r="F346" s="19">
        <f t="shared" si="45"/>
        <v>87.342411367375007</v>
      </c>
      <c r="G346" s="1">
        <f t="shared" si="46"/>
        <v>0.87342411367375006</v>
      </c>
      <c r="I346" s="1">
        <v>2.9</v>
      </c>
      <c r="J346" s="4">
        <v>0</v>
      </c>
      <c r="K346" s="1">
        <v>5</v>
      </c>
      <c r="L346" s="15" t="b">
        <f>TRUE</f>
        <v>1</v>
      </c>
      <c r="M346" s="5">
        <f t="shared" si="44"/>
        <v>9.5</v>
      </c>
    </row>
    <row r="347" spans="2:14" x14ac:dyDescent="0.25">
      <c r="B347" s="14">
        <v>44056</v>
      </c>
      <c r="C347" s="3" t="s">
        <v>36</v>
      </c>
      <c r="D347" s="10">
        <v>4</v>
      </c>
      <c r="E347" s="1" t="s">
        <v>252</v>
      </c>
      <c r="F347" s="19">
        <f t="shared" si="45"/>
        <v>96.842411367375007</v>
      </c>
      <c r="G347" s="1">
        <f t="shared" si="46"/>
        <v>0.96842411367375014</v>
      </c>
      <c r="J347" s="4">
        <v>0</v>
      </c>
      <c r="K347" s="1">
        <v>2.5</v>
      </c>
      <c r="L347" s="18" t="b">
        <f>FALSE</f>
        <v>0</v>
      </c>
      <c r="M347" s="5">
        <f t="shared" si="44"/>
        <v>-2.5</v>
      </c>
    </row>
    <row r="348" spans="2:14" x14ac:dyDescent="0.25">
      <c r="B348" s="14">
        <v>44056</v>
      </c>
      <c r="C348" s="3" t="s">
        <v>36</v>
      </c>
      <c r="D348" s="10">
        <v>4</v>
      </c>
      <c r="E348" s="1" t="s">
        <v>252</v>
      </c>
      <c r="F348" s="19">
        <f t="shared" si="45"/>
        <v>94.342411367375007</v>
      </c>
      <c r="G348" s="1">
        <f t="shared" si="46"/>
        <v>0.94342411367375012</v>
      </c>
      <c r="I348" s="1">
        <v>3.84</v>
      </c>
      <c r="J348" s="4">
        <v>0</v>
      </c>
      <c r="K348" s="1">
        <v>2.5</v>
      </c>
      <c r="L348" s="15" t="b">
        <f>TRUE</f>
        <v>1</v>
      </c>
      <c r="M348" s="5">
        <f t="shared" si="44"/>
        <v>7.1</v>
      </c>
    </row>
    <row r="349" spans="2:14" x14ac:dyDescent="0.25">
      <c r="B349" s="14">
        <v>44056</v>
      </c>
      <c r="C349" s="3" t="s">
        <v>38</v>
      </c>
      <c r="D349" s="10">
        <v>2</v>
      </c>
      <c r="E349" s="1" t="s">
        <v>253</v>
      </c>
      <c r="F349" s="19">
        <f t="shared" si="45"/>
        <v>101.442411367375</v>
      </c>
      <c r="G349" s="1">
        <f t="shared" si="46"/>
        <v>1.01442411367375</v>
      </c>
      <c r="I349" s="1">
        <v>6</v>
      </c>
      <c r="J349" s="4">
        <v>0</v>
      </c>
      <c r="K349" s="1">
        <v>3.83</v>
      </c>
      <c r="M349" s="5">
        <f t="shared" si="44"/>
        <v>-3.83</v>
      </c>
    </row>
    <row r="350" spans="2:14" x14ac:dyDescent="0.25">
      <c r="B350" s="14">
        <v>44056</v>
      </c>
      <c r="C350" s="3" t="s">
        <v>38</v>
      </c>
      <c r="D350" s="10">
        <v>2</v>
      </c>
      <c r="E350" s="1" t="s">
        <v>253</v>
      </c>
      <c r="F350" s="19">
        <f t="shared" si="45"/>
        <v>97.612411367375003</v>
      </c>
      <c r="G350" s="1">
        <f t="shared" si="46"/>
        <v>0.97612411367375007</v>
      </c>
      <c r="I350" s="1">
        <v>1.62</v>
      </c>
      <c r="J350" s="4">
        <v>0</v>
      </c>
      <c r="K350" s="1">
        <v>6.17</v>
      </c>
      <c r="M350" s="5">
        <f t="shared" si="44"/>
        <v>-6.17</v>
      </c>
    </row>
    <row r="351" spans="2:14" x14ac:dyDescent="0.25">
      <c r="F351" s="19">
        <f t="shared" si="45"/>
        <v>91.442411367375001</v>
      </c>
      <c r="G351" s="1">
        <f t="shared" si="46"/>
        <v>0.91442411367374998</v>
      </c>
      <c r="J351" s="4" t="e">
        <f t="shared" si="47"/>
        <v>#DIV/0!</v>
      </c>
      <c r="K351" s="1" t="e" cm="1">
        <f t="array" ref="K351">_xlfn.IFS(H351&lt;=2,J351*G351*3, H351&gt;2,IF(H351&lt;=3.55,J351*G351*2,J351*G351))</f>
        <v>#DIV/0!</v>
      </c>
      <c r="M351" s="5" t="e">
        <f t="shared" si="44"/>
        <v>#DIV/0!</v>
      </c>
    </row>
    <row r="352" spans="2:14" x14ac:dyDescent="0.25">
      <c r="F352" s="19" t="e">
        <f t="shared" si="45"/>
        <v>#DIV/0!</v>
      </c>
      <c r="G352" s="1" t="e">
        <f t="shared" si="46"/>
        <v>#DIV/0!</v>
      </c>
      <c r="J352" s="4" t="e">
        <f t="shared" si="47"/>
        <v>#DIV/0!</v>
      </c>
      <c r="K352" s="1" t="e" cm="1">
        <f t="array" ref="K352">_xlfn.IFS(H352&lt;=2,J352*G352*3, H352&gt;2,IF(H352&lt;=3.55,J352*G352*2,J352*G352))</f>
        <v>#DIV/0!</v>
      </c>
      <c r="M352" s="5" t="e">
        <f t="shared" si="44"/>
        <v>#DIV/0!</v>
      </c>
    </row>
    <row r="353" spans="6:13" x14ac:dyDescent="0.25">
      <c r="F353" s="19" t="e">
        <f t="shared" si="45"/>
        <v>#DIV/0!</v>
      </c>
      <c r="G353" s="1" t="e">
        <f t="shared" si="46"/>
        <v>#DIV/0!</v>
      </c>
      <c r="J353" s="4" t="e">
        <f t="shared" si="47"/>
        <v>#DIV/0!</v>
      </c>
      <c r="K353" s="1" t="e" cm="1">
        <f t="array" ref="K353">_xlfn.IFS(H353&lt;=2,J353*G353*3, H353&gt;2,IF(H353&lt;=3.55,J353*G353*2,J353*G353))</f>
        <v>#DIV/0!</v>
      </c>
      <c r="M353" s="5" t="e">
        <f t="shared" si="44"/>
        <v>#DIV/0!</v>
      </c>
    </row>
    <row r="354" spans="6:13" x14ac:dyDescent="0.25">
      <c r="F354" s="19" t="e">
        <f t="shared" si="45"/>
        <v>#DIV/0!</v>
      </c>
      <c r="G354" s="1" t="e">
        <f t="shared" si="46"/>
        <v>#DIV/0!</v>
      </c>
      <c r="J354" s="4" t="e">
        <f t="shared" si="47"/>
        <v>#DIV/0!</v>
      </c>
      <c r="K354" s="1" t="e" cm="1">
        <f t="array" ref="K354">_xlfn.IFS(H354&lt;=2,J354*G354*3, H354&gt;2,IF(H354&lt;=3.55,J354*G354*2,J354*G354))</f>
        <v>#DIV/0!</v>
      </c>
      <c r="M354" s="5" t="e">
        <f t="shared" si="44"/>
        <v>#DIV/0!</v>
      </c>
    </row>
    <row r="355" spans="6:13" x14ac:dyDescent="0.25">
      <c r="F355" s="19" t="e">
        <f t="shared" si="45"/>
        <v>#DIV/0!</v>
      </c>
      <c r="G355" s="1" t="e">
        <f t="shared" si="46"/>
        <v>#DIV/0!</v>
      </c>
      <c r="J355" s="4" t="e">
        <f t="shared" si="47"/>
        <v>#DIV/0!</v>
      </c>
      <c r="K355" s="1" t="e" cm="1">
        <f t="array" ref="K355">_xlfn.IFS(H355&lt;=2,J355*G355*3, H355&gt;2,IF(H355&lt;=3.55,J355*G355*2,J355*G355))</f>
        <v>#DIV/0!</v>
      </c>
      <c r="M355" s="5" t="e">
        <f t="shared" si="44"/>
        <v>#DIV/0!</v>
      </c>
    </row>
    <row r="356" spans="6:13" x14ac:dyDescent="0.25">
      <c r="F356" s="19" t="e">
        <f t="shared" si="45"/>
        <v>#DIV/0!</v>
      </c>
      <c r="G356" s="1" t="e">
        <f t="shared" si="46"/>
        <v>#DIV/0!</v>
      </c>
      <c r="J356" s="4" t="e">
        <f t="shared" si="47"/>
        <v>#DIV/0!</v>
      </c>
      <c r="K356" s="1" t="e" cm="1">
        <f t="array" ref="K356">_xlfn.IFS(H356&lt;=2,J356*G356*3, H356&gt;2,IF(H356&lt;=3.55,J356*G356*2,J356*G356))</f>
        <v>#DIV/0!</v>
      </c>
      <c r="M356" s="5" t="e">
        <f t="shared" si="44"/>
        <v>#DIV/0!</v>
      </c>
    </row>
    <row r="357" spans="6:13" x14ac:dyDescent="0.25">
      <c r="F357" s="19" t="e">
        <f t="shared" si="45"/>
        <v>#DIV/0!</v>
      </c>
      <c r="G357" s="1" t="e">
        <f t="shared" si="46"/>
        <v>#DIV/0!</v>
      </c>
      <c r="J357" s="4" t="e">
        <f t="shared" si="47"/>
        <v>#DIV/0!</v>
      </c>
      <c r="K357" s="1" t="e" cm="1">
        <f t="array" ref="K357">_xlfn.IFS(H357&lt;=2,J357*G357*3, H357&gt;2,IF(H357&lt;=3.55,J357*G357*2,J357*G357))</f>
        <v>#DIV/0!</v>
      </c>
      <c r="M357" s="5" t="e">
        <f t="shared" si="44"/>
        <v>#DIV/0!</v>
      </c>
    </row>
    <row r="358" spans="6:13" x14ac:dyDescent="0.25">
      <c r="F358" s="19" t="e">
        <f t="shared" si="45"/>
        <v>#DIV/0!</v>
      </c>
      <c r="G358" s="1" t="e">
        <f t="shared" si="46"/>
        <v>#DIV/0!</v>
      </c>
      <c r="J358" s="4" t="e">
        <f t="shared" si="47"/>
        <v>#DIV/0!</v>
      </c>
      <c r="K358" s="1" t="e" cm="1">
        <f t="array" ref="K358">_xlfn.IFS(H358&lt;=2,J358*G358*3, H358&gt;2,IF(H358&lt;=3.55,J358*G358*2,J358*G358))</f>
        <v>#DIV/0!</v>
      </c>
      <c r="M358" s="5" t="e">
        <f t="shared" si="44"/>
        <v>#DIV/0!</v>
      </c>
    </row>
    <row r="359" spans="6:13" x14ac:dyDescent="0.25">
      <c r="F359" s="19" t="e">
        <f t="shared" si="45"/>
        <v>#DIV/0!</v>
      </c>
      <c r="G359" s="1" t="e">
        <f t="shared" si="46"/>
        <v>#DIV/0!</v>
      </c>
      <c r="J359" s="4" t="e">
        <f t="shared" si="47"/>
        <v>#DIV/0!</v>
      </c>
      <c r="K359" s="1" t="e" cm="1">
        <f t="array" ref="K359">_xlfn.IFS(H359&lt;=2,J359*G359*3, H359&gt;2,IF(H359&lt;=3.55,J359*G359*2,J359*G359))</f>
        <v>#DIV/0!</v>
      </c>
      <c r="M359" s="5" t="e">
        <f t="shared" si="44"/>
        <v>#DIV/0!</v>
      </c>
    </row>
    <row r="360" spans="6:13" x14ac:dyDescent="0.25">
      <c r="F360" s="19" t="e">
        <f t="shared" si="45"/>
        <v>#DIV/0!</v>
      </c>
      <c r="G360" s="1" t="e">
        <f t="shared" si="46"/>
        <v>#DIV/0!</v>
      </c>
      <c r="J360" s="4" t="e">
        <f t="shared" si="47"/>
        <v>#DIV/0!</v>
      </c>
      <c r="K360" s="1" t="e" cm="1">
        <f t="array" ref="K360">_xlfn.IFS(H360&lt;=2,J360*G360*3, H360&gt;2,IF(H360&lt;=3.55,J360*G360*2,J360*G360))</f>
        <v>#DIV/0!</v>
      </c>
      <c r="M360" s="5" t="e">
        <f t="shared" si="44"/>
        <v>#DIV/0!</v>
      </c>
    </row>
    <row r="361" spans="6:13" x14ac:dyDescent="0.25">
      <c r="F361" s="19" t="e">
        <f t="shared" si="45"/>
        <v>#DIV/0!</v>
      </c>
      <c r="G361" s="1" t="e">
        <f t="shared" si="46"/>
        <v>#DIV/0!</v>
      </c>
      <c r="J361" s="4" t="e">
        <f t="shared" si="47"/>
        <v>#DIV/0!</v>
      </c>
      <c r="K361" s="1" t="e" cm="1">
        <f t="array" ref="K361">_xlfn.IFS(H361&lt;=2,J361*G361*3, H361&gt;2,IF(H361&lt;=3.55,J361*G361*2,J361*G361))</f>
        <v>#DIV/0!</v>
      </c>
      <c r="M361" s="5" t="e">
        <f t="shared" si="44"/>
        <v>#DIV/0!</v>
      </c>
    </row>
    <row r="362" spans="6:13" x14ac:dyDescent="0.25">
      <c r="F362" s="19" t="e">
        <f t="shared" si="45"/>
        <v>#DIV/0!</v>
      </c>
      <c r="G362" s="1" t="e">
        <f t="shared" si="46"/>
        <v>#DIV/0!</v>
      </c>
      <c r="J362" s="4" t="e">
        <f t="shared" si="47"/>
        <v>#DIV/0!</v>
      </c>
      <c r="K362" s="1" t="e" cm="1">
        <f t="array" ref="K362">_xlfn.IFS(H362&lt;=2,J362*G362*3, H362&gt;2,IF(H362&lt;=3.55,J362*G362*2,J362*G362))</f>
        <v>#DIV/0!</v>
      </c>
      <c r="M362" s="5" t="e">
        <f t="shared" si="44"/>
        <v>#DIV/0!</v>
      </c>
    </row>
    <row r="363" spans="6:13" x14ac:dyDescent="0.25">
      <c r="F363" s="19" t="e">
        <f t="shared" si="45"/>
        <v>#DIV/0!</v>
      </c>
      <c r="G363" s="1" t="e">
        <f t="shared" si="46"/>
        <v>#DIV/0!</v>
      </c>
      <c r="J363" s="4" t="e">
        <f t="shared" si="47"/>
        <v>#DIV/0!</v>
      </c>
      <c r="K363" s="1" t="e" cm="1">
        <f t="array" ref="K363">_xlfn.IFS(H363&lt;=2,J363*G363*3, H363&gt;2,IF(H363&lt;=3.55,J363*G363*2,J363*G363))</f>
        <v>#DIV/0!</v>
      </c>
      <c r="M363" s="5" t="e">
        <f t="shared" si="44"/>
        <v>#DIV/0!</v>
      </c>
    </row>
    <row r="364" spans="6:13" x14ac:dyDescent="0.25">
      <c r="F364" s="19" t="e">
        <f t="shared" si="45"/>
        <v>#DIV/0!</v>
      </c>
      <c r="G364" s="1" t="e">
        <f t="shared" si="46"/>
        <v>#DIV/0!</v>
      </c>
      <c r="J364" s="4" t="e">
        <f t="shared" si="47"/>
        <v>#DIV/0!</v>
      </c>
      <c r="K364" s="1" t="e" cm="1">
        <f t="array" ref="K364">_xlfn.IFS(H364&lt;=2,J364*G364*3, H364&gt;2,IF(H364&lt;=3.55,J364*G364*2,J364*G364))</f>
        <v>#DIV/0!</v>
      </c>
      <c r="M364" s="5" t="e">
        <f t="shared" si="44"/>
        <v>#DIV/0!</v>
      </c>
    </row>
    <row r="365" spans="6:13" x14ac:dyDescent="0.25">
      <c r="F365" s="19" t="e">
        <f t="shared" si="45"/>
        <v>#DIV/0!</v>
      </c>
      <c r="G365" s="1" t="e">
        <f t="shared" si="46"/>
        <v>#DIV/0!</v>
      </c>
      <c r="J365" s="4" t="e">
        <f t="shared" si="47"/>
        <v>#DIV/0!</v>
      </c>
      <c r="K365" s="1" t="e" cm="1">
        <f t="array" ref="K365">_xlfn.IFS(H365&lt;=2,J365*G365*3, H365&gt;2,IF(H365&lt;=3.55,J365*G365*2,J365*G365))</f>
        <v>#DIV/0!</v>
      </c>
      <c r="M365" s="5" t="e">
        <f t="shared" si="44"/>
        <v>#DIV/0!</v>
      </c>
    </row>
    <row r="366" spans="6:13" x14ac:dyDescent="0.25">
      <c r="F366" s="19" t="e">
        <f t="shared" si="45"/>
        <v>#DIV/0!</v>
      </c>
      <c r="G366" s="1" t="e">
        <f t="shared" si="46"/>
        <v>#DIV/0!</v>
      </c>
      <c r="J366" s="4" t="e">
        <f t="shared" si="47"/>
        <v>#DIV/0!</v>
      </c>
      <c r="K366" s="1" t="e" cm="1">
        <f t="array" ref="K366">_xlfn.IFS(H366&lt;=2,J366*G366*3, H366&gt;2,IF(H366&lt;=3.55,J366*G366*2,J366*G366))</f>
        <v>#DIV/0!</v>
      </c>
      <c r="M366" s="5" t="e">
        <f t="shared" si="44"/>
        <v>#DIV/0!</v>
      </c>
    </row>
    <row r="367" spans="6:13" x14ac:dyDescent="0.25">
      <c r="F367" s="19" t="e">
        <f t="shared" si="45"/>
        <v>#DIV/0!</v>
      </c>
      <c r="G367" s="1" t="e">
        <f t="shared" si="46"/>
        <v>#DIV/0!</v>
      </c>
      <c r="J367" s="4" t="e">
        <f t="shared" si="47"/>
        <v>#DIV/0!</v>
      </c>
      <c r="K367" s="1" t="e" cm="1">
        <f t="array" ref="K367">_xlfn.IFS(H367&lt;=2,J367*G367*3, H367&gt;2,IF(H367&lt;=3.55,J367*G367*2,J367*G367))</f>
        <v>#DIV/0!</v>
      </c>
      <c r="M367" s="5" t="e">
        <f t="shared" si="44"/>
        <v>#DIV/0!</v>
      </c>
    </row>
    <row r="368" spans="6:13" x14ac:dyDescent="0.25">
      <c r="F368" s="19" t="e">
        <f t="shared" si="45"/>
        <v>#DIV/0!</v>
      </c>
      <c r="G368" s="1" t="e">
        <f t="shared" si="46"/>
        <v>#DIV/0!</v>
      </c>
      <c r="J368" s="4" t="e">
        <f t="shared" si="47"/>
        <v>#DIV/0!</v>
      </c>
      <c r="K368" s="1" t="e" cm="1">
        <f t="array" ref="K368">_xlfn.IFS(H368&lt;=2,J368*G368*3, H368&gt;2,IF(H368&lt;=3.55,J368*G368*2,J368*G368))</f>
        <v>#DIV/0!</v>
      </c>
      <c r="M368" s="5" t="e">
        <f t="shared" si="44"/>
        <v>#DIV/0!</v>
      </c>
    </row>
    <row r="369" spans="6:13" x14ac:dyDescent="0.25">
      <c r="F369" s="19" t="e">
        <f t="shared" si="45"/>
        <v>#DIV/0!</v>
      </c>
      <c r="G369" s="1" t="e">
        <f t="shared" si="46"/>
        <v>#DIV/0!</v>
      </c>
      <c r="J369" s="4" t="e">
        <f t="shared" si="47"/>
        <v>#DIV/0!</v>
      </c>
      <c r="K369" s="1" t="e" cm="1">
        <f t="array" ref="K369">_xlfn.IFS(H369&lt;=2,J369*G369*3, H369&gt;2,IF(H369&lt;=3.55,J369*G369*2,J369*G369))</f>
        <v>#DIV/0!</v>
      </c>
      <c r="M369" s="5" t="e">
        <f t="shared" si="44"/>
        <v>#DIV/0!</v>
      </c>
    </row>
    <row r="370" spans="6:13" x14ac:dyDescent="0.25">
      <c r="F370" s="19" t="e">
        <f t="shared" si="45"/>
        <v>#DIV/0!</v>
      </c>
      <c r="G370" s="1" t="e">
        <f t="shared" si="46"/>
        <v>#DIV/0!</v>
      </c>
      <c r="J370" s="4" t="e">
        <f t="shared" si="47"/>
        <v>#DIV/0!</v>
      </c>
      <c r="K370" s="1" t="e" cm="1">
        <f t="array" ref="K370">_xlfn.IFS(H370&lt;=2,J370*G370*3, H370&gt;2,IF(H370&lt;=3.55,J370*G370*2,J370*G370))</f>
        <v>#DIV/0!</v>
      </c>
      <c r="M370" s="5" t="e">
        <f t="shared" si="44"/>
        <v>#DIV/0!</v>
      </c>
    </row>
    <row r="371" spans="6:13" x14ac:dyDescent="0.25">
      <c r="F371" s="19" t="e">
        <f t="shared" si="45"/>
        <v>#DIV/0!</v>
      </c>
      <c r="G371" s="1" t="e">
        <f t="shared" si="46"/>
        <v>#DIV/0!</v>
      </c>
      <c r="J371" s="4" t="e">
        <f t="shared" si="47"/>
        <v>#DIV/0!</v>
      </c>
      <c r="K371" s="1" t="e" cm="1">
        <f t="array" ref="K371">_xlfn.IFS(H371&lt;=2,J371*G371*3, H371&gt;2,IF(H371&lt;=3.55,J371*G371*2,J371*G371))</f>
        <v>#DIV/0!</v>
      </c>
      <c r="M371" s="5" t="e">
        <f t="shared" si="44"/>
        <v>#DIV/0!</v>
      </c>
    </row>
    <row r="372" spans="6:13" x14ac:dyDescent="0.25">
      <c r="F372" s="19" t="e">
        <f t="shared" si="45"/>
        <v>#DIV/0!</v>
      </c>
      <c r="G372" s="1" t="e">
        <f t="shared" si="46"/>
        <v>#DIV/0!</v>
      </c>
      <c r="J372" s="4" t="e">
        <f t="shared" si="47"/>
        <v>#DIV/0!</v>
      </c>
      <c r="K372" s="1" t="e" cm="1">
        <f t="array" ref="K372">_xlfn.IFS(H372&lt;=2,J372*G372*3, H372&gt;2,IF(H372&lt;=3.55,J372*G372*2,J372*G372))</f>
        <v>#DIV/0!</v>
      </c>
      <c r="M372" s="5" t="e">
        <f t="shared" si="44"/>
        <v>#DIV/0!</v>
      </c>
    </row>
    <row r="373" spans="6:13" x14ac:dyDescent="0.25">
      <c r="F373" s="19" t="e">
        <f t="shared" si="45"/>
        <v>#DIV/0!</v>
      </c>
      <c r="G373" s="1" t="e">
        <f t="shared" si="46"/>
        <v>#DIV/0!</v>
      </c>
      <c r="J373" s="4" t="e">
        <f t="shared" si="47"/>
        <v>#DIV/0!</v>
      </c>
      <c r="K373" s="1" t="e" cm="1">
        <f t="array" ref="K373">_xlfn.IFS(H373&lt;=2,J373*G373*3, H373&gt;2,IF(H373&lt;=3.55,J373*G373*2,J373*G373))</f>
        <v>#DIV/0!</v>
      </c>
      <c r="M373" s="5" t="e">
        <f t="shared" si="44"/>
        <v>#DIV/0!</v>
      </c>
    </row>
    <row r="374" spans="6:13" x14ac:dyDescent="0.25">
      <c r="F374" s="19" t="e">
        <f t="shared" si="45"/>
        <v>#DIV/0!</v>
      </c>
      <c r="G374" s="1" t="e">
        <f t="shared" si="46"/>
        <v>#DIV/0!</v>
      </c>
      <c r="J374" s="4" t="e">
        <f t="shared" si="47"/>
        <v>#DIV/0!</v>
      </c>
      <c r="K374" s="1" t="e" cm="1">
        <f t="array" ref="K374">_xlfn.IFS(H374&lt;=2,J374*G374*3, H374&gt;2,IF(H374&lt;=3.55,J374*G374*2,J374*G374))</f>
        <v>#DIV/0!</v>
      </c>
      <c r="M374" s="5" t="e">
        <f t="shared" si="44"/>
        <v>#DIV/0!</v>
      </c>
    </row>
    <row r="375" spans="6:13" x14ac:dyDescent="0.25">
      <c r="F375" s="19" t="e">
        <f t="shared" si="45"/>
        <v>#DIV/0!</v>
      </c>
      <c r="G375" s="1" t="e">
        <f t="shared" si="46"/>
        <v>#DIV/0!</v>
      </c>
      <c r="J375" s="4" t="e">
        <f t="shared" si="47"/>
        <v>#DIV/0!</v>
      </c>
      <c r="K375" s="1" t="e" cm="1">
        <f t="array" ref="K375">_xlfn.IFS(H375&lt;=2,J375*G375*3, H375&gt;2,IF(H375&lt;=3.55,J375*G375*2,J375*G375))</f>
        <v>#DIV/0!</v>
      </c>
      <c r="M375" s="5" t="e">
        <f t="shared" ref="M375:M438" si="48">IF(L375,K375*I375-K375,-K375)</f>
        <v>#DIV/0!</v>
      </c>
    </row>
    <row r="376" spans="6:13" x14ac:dyDescent="0.25">
      <c r="F376" s="19" t="e">
        <f t="shared" ref="F376:F439" si="49">F375+M375</f>
        <v>#DIV/0!</v>
      </c>
      <c r="G376" s="1" t="e">
        <f t="shared" ref="G376:G439" si="50">F376*0.01</f>
        <v>#DIV/0!</v>
      </c>
      <c r="J376" s="4" t="e">
        <f t="shared" si="47"/>
        <v>#DIV/0!</v>
      </c>
      <c r="K376" s="1" t="e" cm="1">
        <f t="array" ref="K376">_xlfn.IFS(H376&lt;=2,J376*G376*3, H376&gt;2,IF(H376&lt;=3.55,J376*G376*2,J376*G376))</f>
        <v>#DIV/0!</v>
      </c>
      <c r="M376" s="5" t="e">
        <f t="shared" si="48"/>
        <v>#DIV/0!</v>
      </c>
    </row>
    <row r="377" spans="6:13" x14ac:dyDescent="0.25">
      <c r="F377" s="19" t="e">
        <f t="shared" si="49"/>
        <v>#DIV/0!</v>
      </c>
      <c r="G377" s="1" t="e">
        <f t="shared" si="50"/>
        <v>#DIV/0!</v>
      </c>
      <c r="J377" s="4" t="e">
        <f t="shared" si="47"/>
        <v>#DIV/0!</v>
      </c>
      <c r="K377" s="1" t="e" cm="1">
        <f t="array" ref="K377">_xlfn.IFS(H377&lt;=2,J377*G377*3, H377&gt;2,IF(H377&lt;=3.55,J377*G377*2,J377*G377))</f>
        <v>#DIV/0!</v>
      </c>
      <c r="M377" s="5" t="e">
        <f t="shared" si="48"/>
        <v>#DIV/0!</v>
      </c>
    </row>
    <row r="378" spans="6:13" x14ac:dyDescent="0.25">
      <c r="F378" s="19" t="e">
        <f t="shared" si="49"/>
        <v>#DIV/0!</v>
      </c>
      <c r="G378" s="1" t="e">
        <f t="shared" si="50"/>
        <v>#DIV/0!</v>
      </c>
      <c r="J378" s="4" t="e">
        <f t="shared" ref="J378:J441" si="51">I378/H378</f>
        <v>#DIV/0!</v>
      </c>
      <c r="K378" s="1" t="e" cm="1">
        <f t="array" ref="K378">_xlfn.IFS(H378&lt;=2,J378*G378*3, H378&gt;2,IF(H378&lt;=3.55,J378*G378*2,J378*G378))</f>
        <v>#DIV/0!</v>
      </c>
      <c r="M378" s="5" t="e">
        <f t="shared" si="48"/>
        <v>#DIV/0!</v>
      </c>
    </row>
    <row r="379" spans="6:13" x14ac:dyDescent="0.25">
      <c r="F379" s="19" t="e">
        <f t="shared" si="49"/>
        <v>#DIV/0!</v>
      </c>
      <c r="G379" s="1" t="e">
        <f t="shared" si="50"/>
        <v>#DIV/0!</v>
      </c>
      <c r="J379" s="4" t="e">
        <f t="shared" si="51"/>
        <v>#DIV/0!</v>
      </c>
      <c r="K379" s="1" t="e" cm="1">
        <f t="array" ref="K379">_xlfn.IFS(H379&lt;=2,J379*G379*3, H379&gt;2,IF(H379&lt;=3.55,J379*G379*2,J379*G379))</f>
        <v>#DIV/0!</v>
      </c>
      <c r="M379" s="5" t="e">
        <f t="shared" si="48"/>
        <v>#DIV/0!</v>
      </c>
    </row>
    <row r="380" spans="6:13" x14ac:dyDescent="0.25">
      <c r="F380" s="19" t="e">
        <f t="shared" si="49"/>
        <v>#DIV/0!</v>
      </c>
      <c r="G380" s="1" t="e">
        <f t="shared" si="50"/>
        <v>#DIV/0!</v>
      </c>
      <c r="J380" s="4" t="e">
        <f t="shared" si="51"/>
        <v>#DIV/0!</v>
      </c>
      <c r="K380" s="1" t="e" cm="1">
        <f t="array" ref="K380">_xlfn.IFS(H380&lt;=2,J380*G380*3, H380&gt;2,IF(H380&lt;=3.55,J380*G380*2,J380*G380))</f>
        <v>#DIV/0!</v>
      </c>
      <c r="M380" s="5" t="e">
        <f t="shared" si="48"/>
        <v>#DIV/0!</v>
      </c>
    </row>
    <row r="381" spans="6:13" x14ac:dyDescent="0.25">
      <c r="F381" s="19" t="e">
        <f t="shared" si="49"/>
        <v>#DIV/0!</v>
      </c>
      <c r="G381" s="1" t="e">
        <f t="shared" si="50"/>
        <v>#DIV/0!</v>
      </c>
      <c r="J381" s="4" t="e">
        <f t="shared" si="51"/>
        <v>#DIV/0!</v>
      </c>
      <c r="K381" s="1" t="e" cm="1">
        <f t="array" ref="K381">_xlfn.IFS(H381&lt;=2,J381*G381*3, H381&gt;2,IF(H381&lt;=3.55,J381*G381*2,J381*G381))</f>
        <v>#DIV/0!</v>
      </c>
      <c r="M381" s="5" t="e">
        <f t="shared" si="48"/>
        <v>#DIV/0!</v>
      </c>
    </row>
    <row r="382" spans="6:13" x14ac:dyDescent="0.25">
      <c r="F382" s="19" t="e">
        <f t="shared" si="49"/>
        <v>#DIV/0!</v>
      </c>
      <c r="G382" s="1" t="e">
        <f t="shared" si="50"/>
        <v>#DIV/0!</v>
      </c>
      <c r="J382" s="4" t="e">
        <f t="shared" si="51"/>
        <v>#DIV/0!</v>
      </c>
      <c r="K382" s="1" t="e" cm="1">
        <f t="array" ref="K382">_xlfn.IFS(H382&lt;=2,J382*G382*3, H382&gt;2,IF(H382&lt;=3.55,J382*G382*2,J382*G382))</f>
        <v>#DIV/0!</v>
      </c>
      <c r="M382" s="5" t="e">
        <f t="shared" si="48"/>
        <v>#DIV/0!</v>
      </c>
    </row>
    <row r="383" spans="6:13" x14ac:dyDescent="0.25">
      <c r="F383" s="19" t="e">
        <f t="shared" si="49"/>
        <v>#DIV/0!</v>
      </c>
      <c r="G383" s="1" t="e">
        <f t="shared" si="50"/>
        <v>#DIV/0!</v>
      </c>
      <c r="J383" s="4" t="e">
        <f t="shared" si="51"/>
        <v>#DIV/0!</v>
      </c>
      <c r="K383" s="1" t="e" cm="1">
        <f t="array" ref="K383">_xlfn.IFS(H383&lt;=2,J383*G383*3, H383&gt;2,IF(H383&lt;=3.55,J383*G383*2,J383*G383))</f>
        <v>#DIV/0!</v>
      </c>
      <c r="M383" s="5" t="e">
        <f t="shared" si="48"/>
        <v>#DIV/0!</v>
      </c>
    </row>
    <row r="384" spans="6:13" x14ac:dyDescent="0.25">
      <c r="F384" s="19" t="e">
        <f t="shared" si="49"/>
        <v>#DIV/0!</v>
      </c>
      <c r="G384" s="1" t="e">
        <f t="shared" si="50"/>
        <v>#DIV/0!</v>
      </c>
      <c r="J384" s="4" t="e">
        <f t="shared" si="51"/>
        <v>#DIV/0!</v>
      </c>
      <c r="K384" s="1" t="e" cm="1">
        <f t="array" ref="K384">_xlfn.IFS(H384&lt;=2,J384*G384*3, H384&gt;2,IF(H384&lt;=3.55,J384*G384*2,J384*G384))</f>
        <v>#DIV/0!</v>
      </c>
      <c r="M384" s="5" t="e">
        <f t="shared" si="48"/>
        <v>#DIV/0!</v>
      </c>
    </row>
    <row r="385" spans="6:13" x14ac:dyDescent="0.25">
      <c r="F385" s="19" t="e">
        <f t="shared" si="49"/>
        <v>#DIV/0!</v>
      </c>
      <c r="G385" s="1" t="e">
        <f t="shared" si="50"/>
        <v>#DIV/0!</v>
      </c>
      <c r="J385" s="4" t="e">
        <f t="shared" si="51"/>
        <v>#DIV/0!</v>
      </c>
      <c r="K385" s="1" t="e" cm="1">
        <f t="array" ref="K385">_xlfn.IFS(H385&lt;=2,J385*G385*3, H385&gt;2,IF(H385&lt;=3.55,J385*G385*2,J385*G385))</f>
        <v>#DIV/0!</v>
      </c>
      <c r="M385" s="5" t="e">
        <f t="shared" si="48"/>
        <v>#DIV/0!</v>
      </c>
    </row>
    <row r="386" spans="6:13" x14ac:dyDescent="0.25">
      <c r="F386" s="19" t="e">
        <f t="shared" si="49"/>
        <v>#DIV/0!</v>
      </c>
      <c r="G386" s="1" t="e">
        <f t="shared" si="50"/>
        <v>#DIV/0!</v>
      </c>
      <c r="J386" s="4" t="e">
        <f t="shared" si="51"/>
        <v>#DIV/0!</v>
      </c>
      <c r="K386" s="1" t="e" cm="1">
        <f t="array" ref="K386">_xlfn.IFS(H386&lt;=2,J386*G386*3, H386&gt;2,IF(H386&lt;=3.55,J386*G386*2,J386*G386))</f>
        <v>#DIV/0!</v>
      </c>
      <c r="M386" s="5" t="e">
        <f t="shared" si="48"/>
        <v>#DIV/0!</v>
      </c>
    </row>
    <row r="387" spans="6:13" x14ac:dyDescent="0.25">
      <c r="F387" s="19" t="e">
        <f t="shared" si="49"/>
        <v>#DIV/0!</v>
      </c>
      <c r="G387" s="1" t="e">
        <f t="shared" si="50"/>
        <v>#DIV/0!</v>
      </c>
      <c r="J387" s="4" t="e">
        <f t="shared" si="51"/>
        <v>#DIV/0!</v>
      </c>
      <c r="K387" s="1" t="e" cm="1">
        <f t="array" ref="K387">_xlfn.IFS(H387&lt;=2,J387*G387*3, H387&gt;2,IF(H387&lt;=3.55,J387*G387*2,J387*G387))</f>
        <v>#DIV/0!</v>
      </c>
      <c r="M387" s="5" t="e">
        <f t="shared" si="48"/>
        <v>#DIV/0!</v>
      </c>
    </row>
    <row r="388" spans="6:13" x14ac:dyDescent="0.25">
      <c r="F388" s="19" t="e">
        <f t="shared" si="49"/>
        <v>#DIV/0!</v>
      </c>
      <c r="G388" s="1" t="e">
        <f t="shared" si="50"/>
        <v>#DIV/0!</v>
      </c>
      <c r="J388" s="4" t="e">
        <f t="shared" si="51"/>
        <v>#DIV/0!</v>
      </c>
      <c r="K388" s="1" t="e" cm="1">
        <f t="array" ref="K388">_xlfn.IFS(H388&lt;=2,J388*G388*3, H388&gt;2,IF(H388&lt;=3.55,J388*G388*2,J388*G388))</f>
        <v>#DIV/0!</v>
      </c>
      <c r="M388" s="5" t="e">
        <f t="shared" si="48"/>
        <v>#DIV/0!</v>
      </c>
    </row>
    <row r="389" spans="6:13" x14ac:dyDescent="0.25">
      <c r="F389" s="19" t="e">
        <f t="shared" si="49"/>
        <v>#DIV/0!</v>
      </c>
      <c r="G389" s="1" t="e">
        <f t="shared" si="50"/>
        <v>#DIV/0!</v>
      </c>
      <c r="J389" s="4" t="e">
        <f t="shared" si="51"/>
        <v>#DIV/0!</v>
      </c>
      <c r="K389" s="1" t="e" cm="1">
        <f t="array" ref="K389">_xlfn.IFS(H389&lt;=2,J389*G389*3, H389&gt;2,IF(H389&lt;=3.55,J389*G389*2,J389*G389))</f>
        <v>#DIV/0!</v>
      </c>
      <c r="M389" s="5" t="e">
        <f t="shared" si="48"/>
        <v>#DIV/0!</v>
      </c>
    </row>
    <row r="390" spans="6:13" x14ac:dyDescent="0.25">
      <c r="F390" s="19" t="e">
        <f t="shared" si="49"/>
        <v>#DIV/0!</v>
      </c>
      <c r="G390" s="1" t="e">
        <f t="shared" si="50"/>
        <v>#DIV/0!</v>
      </c>
      <c r="J390" s="4" t="e">
        <f t="shared" si="51"/>
        <v>#DIV/0!</v>
      </c>
      <c r="K390" s="1" t="e" cm="1">
        <f t="array" ref="K390">_xlfn.IFS(H390&lt;=2,J390*G390*3, H390&gt;2,IF(H390&lt;=3.55,J390*G390*2,J390*G390))</f>
        <v>#DIV/0!</v>
      </c>
      <c r="M390" s="5" t="e">
        <f t="shared" si="48"/>
        <v>#DIV/0!</v>
      </c>
    </row>
    <row r="391" spans="6:13" x14ac:dyDescent="0.25">
      <c r="F391" s="19" t="e">
        <f t="shared" si="49"/>
        <v>#DIV/0!</v>
      </c>
      <c r="G391" s="1" t="e">
        <f t="shared" si="50"/>
        <v>#DIV/0!</v>
      </c>
      <c r="J391" s="4" t="e">
        <f t="shared" si="51"/>
        <v>#DIV/0!</v>
      </c>
      <c r="K391" s="1" t="e" cm="1">
        <f t="array" ref="K391">_xlfn.IFS(H391&lt;=2,J391*G391*3, H391&gt;2,IF(H391&lt;=3.55,J391*G391*2,J391*G391))</f>
        <v>#DIV/0!</v>
      </c>
      <c r="M391" s="5" t="e">
        <f t="shared" si="48"/>
        <v>#DIV/0!</v>
      </c>
    </row>
    <row r="392" spans="6:13" x14ac:dyDescent="0.25">
      <c r="F392" s="19" t="e">
        <f t="shared" si="49"/>
        <v>#DIV/0!</v>
      </c>
      <c r="G392" s="1" t="e">
        <f t="shared" si="50"/>
        <v>#DIV/0!</v>
      </c>
      <c r="J392" s="4" t="e">
        <f t="shared" si="51"/>
        <v>#DIV/0!</v>
      </c>
      <c r="K392" s="1" t="e" cm="1">
        <f t="array" ref="K392">_xlfn.IFS(H392&lt;=2,J392*G392*3, H392&gt;2,IF(H392&lt;=3.55,J392*G392*2,J392*G392))</f>
        <v>#DIV/0!</v>
      </c>
      <c r="M392" s="5" t="e">
        <f t="shared" si="48"/>
        <v>#DIV/0!</v>
      </c>
    </row>
    <row r="393" spans="6:13" x14ac:dyDescent="0.25">
      <c r="F393" s="19" t="e">
        <f t="shared" si="49"/>
        <v>#DIV/0!</v>
      </c>
      <c r="G393" s="1" t="e">
        <f t="shared" si="50"/>
        <v>#DIV/0!</v>
      </c>
      <c r="J393" s="4" t="e">
        <f t="shared" si="51"/>
        <v>#DIV/0!</v>
      </c>
      <c r="K393" s="1" t="e" cm="1">
        <f t="array" ref="K393">_xlfn.IFS(H393&lt;=2,J393*G393*3, H393&gt;2,IF(H393&lt;=3.55,J393*G393*2,J393*G393))</f>
        <v>#DIV/0!</v>
      </c>
      <c r="M393" s="5" t="e">
        <f t="shared" si="48"/>
        <v>#DIV/0!</v>
      </c>
    </row>
    <row r="394" spans="6:13" x14ac:dyDescent="0.25">
      <c r="F394" s="19" t="e">
        <f t="shared" si="49"/>
        <v>#DIV/0!</v>
      </c>
      <c r="G394" s="1" t="e">
        <f t="shared" si="50"/>
        <v>#DIV/0!</v>
      </c>
      <c r="J394" s="4" t="e">
        <f t="shared" si="51"/>
        <v>#DIV/0!</v>
      </c>
      <c r="K394" s="1" t="e" cm="1">
        <f t="array" ref="K394">_xlfn.IFS(H394&lt;=2,J394*G394*3, H394&gt;2,IF(H394&lt;=3.55,J394*G394*2,J394*G394))</f>
        <v>#DIV/0!</v>
      </c>
      <c r="M394" s="5" t="e">
        <f t="shared" si="48"/>
        <v>#DIV/0!</v>
      </c>
    </row>
    <row r="395" spans="6:13" x14ac:dyDescent="0.25">
      <c r="F395" s="19" t="e">
        <f t="shared" si="49"/>
        <v>#DIV/0!</v>
      </c>
      <c r="G395" s="1" t="e">
        <f t="shared" si="50"/>
        <v>#DIV/0!</v>
      </c>
      <c r="J395" s="4" t="e">
        <f t="shared" si="51"/>
        <v>#DIV/0!</v>
      </c>
      <c r="K395" s="1" t="e" cm="1">
        <f t="array" ref="K395">_xlfn.IFS(H395&lt;=2,J395*G395*3, H395&gt;2,IF(H395&lt;=3.55,J395*G395*2,J395*G395))</f>
        <v>#DIV/0!</v>
      </c>
      <c r="M395" s="5" t="e">
        <f t="shared" si="48"/>
        <v>#DIV/0!</v>
      </c>
    </row>
    <row r="396" spans="6:13" x14ac:dyDescent="0.25">
      <c r="F396" s="19" t="e">
        <f t="shared" si="49"/>
        <v>#DIV/0!</v>
      </c>
      <c r="G396" s="1" t="e">
        <f t="shared" si="50"/>
        <v>#DIV/0!</v>
      </c>
      <c r="J396" s="4" t="e">
        <f t="shared" si="51"/>
        <v>#DIV/0!</v>
      </c>
      <c r="K396" s="1" t="e" cm="1">
        <f t="array" ref="K396">_xlfn.IFS(H396&lt;=2,J396*G396*3, H396&gt;2,IF(H396&lt;=3.55,J396*G396*2,J396*G396))</f>
        <v>#DIV/0!</v>
      </c>
      <c r="M396" s="5" t="e">
        <f t="shared" si="48"/>
        <v>#DIV/0!</v>
      </c>
    </row>
    <row r="397" spans="6:13" x14ac:dyDescent="0.25">
      <c r="F397" s="19" t="e">
        <f t="shared" si="49"/>
        <v>#DIV/0!</v>
      </c>
      <c r="G397" s="1" t="e">
        <f t="shared" si="50"/>
        <v>#DIV/0!</v>
      </c>
      <c r="J397" s="4" t="e">
        <f t="shared" si="51"/>
        <v>#DIV/0!</v>
      </c>
      <c r="K397" s="1" t="e" cm="1">
        <f t="array" ref="K397">_xlfn.IFS(H397&lt;=2,J397*G397*3, H397&gt;2,IF(H397&lt;=3.55,J397*G397*2,J397*G397))</f>
        <v>#DIV/0!</v>
      </c>
      <c r="M397" s="5" t="e">
        <f t="shared" si="48"/>
        <v>#DIV/0!</v>
      </c>
    </row>
    <row r="398" spans="6:13" x14ac:dyDescent="0.25">
      <c r="F398" s="19" t="e">
        <f t="shared" si="49"/>
        <v>#DIV/0!</v>
      </c>
      <c r="G398" s="1" t="e">
        <f t="shared" si="50"/>
        <v>#DIV/0!</v>
      </c>
      <c r="J398" s="4" t="e">
        <f t="shared" si="51"/>
        <v>#DIV/0!</v>
      </c>
      <c r="K398" s="1" t="e" cm="1">
        <f t="array" ref="K398">_xlfn.IFS(H398&lt;=2,J398*G398*3, H398&gt;2,IF(H398&lt;=3.55,J398*G398*2,J398*G398))</f>
        <v>#DIV/0!</v>
      </c>
      <c r="M398" s="5" t="e">
        <f t="shared" si="48"/>
        <v>#DIV/0!</v>
      </c>
    </row>
    <row r="399" spans="6:13" x14ac:dyDescent="0.25">
      <c r="F399" s="19" t="e">
        <f t="shared" si="49"/>
        <v>#DIV/0!</v>
      </c>
      <c r="G399" s="1" t="e">
        <f t="shared" si="50"/>
        <v>#DIV/0!</v>
      </c>
      <c r="J399" s="4" t="e">
        <f t="shared" si="51"/>
        <v>#DIV/0!</v>
      </c>
      <c r="K399" s="1" t="e" cm="1">
        <f t="array" ref="K399">_xlfn.IFS(H399&lt;=2,J399*G399*3, H399&gt;2,IF(H399&lt;=3.55,J399*G399*2,J399*G399))</f>
        <v>#DIV/0!</v>
      </c>
      <c r="M399" s="5" t="e">
        <f t="shared" si="48"/>
        <v>#DIV/0!</v>
      </c>
    </row>
    <row r="400" spans="6:13" x14ac:dyDescent="0.25">
      <c r="F400" s="19" t="e">
        <f t="shared" si="49"/>
        <v>#DIV/0!</v>
      </c>
      <c r="G400" s="1" t="e">
        <f t="shared" si="50"/>
        <v>#DIV/0!</v>
      </c>
      <c r="J400" s="4" t="e">
        <f t="shared" si="51"/>
        <v>#DIV/0!</v>
      </c>
      <c r="K400" s="1" t="e" cm="1">
        <f t="array" ref="K400">_xlfn.IFS(H400&lt;=2,J400*G400*3, H400&gt;2,IF(H400&lt;=3.55,J400*G400*2,J400*G400))</f>
        <v>#DIV/0!</v>
      </c>
      <c r="M400" s="5" t="e">
        <f t="shared" si="48"/>
        <v>#DIV/0!</v>
      </c>
    </row>
    <row r="401" spans="6:13" x14ac:dyDescent="0.25">
      <c r="F401" s="19" t="e">
        <f t="shared" si="49"/>
        <v>#DIV/0!</v>
      </c>
      <c r="G401" s="1" t="e">
        <f t="shared" si="50"/>
        <v>#DIV/0!</v>
      </c>
      <c r="J401" s="4" t="e">
        <f t="shared" si="51"/>
        <v>#DIV/0!</v>
      </c>
      <c r="K401" s="1" t="e" cm="1">
        <f t="array" ref="K401">_xlfn.IFS(H401&lt;=2,J401*G401*3, H401&gt;2,IF(H401&lt;=3.55,J401*G401*2,J401*G401))</f>
        <v>#DIV/0!</v>
      </c>
      <c r="M401" s="5" t="e">
        <f t="shared" si="48"/>
        <v>#DIV/0!</v>
      </c>
    </row>
    <row r="402" spans="6:13" x14ac:dyDescent="0.25">
      <c r="F402" s="19" t="e">
        <f t="shared" si="49"/>
        <v>#DIV/0!</v>
      </c>
      <c r="G402" s="1" t="e">
        <f t="shared" si="50"/>
        <v>#DIV/0!</v>
      </c>
      <c r="J402" s="4" t="e">
        <f t="shared" si="51"/>
        <v>#DIV/0!</v>
      </c>
      <c r="K402" s="1" t="e" cm="1">
        <f t="array" ref="K402">_xlfn.IFS(H402&lt;=2,J402*G402*3, H402&gt;2,IF(H402&lt;=3.55,J402*G402*2,J402*G402))</f>
        <v>#DIV/0!</v>
      </c>
      <c r="M402" s="5" t="e">
        <f t="shared" si="48"/>
        <v>#DIV/0!</v>
      </c>
    </row>
    <row r="403" spans="6:13" x14ac:dyDescent="0.25">
      <c r="F403" s="19" t="e">
        <f t="shared" si="49"/>
        <v>#DIV/0!</v>
      </c>
      <c r="G403" s="1" t="e">
        <f t="shared" si="50"/>
        <v>#DIV/0!</v>
      </c>
      <c r="J403" s="4" t="e">
        <f t="shared" si="51"/>
        <v>#DIV/0!</v>
      </c>
      <c r="K403" s="1" t="e" cm="1">
        <f t="array" ref="K403">_xlfn.IFS(H403&lt;=2,J403*G403*3, H403&gt;2,IF(H403&lt;=3.55,J403*G403*2,J403*G403))</f>
        <v>#DIV/0!</v>
      </c>
      <c r="M403" s="5" t="e">
        <f t="shared" si="48"/>
        <v>#DIV/0!</v>
      </c>
    </row>
    <row r="404" spans="6:13" x14ac:dyDescent="0.25">
      <c r="F404" s="19" t="e">
        <f t="shared" si="49"/>
        <v>#DIV/0!</v>
      </c>
      <c r="G404" s="1" t="e">
        <f t="shared" si="50"/>
        <v>#DIV/0!</v>
      </c>
      <c r="J404" s="4" t="e">
        <f t="shared" si="51"/>
        <v>#DIV/0!</v>
      </c>
      <c r="K404" s="1" t="e" cm="1">
        <f t="array" ref="K404">_xlfn.IFS(H404&lt;=2,J404*G404*3, H404&gt;2,IF(H404&lt;=3.55,J404*G404*2,J404*G404))</f>
        <v>#DIV/0!</v>
      </c>
      <c r="M404" s="5" t="e">
        <f t="shared" si="48"/>
        <v>#DIV/0!</v>
      </c>
    </row>
    <row r="405" spans="6:13" x14ac:dyDescent="0.25">
      <c r="F405" s="19" t="e">
        <f t="shared" si="49"/>
        <v>#DIV/0!</v>
      </c>
      <c r="G405" s="1" t="e">
        <f t="shared" si="50"/>
        <v>#DIV/0!</v>
      </c>
      <c r="J405" s="4" t="e">
        <f t="shared" si="51"/>
        <v>#DIV/0!</v>
      </c>
      <c r="K405" s="1" t="e" cm="1">
        <f t="array" ref="K405">_xlfn.IFS(H405&lt;=2,J405*G405*3, H405&gt;2,IF(H405&lt;=3.55,J405*G405*2,J405*G405))</f>
        <v>#DIV/0!</v>
      </c>
      <c r="M405" s="5" t="e">
        <f t="shared" si="48"/>
        <v>#DIV/0!</v>
      </c>
    </row>
    <row r="406" spans="6:13" x14ac:dyDescent="0.25">
      <c r="F406" s="19" t="e">
        <f t="shared" si="49"/>
        <v>#DIV/0!</v>
      </c>
      <c r="G406" s="1" t="e">
        <f t="shared" si="50"/>
        <v>#DIV/0!</v>
      </c>
      <c r="J406" s="4" t="e">
        <f t="shared" si="51"/>
        <v>#DIV/0!</v>
      </c>
      <c r="K406" s="1" t="e" cm="1">
        <f t="array" ref="K406">_xlfn.IFS(H406&lt;=2,J406*G406*3, H406&gt;2,IF(H406&lt;=3.55,J406*G406*2,J406*G406))</f>
        <v>#DIV/0!</v>
      </c>
      <c r="M406" s="5" t="e">
        <f t="shared" si="48"/>
        <v>#DIV/0!</v>
      </c>
    </row>
    <row r="407" spans="6:13" x14ac:dyDescent="0.25">
      <c r="F407" s="19" t="e">
        <f t="shared" si="49"/>
        <v>#DIV/0!</v>
      </c>
      <c r="G407" s="1" t="e">
        <f t="shared" si="50"/>
        <v>#DIV/0!</v>
      </c>
      <c r="J407" s="4" t="e">
        <f t="shared" si="51"/>
        <v>#DIV/0!</v>
      </c>
      <c r="K407" s="1" t="e" cm="1">
        <f t="array" ref="K407">_xlfn.IFS(H407&lt;=2,J407*G407*3, H407&gt;2,IF(H407&lt;=3.55,J407*G407*2,J407*G407))</f>
        <v>#DIV/0!</v>
      </c>
      <c r="M407" s="5" t="e">
        <f t="shared" si="48"/>
        <v>#DIV/0!</v>
      </c>
    </row>
    <row r="408" spans="6:13" x14ac:dyDescent="0.25">
      <c r="F408" s="19" t="e">
        <f t="shared" si="49"/>
        <v>#DIV/0!</v>
      </c>
      <c r="G408" s="1" t="e">
        <f t="shared" si="50"/>
        <v>#DIV/0!</v>
      </c>
      <c r="J408" s="4" t="e">
        <f t="shared" si="51"/>
        <v>#DIV/0!</v>
      </c>
      <c r="K408" s="1" t="e" cm="1">
        <f t="array" ref="K408">_xlfn.IFS(H408&lt;=2,J408*G408*3, H408&gt;2,IF(H408&lt;=3.55,J408*G408*2,J408*G408))</f>
        <v>#DIV/0!</v>
      </c>
      <c r="M408" s="5" t="e">
        <f t="shared" si="48"/>
        <v>#DIV/0!</v>
      </c>
    </row>
    <row r="409" spans="6:13" x14ac:dyDescent="0.25">
      <c r="F409" s="19" t="e">
        <f t="shared" si="49"/>
        <v>#DIV/0!</v>
      </c>
      <c r="G409" s="1" t="e">
        <f t="shared" si="50"/>
        <v>#DIV/0!</v>
      </c>
      <c r="J409" s="4" t="e">
        <f t="shared" si="51"/>
        <v>#DIV/0!</v>
      </c>
      <c r="K409" s="1" t="e" cm="1">
        <f t="array" ref="K409">_xlfn.IFS(H409&lt;=2,J409*G409*3, H409&gt;2,IF(H409&lt;=3.55,J409*G409*2,J409*G409))</f>
        <v>#DIV/0!</v>
      </c>
      <c r="M409" s="5" t="e">
        <f t="shared" si="48"/>
        <v>#DIV/0!</v>
      </c>
    </row>
    <row r="410" spans="6:13" x14ac:dyDescent="0.25">
      <c r="F410" s="19" t="e">
        <f t="shared" si="49"/>
        <v>#DIV/0!</v>
      </c>
      <c r="G410" s="1" t="e">
        <f t="shared" si="50"/>
        <v>#DIV/0!</v>
      </c>
      <c r="J410" s="4" t="e">
        <f t="shared" si="51"/>
        <v>#DIV/0!</v>
      </c>
      <c r="K410" s="1" t="e" cm="1">
        <f t="array" ref="K410">_xlfn.IFS(H410&lt;=2,J410*G410*3, H410&gt;2,IF(H410&lt;=3.55,J410*G410*2,J410*G410))</f>
        <v>#DIV/0!</v>
      </c>
      <c r="M410" s="5" t="e">
        <f t="shared" si="48"/>
        <v>#DIV/0!</v>
      </c>
    </row>
    <row r="411" spans="6:13" x14ac:dyDescent="0.25">
      <c r="F411" s="19" t="e">
        <f t="shared" si="49"/>
        <v>#DIV/0!</v>
      </c>
      <c r="G411" s="1" t="e">
        <f t="shared" si="50"/>
        <v>#DIV/0!</v>
      </c>
      <c r="J411" s="4" t="e">
        <f t="shared" si="51"/>
        <v>#DIV/0!</v>
      </c>
      <c r="K411" s="1" t="e" cm="1">
        <f t="array" ref="K411">_xlfn.IFS(H411&lt;=2,J411*G411*3, H411&gt;2,IF(H411&lt;=3.55,J411*G411*2,J411*G411))</f>
        <v>#DIV/0!</v>
      </c>
      <c r="M411" s="5" t="e">
        <f t="shared" si="48"/>
        <v>#DIV/0!</v>
      </c>
    </row>
    <row r="412" spans="6:13" x14ac:dyDescent="0.25">
      <c r="F412" s="19" t="e">
        <f t="shared" si="49"/>
        <v>#DIV/0!</v>
      </c>
      <c r="G412" s="1" t="e">
        <f t="shared" si="50"/>
        <v>#DIV/0!</v>
      </c>
      <c r="J412" s="4" t="e">
        <f t="shared" si="51"/>
        <v>#DIV/0!</v>
      </c>
      <c r="K412" s="1" t="e" cm="1">
        <f t="array" ref="K412">_xlfn.IFS(H412&lt;=2,J412*G412*3, H412&gt;2,IF(H412&lt;=3.55,J412*G412*2,J412*G412))</f>
        <v>#DIV/0!</v>
      </c>
      <c r="M412" s="5" t="e">
        <f t="shared" si="48"/>
        <v>#DIV/0!</v>
      </c>
    </row>
    <row r="413" spans="6:13" x14ac:dyDescent="0.25">
      <c r="F413" s="19" t="e">
        <f t="shared" si="49"/>
        <v>#DIV/0!</v>
      </c>
      <c r="G413" s="1" t="e">
        <f t="shared" si="50"/>
        <v>#DIV/0!</v>
      </c>
      <c r="J413" s="4" t="e">
        <f t="shared" si="51"/>
        <v>#DIV/0!</v>
      </c>
      <c r="K413" s="1" t="e" cm="1">
        <f t="array" ref="K413">_xlfn.IFS(H413&lt;=2,J413*G413*3, H413&gt;2,IF(H413&lt;=3.55,J413*G413*2,J413*G413))</f>
        <v>#DIV/0!</v>
      </c>
      <c r="M413" s="5" t="e">
        <f t="shared" si="48"/>
        <v>#DIV/0!</v>
      </c>
    </row>
    <row r="414" spans="6:13" x14ac:dyDescent="0.25">
      <c r="F414" s="19" t="e">
        <f t="shared" si="49"/>
        <v>#DIV/0!</v>
      </c>
      <c r="G414" s="1" t="e">
        <f t="shared" si="50"/>
        <v>#DIV/0!</v>
      </c>
      <c r="J414" s="4" t="e">
        <f t="shared" si="51"/>
        <v>#DIV/0!</v>
      </c>
      <c r="K414" s="1" t="e" cm="1">
        <f t="array" ref="K414">_xlfn.IFS(H414&lt;=2,J414*G414*3, H414&gt;2,IF(H414&lt;=3.55,J414*G414*2,J414*G414))</f>
        <v>#DIV/0!</v>
      </c>
      <c r="M414" s="5" t="e">
        <f t="shared" si="48"/>
        <v>#DIV/0!</v>
      </c>
    </row>
    <row r="415" spans="6:13" x14ac:dyDescent="0.25">
      <c r="F415" s="19" t="e">
        <f t="shared" si="49"/>
        <v>#DIV/0!</v>
      </c>
      <c r="G415" s="1" t="e">
        <f t="shared" si="50"/>
        <v>#DIV/0!</v>
      </c>
      <c r="J415" s="4" t="e">
        <f t="shared" si="51"/>
        <v>#DIV/0!</v>
      </c>
      <c r="K415" s="1" t="e" cm="1">
        <f t="array" ref="K415">_xlfn.IFS(H415&lt;=2,J415*G415*3, H415&gt;2,IF(H415&lt;=3.55,J415*G415*2,J415*G415))</f>
        <v>#DIV/0!</v>
      </c>
      <c r="M415" s="5" t="e">
        <f t="shared" si="48"/>
        <v>#DIV/0!</v>
      </c>
    </row>
    <row r="416" spans="6:13" x14ac:dyDescent="0.25">
      <c r="F416" s="19" t="e">
        <f t="shared" si="49"/>
        <v>#DIV/0!</v>
      </c>
      <c r="G416" s="1" t="e">
        <f t="shared" si="50"/>
        <v>#DIV/0!</v>
      </c>
      <c r="J416" s="4" t="e">
        <f t="shared" si="51"/>
        <v>#DIV/0!</v>
      </c>
      <c r="K416" s="1" t="e" cm="1">
        <f t="array" ref="K416">_xlfn.IFS(H416&lt;=2,J416*G416*3, H416&gt;2,IF(H416&lt;=3.55,J416*G416*2,J416*G416))</f>
        <v>#DIV/0!</v>
      </c>
      <c r="M416" s="5" t="e">
        <f t="shared" si="48"/>
        <v>#DIV/0!</v>
      </c>
    </row>
    <row r="417" spans="6:13" x14ac:dyDescent="0.25">
      <c r="F417" s="19" t="e">
        <f t="shared" si="49"/>
        <v>#DIV/0!</v>
      </c>
      <c r="G417" s="1" t="e">
        <f t="shared" si="50"/>
        <v>#DIV/0!</v>
      </c>
      <c r="J417" s="4" t="e">
        <f t="shared" si="51"/>
        <v>#DIV/0!</v>
      </c>
      <c r="K417" s="1" t="e" cm="1">
        <f t="array" ref="K417">_xlfn.IFS(H417&lt;=2,J417*G417*3, H417&gt;2,IF(H417&lt;=3.55,J417*G417*2,J417*G417))</f>
        <v>#DIV/0!</v>
      </c>
      <c r="M417" s="5" t="e">
        <f t="shared" si="48"/>
        <v>#DIV/0!</v>
      </c>
    </row>
    <row r="418" spans="6:13" x14ac:dyDescent="0.25">
      <c r="F418" s="19" t="e">
        <f t="shared" si="49"/>
        <v>#DIV/0!</v>
      </c>
      <c r="G418" s="1" t="e">
        <f t="shared" si="50"/>
        <v>#DIV/0!</v>
      </c>
      <c r="J418" s="4" t="e">
        <f t="shared" si="51"/>
        <v>#DIV/0!</v>
      </c>
      <c r="K418" s="1" t="e" cm="1">
        <f t="array" ref="K418">_xlfn.IFS(H418&lt;=2,J418*G418*3, H418&gt;2,IF(H418&lt;=3.55,J418*G418*2,J418*G418))</f>
        <v>#DIV/0!</v>
      </c>
      <c r="M418" s="5" t="e">
        <f t="shared" si="48"/>
        <v>#DIV/0!</v>
      </c>
    </row>
    <row r="419" spans="6:13" x14ac:dyDescent="0.25">
      <c r="F419" s="19" t="e">
        <f t="shared" si="49"/>
        <v>#DIV/0!</v>
      </c>
      <c r="G419" s="1" t="e">
        <f t="shared" si="50"/>
        <v>#DIV/0!</v>
      </c>
      <c r="J419" s="4" t="e">
        <f t="shared" si="51"/>
        <v>#DIV/0!</v>
      </c>
      <c r="K419" s="1" t="e" cm="1">
        <f t="array" ref="K419">_xlfn.IFS(H419&lt;=2,J419*G419*3, H419&gt;2,IF(H419&lt;=3.55,J419*G419*2,J419*G419))</f>
        <v>#DIV/0!</v>
      </c>
      <c r="M419" s="5" t="e">
        <f t="shared" si="48"/>
        <v>#DIV/0!</v>
      </c>
    </row>
    <row r="420" spans="6:13" x14ac:dyDescent="0.25">
      <c r="F420" s="19" t="e">
        <f t="shared" si="49"/>
        <v>#DIV/0!</v>
      </c>
      <c r="G420" s="1" t="e">
        <f t="shared" si="50"/>
        <v>#DIV/0!</v>
      </c>
      <c r="J420" s="4" t="e">
        <f t="shared" si="51"/>
        <v>#DIV/0!</v>
      </c>
      <c r="K420" s="1" t="e" cm="1">
        <f t="array" ref="K420">_xlfn.IFS(H420&lt;=2,J420*G420*3, H420&gt;2,IF(H420&lt;=3.55,J420*G420*2,J420*G420))</f>
        <v>#DIV/0!</v>
      </c>
      <c r="M420" s="5" t="e">
        <f t="shared" si="48"/>
        <v>#DIV/0!</v>
      </c>
    </row>
    <row r="421" spans="6:13" x14ac:dyDescent="0.25">
      <c r="F421" s="19" t="e">
        <f t="shared" si="49"/>
        <v>#DIV/0!</v>
      </c>
      <c r="G421" s="1" t="e">
        <f t="shared" si="50"/>
        <v>#DIV/0!</v>
      </c>
      <c r="J421" s="4" t="e">
        <f t="shared" si="51"/>
        <v>#DIV/0!</v>
      </c>
      <c r="K421" s="1" t="e" cm="1">
        <f t="array" ref="K421">_xlfn.IFS(H421&lt;=2,J421*G421*3, H421&gt;2,IF(H421&lt;=3.55,J421*G421*2,J421*G421))</f>
        <v>#DIV/0!</v>
      </c>
      <c r="M421" s="5" t="e">
        <f t="shared" si="48"/>
        <v>#DIV/0!</v>
      </c>
    </row>
    <row r="422" spans="6:13" x14ac:dyDescent="0.25">
      <c r="F422" s="19" t="e">
        <f t="shared" si="49"/>
        <v>#DIV/0!</v>
      </c>
      <c r="G422" s="1" t="e">
        <f t="shared" si="50"/>
        <v>#DIV/0!</v>
      </c>
      <c r="J422" s="4" t="e">
        <f t="shared" si="51"/>
        <v>#DIV/0!</v>
      </c>
      <c r="K422" s="1" t="e" cm="1">
        <f t="array" ref="K422">_xlfn.IFS(H422&lt;=2,J422*G422*3, H422&gt;2,IF(H422&lt;=3.55,J422*G422*2,J422*G422))</f>
        <v>#DIV/0!</v>
      </c>
      <c r="M422" s="5" t="e">
        <f t="shared" si="48"/>
        <v>#DIV/0!</v>
      </c>
    </row>
    <row r="423" spans="6:13" x14ac:dyDescent="0.25">
      <c r="F423" s="19" t="e">
        <f t="shared" si="49"/>
        <v>#DIV/0!</v>
      </c>
      <c r="G423" s="1" t="e">
        <f t="shared" si="50"/>
        <v>#DIV/0!</v>
      </c>
      <c r="J423" s="4" t="e">
        <f t="shared" si="51"/>
        <v>#DIV/0!</v>
      </c>
      <c r="K423" s="1" t="e" cm="1">
        <f t="array" ref="K423">_xlfn.IFS(H423&lt;=2,J423*G423*3, H423&gt;2,IF(H423&lt;=3.55,J423*G423*2,J423*G423))</f>
        <v>#DIV/0!</v>
      </c>
      <c r="M423" s="5" t="e">
        <f t="shared" si="48"/>
        <v>#DIV/0!</v>
      </c>
    </row>
    <row r="424" spans="6:13" x14ac:dyDescent="0.25">
      <c r="F424" s="19" t="e">
        <f t="shared" si="49"/>
        <v>#DIV/0!</v>
      </c>
      <c r="G424" s="1" t="e">
        <f t="shared" si="50"/>
        <v>#DIV/0!</v>
      </c>
      <c r="J424" s="4" t="e">
        <f t="shared" si="51"/>
        <v>#DIV/0!</v>
      </c>
      <c r="K424" s="1" t="e" cm="1">
        <f t="array" ref="K424">_xlfn.IFS(H424&lt;=2,J424*G424*3, H424&gt;2,IF(H424&lt;=3.55,J424*G424*2,J424*G424))</f>
        <v>#DIV/0!</v>
      </c>
      <c r="M424" s="5" t="e">
        <f t="shared" si="48"/>
        <v>#DIV/0!</v>
      </c>
    </row>
    <row r="425" spans="6:13" x14ac:dyDescent="0.25">
      <c r="F425" s="19" t="e">
        <f t="shared" si="49"/>
        <v>#DIV/0!</v>
      </c>
      <c r="G425" s="1" t="e">
        <f t="shared" si="50"/>
        <v>#DIV/0!</v>
      </c>
      <c r="J425" s="4" t="e">
        <f t="shared" si="51"/>
        <v>#DIV/0!</v>
      </c>
      <c r="K425" s="1" t="e" cm="1">
        <f t="array" ref="K425">_xlfn.IFS(H425&lt;=2,J425*G425*3, H425&gt;2,IF(H425&lt;=3.55,J425*G425*2,J425*G425))</f>
        <v>#DIV/0!</v>
      </c>
      <c r="M425" s="5" t="e">
        <f t="shared" si="48"/>
        <v>#DIV/0!</v>
      </c>
    </row>
    <row r="426" spans="6:13" x14ac:dyDescent="0.25">
      <c r="F426" s="19" t="e">
        <f t="shared" si="49"/>
        <v>#DIV/0!</v>
      </c>
      <c r="G426" s="1" t="e">
        <f t="shared" si="50"/>
        <v>#DIV/0!</v>
      </c>
      <c r="J426" s="4" t="e">
        <f t="shared" si="51"/>
        <v>#DIV/0!</v>
      </c>
      <c r="K426" s="1" t="e" cm="1">
        <f t="array" ref="K426">_xlfn.IFS(H426&lt;=2,J426*G426*3, H426&gt;2,IF(H426&lt;=3.55,J426*G426*2,J426*G426))</f>
        <v>#DIV/0!</v>
      </c>
      <c r="M426" s="5" t="e">
        <f t="shared" si="48"/>
        <v>#DIV/0!</v>
      </c>
    </row>
    <row r="427" spans="6:13" x14ac:dyDescent="0.25">
      <c r="F427" s="19" t="e">
        <f t="shared" si="49"/>
        <v>#DIV/0!</v>
      </c>
      <c r="G427" s="1" t="e">
        <f t="shared" si="50"/>
        <v>#DIV/0!</v>
      </c>
      <c r="J427" s="4" t="e">
        <f t="shared" si="51"/>
        <v>#DIV/0!</v>
      </c>
      <c r="K427" s="1" t="e" cm="1">
        <f t="array" ref="K427">_xlfn.IFS(H427&lt;=2,J427*G427*3, H427&gt;2,IF(H427&lt;=3.55,J427*G427*2,J427*G427))</f>
        <v>#DIV/0!</v>
      </c>
      <c r="M427" s="5" t="e">
        <f t="shared" si="48"/>
        <v>#DIV/0!</v>
      </c>
    </row>
    <row r="428" spans="6:13" x14ac:dyDescent="0.25">
      <c r="F428" s="19" t="e">
        <f t="shared" si="49"/>
        <v>#DIV/0!</v>
      </c>
      <c r="G428" s="1" t="e">
        <f t="shared" si="50"/>
        <v>#DIV/0!</v>
      </c>
      <c r="J428" s="4" t="e">
        <f t="shared" si="51"/>
        <v>#DIV/0!</v>
      </c>
      <c r="K428" s="1" t="e" cm="1">
        <f t="array" ref="K428">_xlfn.IFS(H428&lt;=2,J428*G428*3, H428&gt;2,IF(H428&lt;=3.55,J428*G428*2,J428*G428))</f>
        <v>#DIV/0!</v>
      </c>
      <c r="M428" s="5" t="e">
        <f t="shared" si="48"/>
        <v>#DIV/0!</v>
      </c>
    </row>
    <row r="429" spans="6:13" x14ac:dyDescent="0.25">
      <c r="F429" s="19" t="e">
        <f t="shared" si="49"/>
        <v>#DIV/0!</v>
      </c>
      <c r="G429" s="1" t="e">
        <f t="shared" si="50"/>
        <v>#DIV/0!</v>
      </c>
      <c r="J429" s="4" t="e">
        <f t="shared" si="51"/>
        <v>#DIV/0!</v>
      </c>
      <c r="K429" s="1" t="e" cm="1">
        <f t="array" ref="K429">_xlfn.IFS(H429&lt;=2,J429*G429*3, H429&gt;2,IF(H429&lt;=3.55,J429*G429*2,J429*G429))</f>
        <v>#DIV/0!</v>
      </c>
      <c r="M429" s="5" t="e">
        <f t="shared" si="48"/>
        <v>#DIV/0!</v>
      </c>
    </row>
    <row r="430" spans="6:13" x14ac:dyDescent="0.25">
      <c r="F430" s="19" t="e">
        <f t="shared" si="49"/>
        <v>#DIV/0!</v>
      </c>
      <c r="G430" s="1" t="e">
        <f t="shared" si="50"/>
        <v>#DIV/0!</v>
      </c>
      <c r="J430" s="4" t="e">
        <f t="shared" si="51"/>
        <v>#DIV/0!</v>
      </c>
      <c r="K430" s="1" t="e" cm="1">
        <f t="array" ref="K430">_xlfn.IFS(H430&lt;=2,J430*G430*3, H430&gt;2,IF(H430&lt;=3.55,J430*G430*2,J430*G430))</f>
        <v>#DIV/0!</v>
      </c>
      <c r="M430" s="5" t="e">
        <f t="shared" si="48"/>
        <v>#DIV/0!</v>
      </c>
    </row>
    <row r="431" spans="6:13" x14ac:dyDescent="0.25">
      <c r="F431" s="19" t="e">
        <f t="shared" si="49"/>
        <v>#DIV/0!</v>
      </c>
      <c r="G431" s="1" t="e">
        <f t="shared" si="50"/>
        <v>#DIV/0!</v>
      </c>
      <c r="J431" s="4" t="e">
        <f t="shared" si="51"/>
        <v>#DIV/0!</v>
      </c>
      <c r="K431" s="1" t="e" cm="1">
        <f t="array" ref="K431">_xlfn.IFS(H431&lt;=2,J431*G431*3, H431&gt;2,IF(H431&lt;=3.55,J431*G431*2,J431*G431))</f>
        <v>#DIV/0!</v>
      </c>
      <c r="M431" s="5" t="e">
        <f t="shared" si="48"/>
        <v>#DIV/0!</v>
      </c>
    </row>
    <row r="432" spans="6:13" x14ac:dyDescent="0.25">
      <c r="F432" s="19" t="e">
        <f t="shared" si="49"/>
        <v>#DIV/0!</v>
      </c>
      <c r="G432" s="1" t="e">
        <f t="shared" si="50"/>
        <v>#DIV/0!</v>
      </c>
      <c r="J432" s="4" t="e">
        <f t="shared" si="51"/>
        <v>#DIV/0!</v>
      </c>
      <c r="K432" s="1" t="e" cm="1">
        <f t="array" ref="K432">_xlfn.IFS(H432&lt;=2,J432*G432*3, H432&gt;2,IF(H432&lt;=3.55,J432*G432*2,J432*G432))</f>
        <v>#DIV/0!</v>
      </c>
      <c r="M432" s="5" t="e">
        <f t="shared" si="48"/>
        <v>#DIV/0!</v>
      </c>
    </row>
    <row r="433" spans="6:13" x14ac:dyDescent="0.25">
      <c r="F433" s="19" t="e">
        <f t="shared" si="49"/>
        <v>#DIV/0!</v>
      </c>
      <c r="G433" s="1" t="e">
        <f t="shared" si="50"/>
        <v>#DIV/0!</v>
      </c>
      <c r="J433" s="4" t="e">
        <f t="shared" si="51"/>
        <v>#DIV/0!</v>
      </c>
      <c r="K433" s="1" t="e" cm="1">
        <f t="array" ref="K433">_xlfn.IFS(H433&lt;=2,J433*G433*3, H433&gt;2,IF(H433&lt;=3.55,J433*G433*2,J433*G433))</f>
        <v>#DIV/0!</v>
      </c>
      <c r="M433" s="5" t="e">
        <f t="shared" si="48"/>
        <v>#DIV/0!</v>
      </c>
    </row>
    <row r="434" spans="6:13" x14ac:dyDescent="0.25">
      <c r="F434" s="19" t="e">
        <f t="shared" si="49"/>
        <v>#DIV/0!</v>
      </c>
      <c r="G434" s="1" t="e">
        <f t="shared" si="50"/>
        <v>#DIV/0!</v>
      </c>
      <c r="J434" s="4" t="e">
        <f t="shared" si="51"/>
        <v>#DIV/0!</v>
      </c>
      <c r="K434" s="1" t="e" cm="1">
        <f t="array" ref="K434">_xlfn.IFS(H434&lt;=2,J434*G434*3, H434&gt;2,IF(H434&lt;=3.55,J434*G434*2,J434*G434))</f>
        <v>#DIV/0!</v>
      </c>
      <c r="M434" s="5" t="e">
        <f t="shared" si="48"/>
        <v>#DIV/0!</v>
      </c>
    </row>
    <row r="435" spans="6:13" x14ac:dyDescent="0.25">
      <c r="F435" s="19" t="e">
        <f t="shared" si="49"/>
        <v>#DIV/0!</v>
      </c>
      <c r="G435" s="1" t="e">
        <f t="shared" si="50"/>
        <v>#DIV/0!</v>
      </c>
      <c r="J435" s="4" t="e">
        <f t="shared" si="51"/>
        <v>#DIV/0!</v>
      </c>
      <c r="K435" s="1" t="e" cm="1">
        <f t="array" ref="K435">_xlfn.IFS(H435&lt;=2,J435*G435*3, H435&gt;2,IF(H435&lt;=3.55,J435*G435*2,J435*G435))</f>
        <v>#DIV/0!</v>
      </c>
      <c r="M435" s="5" t="e">
        <f t="shared" si="48"/>
        <v>#DIV/0!</v>
      </c>
    </row>
    <row r="436" spans="6:13" x14ac:dyDescent="0.25">
      <c r="F436" s="19" t="e">
        <f t="shared" si="49"/>
        <v>#DIV/0!</v>
      </c>
      <c r="G436" s="1" t="e">
        <f t="shared" si="50"/>
        <v>#DIV/0!</v>
      </c>
      <c r="J436" s="4" t="e">
        <f t="shared" si="51"/>
        <v>#DIV/0!</v>
      </c>
      <c r="K436" s="1" t="e" cm="1">
        <f t="array" ref="K436">_xlfn.IFS(H436&lt;=2,J436*G436*3, H436&gt;2,IF(H436&lt;=3.55,J436*G436*2,J436*G436))</f>
        <v>#DIV/0!</v>
      </c>
      <c r="M436" s="5" t="e">
        <f t="shared" si="48"/>
        <v>#DIV/0!</v>
      </c>
    </row>
    <row r="437" spans="6:13" x14ac:dyDescent="0.25">
      <c r="F437" s="19" t="e">
        <f t="shared" si="49"/>
        <v>#DIV/0!</v>
      </c>
      <c r="G437" s="1" t="e">
        <f t="shared" si="50"/>
        <v>#DIV/0!</v>
      </c>
      <c r="J437" s="4" t="e">
        <f t="shared" si="51"/>
        <v>#DIV/0!</v>
      </c>
      <c r="K437" s="1" t="e" cm="1">
        <f t="array" ref="K437">_xlfn.IFS(H437&lt;=2,J437*G437*3, H437&gt;2,IF(H437&lt;=3.55,J437*G437*2,J437*G437))</f>
        <v>#DIV/0!</v>
      </c>
      <c r="M437" s="5" t="e">
        <f t="shared" si="48"/>
        <v>#DIV/0!</v>
      </c>
    </row>
    <row r="438" spans="6:13" x14ac:dyDescent="0.25">
      <c r="F438" s="19" t="e">
        <f t="shared" si="49"/>
        <v>#DIV/0!</v>
      </c>
      <c r="G438" s="1" t="e">
        <f t="shared" si="50"/>
        <v>#DIV/0!</v>
      </c>
      <c r="J438" s="4" t="e">
        <f t="shared" si="51"/>
        <v>#DIV/0!</v>
      </c>
      <c r="K438" s="1" t="e" cm="1">
        <f t="array" ref="K438">_xlfn.IFS(H438&lt;=2,J438*G438*3, H438&gt;2,IF(H438&lt;=3.55,J438*G438*2,J438*G438))</f>
        <v>#DIV/0!</v>
      </c>
      <c r="M438" s="5" t="e">
        <f t="shared" si="48"/>
        <v>#DIV/0!</v>
      </c>
    </row>
    <row r="439" spans="6:13" x14ac:dyDescent="0.25">
      <c r="F439" s="19" t="e">
        <f t="shared" si="49"/>
        <v>#DIV/0!</v>
      </c>
      <c r="G439" s="1" t="e">
        <f t="shared" si="50"/>
        <v>#DIV/0!</v>
      </c>
      <c r="J439" s="4" t="e">
        <f t="shared" si="51"/>
        <v>#DIV/0!</v>
      </c>
      <c r="K439" s="1" t="e" cm="1">
        <f t="array" ref="K439">_xlfn.IFS(H439&lt;=2,J439*G439*3, H439&gt;2,IF(H439&lt;=3.55,J439*G439*2,J439*G439))</f>
        <v>#DIV/0!</v>
      </c>
      <c r="M439" s="5" t="e">
        <f t="shared" ref="M439:M502" si="52">IF(L439,K439*I439-K439,-K439)</f>
        <v>#DIV/0!</v>
      </c>
    </row>
    <row r="440" spans="6:13" x14ac:dyDescent="0.25">
      <c r="F440" s="19" t="e">
        <f t="shared" ref="F440:F503" si="53">F439+M439</f>
        <v>#DIV/0!</v>
      </c>
      <c r="G440" s="1" t="e">
        <f t="shared" ref="G440:G503" si="54">F440*0.01</f>
        <v>#DIV/0!</v>
      </c>
      <c r="J440" s="4" t="e">
        <f t="shared" si="51"/>
        <v>#DIV/0!</v>
      </c>
      <c r="K440" s="1" t="e" cm="1">
        <f t="array" ref="K440">_xlfn.IFS(H440&lt;=2,J440*G440*3, H440&gt;2,IF(H440&lt;=3.55,J440*G440*2,J440*G440))</f>
        <v>#DIV/0!</v>
      </c>
      <c r="M440" s="5" t="e">
        <f t="shared" si="52"/>
        <v>#DIV/0!</v>
      </c>
    </row>
    <row r="441" spans="6:13" x14ac:dyDescent="0.25">
      <c r="F441" s="19" t="e">
        <f t="shared" si="53"/>
        <v>#DIV/0!</v>
      </c>
      <c r="G441" s="1" t="e">
        <f t="shared" si="54"/>
        <v>#DIV/0!</v>
      </c>
      <c r="J441" s="4" t="e">
        <f t="shared" si="51"/>
        <v>#DIV/0!</v>
      </c>
      <c r="K441" s="1" t="e" cm="1">
        <f t="array" ref="K441">_xlfn.IFS(H441&lt;=2,J441*G441*3, H441&gt;2,IF(H441&lt;=3.55,J441*G441*2,J441*G441))</f>
        <v>#DIV/0!</v>
      </c>
      <c r="M441" s="5" t="e">
        <f t="shared" si="52"/>
        <v>#DIV/0!</v>
      </c>
    </row>
    <row r="442" spans="6:13" x14ac:dyDescent="0.25">
      <c r="F442" s="19" t="e">
        <f t="shared" si="53"/>
        <v>#DIV/0!</v>
      </c>
      <c r="G442" s="1" t="e">
        <f t="shared" si="54"/>
        <v>#DIV/0!</v>
      </c>
      <c r="J442" s="4" t="e">
        <f t="shared" ref="J442:J505" si="55">I442/H442</f>
        <v>#DIV/0!</v>
      </c>
      <c r="K442" s="1" t="e" cm="1">
        <f t="array" ref="K442">_xlfn.IFS(H442&lt;=2,J442*G442*3, H442&gt;2,IF(H442&lt;=3.55,J442*G442*2,J442*G442))</f>
        <v>#DIV/0!</v>
      </c>
      <c r="M442" s="5" t="e">
        <f t="shared" si="52"/>
        <v>#DIV/0!</v>
      </c>
    </row>
    <row r="443" spans="6:13" x14ac:dyDescent="0.25">
      <c r="F443" s="19" t="e">
        <f t="shared" si="53"/>
        <v>#DIV/0!</v>
      </c>
      <c r="G443" s="1" t="e">
        <f t="shared" si="54"/>
        <v>#DIV/0!</v>
      </c>
      <c r="J443" s="4" t="e">
        <f t="shared" si="55"/>
        <v>#DIV/0!</v>
      </c>
      <c r="K443" s="1" t="e" cm="1">
        <f t="array" ref="K443">_xlfn.IFS(H443&lt;=2,J443*G443*3, H443&gt;2,IF(H443&lt;=3.55,J443*G443*2,J443*G443))</f>
        <v>#DIV/0!</v>
      </c>
      <c r="M443" s="5" t="e">
        <f t="shared" si="52"/>
        <v>#DIV/0!</v>
      </c>
    </row>
    <row r="444" spans="6:13" x14ac:dyDescent="0.25">
      <c r="F444" s="19" t="e">
        <f t="shared" si="53"/>
        <v>#DIV/0!</v>
      </c>
      <c r="G444" s="1" t="e">
        <f t="shared" si="54"/>
        <v>#DIV/0!</v>
      </c>
      <c r="J444" s="4" t="e">
        <f t="shared" si="55"/>
        <v>#DIV/0!</v>
      </c>
      <c r="K444" s="1" t="e" cm="1">
        <f t="array" ref="K444">_xlfn.IFS(H444&lt;=2,J444*G444*3, H444&gt;2,IF(H444&lt;=3.55,J444*G444*2,J444*G444))</f>
        <v>#DIV/0!</v>
      </c>
      <c r="M444" s="5" t="e">
        <f t="shared" si="52"/>
        <v>#DIV/0!</v>
      </c>
    </row>
    <row r="445" spans="6:13" x14ac:dyDescent="0.25">
      <c r="F445" s="19" t="e">
        <f t="shared" si="53"/>
        <v>#DIV/0!</v>
      </c>
      <c r="G445" s="1" t="e">
        <f t="shared" si="54"/>
        <v>#DIV/0!</v>
      </c>
      <c r="J445" s="4" t="e">
        <f t="shared" si="55"/>
        <v>#DIV/0!</v>
      </c>
      <c r="K445" s="1" t="e" cm="1">
        <f t="array" ref="K445">_xlfn.IFS(H445&lt;=2,J445*G445*3, H445&gt;2,IF(H445&lt;=3.55,J445*G445*2,J445*G445))</f>
        <v>#DIV/0!</v>
      </c>
      <c r="M445" s="5" t="e">
        <f t="shared" si="52"/>
        <v>#DIV/0!</v>
      </c>
    </row>
    <row r="446" spans="6:13" x14ac:dyDescent="0.25">
      <c r="F446" s="19" t="e">
        <f t="shared" si="53"/>
        <v>#DIV/0!</v>
      </c>
      <c r="G446" s="1" t="e">
        <f t="shared" si="54"/>
        <v>#DIV/0!</v>
      </c>
      <c r="J446" s="4" t="e">
        <f t="shared" si="55"/>
        <v>#DIV/0!</v>
      </c>
      <c r="K446" s="1" t="e" cm="1">
        <f t="array" ref="K446">_xlfn.IFS(H446&lt;=2,J446*G446*3, H446&gt;2,IF(H446&lt;=3.55,J446*G446*2,J446*G446))</f>
        <v>#DIV/0!</v>
      </c>
      <c r="M446" s="5" t="e">
        <f t="shared" si="52"/>
        <v>#DIV/0!</v>
      </c>
    </row>
    <row r="447" spans="6:13" x14ac:dyDescent="0.25">
      <c r="F447" s="19" t="e">
        <f t="shared" si="53"/>
        <v>#DIV/0!</v>
      </c>
      <c r="G447" s="1" t="e">
        <f t="shared" si="54"/>
        <v>#DIV/0!</v>
      </c>
      <c r="J447" s="4" t="e">
        <f t="shared" si="55"/>
        <v>#DIV/0!</v>
      </c>
      <c r="K447" s="1" t="e" cm="1">
        <f t="array" ref="K447">_xlfn.IFS(H447&lt;=2,J447*G447*3, H447&gt;2,IF(H447&lt;=3.55,J447*G447*2,J447*G447))</f>
        <v>#DIV/0!</v>
      </c>
      <c r="M447" s="5" t="e">
        <f t="shared" si="52"/>
        <v>#DIV/0!</v>
      </c>
    </row>
    <row r="448" spans="6:13" x14ac:dyDescent="0.25">
      <c r="F448" s="19" t="e">
        <f t="shared" si="53"/>
        <v>#DIV/0!</v>
      </c>
      <c r="G448" s="1" t="e">
        <f t="shared" si="54"/>
        <v>#DIV/0!</v>
      </c>
      <c r="J448" s="4" t="e">
        <f t="shared" si="55"/>
        <v>#DIV/0!</v>
      </c>
      <c r="K448" s="1" t="e" cm="1">
        <f t="array" ref="K448">_xlfn.IFS(H448&lt;=2,J448*G448*3, H448&gt;2,IF(H448&lt;=3.55,J448*G448*2,J448*G448))</f>
        <v>#DIV/0!</v>
      </c>
      <c r="M448" s="5" t="e">
        <f t="shared" si="52"/>
        <v>#DIV/0!</v>
      </c>
    </row>
    <row r="449" spans="6:13" x14ac:dyDescent="0.25">
      <c r="F449" s="19" t="e">
        <f t="shared" si="53"/>
        <v>#DIV/0!</v>
      </c>
      <c r="G449" s="1" t="e">
        <f t="shared" si="54"/>
        <v>#DIV/0!</v>
      </c>
      <c r="J449" s="4" t="e">
        <f t="shared" si="55"/>
        <v>#DIV/0!</v>
      </c>
      <c r="K449" s="1" t="e" cm="1">
        <f t="array" ref="K449">_xlfn.IFS(H449&lt;=2,J449*G449*3, H449&gt;2,IF(H449&lt;=3.55,J449*G449*2,J449*G449))</f>
        <v>#DIV/0!</v>
      </c>
      <c r="M449" s="5" t="e">
        <f t="shared" si="52"/>
        <v>#DIV/0!</v>
      </c>
    </row>
    <row r="450" spans="6:13" x14ac:dyDescent="0.25">
      <c r="F450" s="19" t="e">
        <f t="shared" si="53"/>
        <v>#DIV/0!</v>
      </c>
      <c r="G450" s="1" t="e">
        <f t="shared" si="54"/>
        <v>#DIV/0!</v>
      </c>
      <c r="J450" s="4" t="e">
        <f t="shared" si="55"/>
        <v>#DIV/0!</v>
      </c>
      <c r="K450" s="1" t="e" cm="1">
        <f t="array" ref="K450">_xlfn.IFS(H450&lt;=2,J450*G450*3, H450&gt;2,IF(H450&lt;=3.55,J450*G450*2,J450*G450))</f>
        <v>#DIV/0!</v>
      </c>
      <c r="M450" s="5" t="e">
        <f t="shared" si="52"/>
        <v>#DIV/0!</v>
      </c>
    </row>
    <row r="451" spans="6:13" x14ac:dyDescent="0.25">
      <c r="F451" s="19" t="e">
        <f t="shared" si="53"/>
        <v>#DIV/0!</v>
      </c>
      <c r="G451" s="1" t="e">
        <f t="shared" si="54"/>
        <v>#DIV/0!</v>
      </c>
      <c r="J451" s="4" t="e">
        <f t="shared" si="55"/>
        <v>#DIV/0!</v>
      </c>
      <c r="K451" s="1" t="e" cm="1">
        <f t="array" ref="K451">_xlfn.IFS(H451&lt;=2,J451*G451*3, H451&gt;2,IF(H451&lt;=3.55,J451*G451*2,J451*G451))</f>
        <v>#DIV/0!</v>
      </c>
      <c r="M451" s="5" t="e">
        <f t="shared" si="52"/>
        <v>#DIV/0!</v>
      </c>
    </row>
    <row r="452" spans="6:13" x14ac:dyDescent="0.25">
      <c r="F452" s="19" t="e">
        <f t="shared" si="53"/>
        <v>#DIV/0!</v>
      </c>
      <c r="G452" s="1" t="e">
        <f t="shared" si="54"/>
        <v>#DIV/0!</v>
      </c>
      <c r="J452" s="4" t="e">
        <f t="shared" si="55"/>
        <v>#DIV/0!</v>
      </c>
      <c r="K452" s="1" t="e" cm="1">
        <f t="array" ref="K452">_xlfn.IFS(H452&lt;=2,J452*G452*3, H452&gt;2,IF(H452&lt;=3.55,J452*G452*2,J452*G452))</f>
        <v>#DIV/0!</v>
      </c>
      <c r="M452" s="5" t="e">
        <f t="shared" si="52"/>
        <v>#DIV/0!</v>
      </c>
    </row>
    <row r="453" spans="6:13" x14ac:dyDescent="0.25">
      <c r="F453" s="19" t="e">
        <f t="shared" si="53"/>
        <v>#DIV/0!</v>
      </c>
      <c r="G453" s="1" t="e">
        <f t="shared" si="54"/>
        <v>#DIV/0!</v>
      </c>
      <c r="J453" s="4" t="e">
        <f t="shared" si="55"/>
        <v>#DIV/0!</v>
      </c>
      <c r="K453" s="1" t="e" cm="1">
        <f t="array" ref="K453">_xlfn.IFS(H453&lt;=2,J453*G453*3, H453&gt;2,IF(H453&lt;=3.55,J453*G453*2,J453*G453))</f>
        <v>#DIV/0!</v>
      </c>
      <c r="M453" s="5" t="e">
        <f t="shared" si="52"/>
        <v>#DIV/0!</v>
      </c>
    </row>
    <row r="454" spans="6:13" x14ac:dyDescent="0.25">
      <c r="F454" s="19" t="e">
        <f t="shared" si="53"/>
        <v>#DIV/0!</v>
      </c>
      <c r="G454" s="1" t="e">
        <f t="shared" si="54"/>
        <v>#DIV/0!</v>
      </c>
      <c r="J454" s="4" t="e">
        <f t="shared" si="55"/>
        <v>#DIV/0!</v>
      </c>
      <c r="K454" s="1" t="e" cm="1">
        <f t="array" ref="K454">_xlfn.IFS(H454&lt;=2,J454*G454*3, H454&gt;2,IF(H454&lt;=3.55,J454*G454*2,J454*G454))</f>
        <v>#DIV/0!</v>
      </c>
      <c r="M454" s="5" t="e">
        <f t="shared" si="52"/>
        <v>#DIV/0!</v>
      </c>
    </row>
    <row r="455" spans="6:13" x14ac:dyDescent="0.25">
      <c r="F455" s="19" t="e">
        <f t="shared" si="53"/>
        <v>#DIV/0!</v>
      </c>
      <c r="G455" s="1" t="e">
        <f t="shared" si="54"/>
        <v>#DIV/0!</v>
      </c>
      <c r="J455" s="4" t="e">
        <f t="shared" si="55"/>
        <v>#DIV/0!</v>
      </c>
      <c r="K455" s="1" t="e" cm="1">
        <f t="array" ref="K455">_xlfn.IFS(H455&lt;=2,J455*G455*3, H455&gt;2,IF(H455&lt;=3.55,J455*G455*2,J455*G455))</f>
        <v>#DIV/0!</v>
      </c>
      <c r="M455" s="5" t="e">
        <f t="shared" si="52"/>
        <v>#DIV/0!</v>
      </c>
    </row>
    <row r="456" spans="6:13" x14ac:dyDescent="0.25">
      <c r="F456" s="19" t="e">
        <f t="shared" si="53"/>
        <v>#DIV/0!</v>
      </c>
      <c r="G456" s="1" t="e">
        <f t="shared" si="54"/>
        <v>#DIV/0!</v>
      </c>
      <c r="J456" s="4" t="e">
        <f t="shared" si="55"/>
        <v>#DIV/0!</v>
      </c>
      <c r="K456" s="1" t="e" cm="1">
        <f t="array" ref="K456">_xlfn.IFS(H456&lt;=2,J456*G456*3, H456&gt;2,IF(H456&lt;=3.55,J456*G456*2,J456*G456))</f>
        <v>#DIV/0!</v>
      </c>
      <c r="M456" s="5" t="e">
        <f t="shared" si="52"/>
        <v>#DIV/0!</v>
      </c>
    </row>
    <row r="457" spans="6:13" x14ac:dyDescent="0.25">
      <c r="F457" s="19" t="e">
        <f t="shared" si="53"/>
        <v>#DIV/0!</v>
      </c>
      <c r="G457" s="1" t="e">
        <f t="shared" si="54"/>
        <v>#DIV/0!</v>
      </c>
      <c r="J457" s="4" t="e">
        <f t="shared" si="55"/>
        <v>#DIV/0!</v>
      </c>
      <c r="K457" s="1" t="e" cm="1">
        <f t="array" ref="K457">_xlfn.IFS(H457&lt;=2,J457*G457*3, H457&gt;2,IF(H457&lt;=3.55,J457*G457*2,J457*G457))</f>
        <v>#DIV/0!</v>
      </c>
      <c r="M457" s="5" t="e">
        <f t="shared" si="52"/>
        <v>#DIV/0!</v>
      </c>
    </row>
    <row r="458" spans="6:13" x14ac:dyDescent="0.25">
      <c r="F458" s="19" t="e">
        <f t="shared" si="53"/>
        <v>#DIV/0!</v>
      </c>
      <c r="G458" s="1" t="e">
        <f t="shared" si="54"/>
        <v>#DIV/0!</v>
      </c>
      <c r="J458" s="4" t="e">
        <f t="shared" si="55"/>
        <v>#DIV/0!</v>
      </c>
      <c r="K458" s="1" t="e" cm="1">
        <f t="array" ref="K458">_xlfn.IFS(H458&lt;=2,J458*G458*3, H458&gt;2,IF(H458&lt;=3.55,J458*G458*2,J458*G458))</f>
        <v>#DIV/0!</v>
      </c>
      <c r="M458" s="5" t="e">
        <f t="shared" si="52"/>
        <v>#DIV/0!</v>
      </c>
    </row>
    <row r="459" spans="6:13" x14ac:dyDescent="0.25">
      <c r="F459" s="19" t="e">
        <f t="shared" si="53"/>
        <v>#DIV/0!</v>
      </c>
      <c r="G459" s="1" t="e">
        <f t="shared" si="54"/>
        <v>#DIV/0!</v>
      </c>
      <c r="J459" s="4" t="e">
        <f t="shared" si="55"/>
        <v>#DIV/0!</v>
      </c>
      <c r="K459" s="1" t="e" cm="1">
        <f t="array" ref="K459">_xlfn.IFS(H459&lt;=2,J459*G459*3, H459&gt;2,IF(H459&lt;=3.55,J459*G459*2,J459*G459))</f>
        <v>#DIV/0!</v>
      </c>
      <c r="M459" s="5" t="e">
        <f t="shared" si="52"/>
        <v>#DIV/0!</v>
      </c>
    </row>
    <row r="460" spans="6:13" x14ac:dyDescent="0.25">
      <c r="F460" s="19" t="e">
        <f t="shared" si="53"/>
        <v>#DIV/0!</v>
      </c>
      <c r="G460" s="1" t="e">
        <f t="shared" si="54"/>
        <v>#DIV/0!</v>
      </c>
      <c r="J460" s="4" t="e">
        <f t="shared" si="55"/>
        <v>#DIV/0!</v>
      </c>
      <c r="K460" s="1" t="e" cm="1">
        <f t="array" ref="K460">_xlfn.IFS(H460&lt;=2,J460*G460*3, H460&gt;2,IF(H460&lt;=3.55,J460*G460*2,J460*G460))</f>
        <v>#DIV/0!</v>
      </c>
      <c r="M460" s="5" t="e">
        <f t="shared" si="52"/>
        <v>#DIV/0!</v>
      </c>
    </row>
    <row r="461" spans="6:13" x14ac:dyDescent="0.25">
      <c r="F461" s="19" t="e">
        <f t="shared" si="53"/>
        <v>#DIV/0!</v>
      </c>
      <c r="G461" s="1" t="e">
        <f t="shared" si="54"/>
        <v>#DIV/0!</v>
      </c>
      <c r="J461" s="4" t="e">
        <f t="shared" si="55"/>
        <v>#DIV/0!</v>
      </c>
      <c r="K461" s="1" t="e" cm="1">
        <f t="array" ref="K461">_xlfn.IFS(H461&lt;=2,J461*G461*3, H461&gt;2,IF(H461&lt;=3.55,J461*G461*2,J461*G461))</f>
        <v>#DIV/0!</v>
      </c>
      <c r="M461" s="5" t="e">
        <f t="shared" si="52"/>
        <v>#DIV/0!</v>
      </c>
    </row>
    <row r="462" spans="6:13" x14ac:dyDescent="0.25">
      <c r="F462" s="19" t="e">
        <f t="shared" si="53"/>
        <v>#DIV/0!</v>
      </c>
      <c r="G462" s="1" t="e">
        <f t="shared" si="54"/>
        <v>#DIV/0!</v>
      </c>
      <c r="J462" s="4" t="e">
        <f t="shared" si="55"/>
        <v>#DIV/0!</v>
      </c>
      <c r="K462" s="1" t="e" cm="1">
        <f t="array" ref="K462">_xlfn.IFS(H462&lt;=2,J462*G462*3, H462&gt;2,IF(H462&lt;=3.55,J462*G462*2,J462*G462))</f>
        <v>#DIV/0!</v>
      </c>
      <c r="M462" s="5" t="e">
        <f t="shared" si="52"/>
        <v>#DIV/0!</v>
      </c>
    </row>
    <row r="463" spans="6:13" x14ac:dyDescent="0.25">
      <c r="F463" s="19" t="e">
        <f t="shared" si="53"/>
        <v>#DIV/0!</v>
      </c>
      <c r="G463" s="1" t="e">
        <f t="shared" si="54"/>
        <v>#DIV/0!</v>
      </c>
      <c r="J463" s="4" t="e">
        <f t="shared" si="55"/>
        <v>#DIV/0!</v>
      </c>
      <c r="K463" s="1" t="e" cm="1">
        <f t="array" ref="K463">_xlfn.IFS(H463&lt;=2,J463*G463*3, H463&gt;2,IF(H463&lt;=3.55,J463*G463*2,J463*G463))</f>
        <v>#DIV/0!</v>
      </c>
      <c r="M463" s="5" t="e">
        <f t="shared" si="52"/>
        <v>#DIV/0!</v>
      </c>
    </row>
    <row r="464" spans="6:13" x14ac:dyDescent="0.25">
      <c r="F464" s="19" t="e">
        <f t="shared" si="53"/>
        <v>#DIV/0!</v>
      </c>
      <c r="G464" s="1" t="e">
        <f t="shared" si="54"/>
        <v>#DIV/0!</v>
      </c>
      <c r="J464" s="4" t="e">
        <f t="shared" si="55"/>
        <v>#DIV/0!</v>
      </c>
      <c r="K464" s="1" t="e" cm="1">
        <f t="array" ref="K464">_xlfn.IFS(H464&lt;=2,J464*G464*3, H464&gt;2,IF(H464&lt;=3.55,J464*G464*2,J464*G464))</f>
        <v>#DIV/0!</v>
      </c>
      <c r="M464" s="5" t="e">
        <f t="shared" si="52"/>
        <v>#DIV/0!</v>
      </c>
    </row>
    <row r="465" spans="6:13" x14ac:dyDescent="0.25">
      <c r="F465" s="19" t="e">
        <f t="shared" si="53"/>
        <v>#DIV/0!</v>
      </c>
      <c r="G465" s="1" t="e">
        <f t="shared" si="54"/>
        <v>#DIV/0!</v>
      </c>
      <c r="J465" s="4" t="e">
        <f t="shared" si="55"/>
        <v>#DIV/0!</v>
      </c>
      <c r="K465" s="1" t="e" cm="1">
        <f t="array" ref="K465">_xlfn.IFS(H465&lt;=2,J465*G465*3, H465&gt;2,IF(H465&lt;=3.55,J465*G465*2,J465*G465))</f>
        <v>#DIV/0!</v>
      </c>
      <c r="M465" s="5" t="e">
        <f t="shared" si="52"/>
        <v>#DIV/0!</v>
      </c>
    </row>
    <row r="466" spans="6:13" x14ac:dyDescent="0.25">
      <c r="F466" s="19" t="e">
        <f t="shared" si="53"/>
        <v>#DIV/0!</v>
      </c>
      <c r="G466" s="1" t="e">
        <f t="shared" si="54"/>
        <v>#DIV/0!</v>
      </c>
      <c r="J466" s="4" t="e">
        <f t="shared" si="55"/>
        <v>#DIV/0!</v>
      </c>
      <c r="K466" s="1" t="e" cm="1">
        <f t="array" ref="K466">_xlfn.IFS(H466&lt;=2,J466*G466*3, H466&gt;2,IF(H466&lt;=3.55,J466*G466*2,J466*G466))</f>
        <v>#DIV/0!</v>
      </c>
      <c r="M466" s="5" t="e">
        <f t="shared" si="52"/>
        <v>#DIV/0!</v>
      </c>
    </row>
    <row r="467" spans="6:13" x14ac:dyDescent="0.25">
      <c r="F467" s="19" t="e">
        <f t="shared" si="53"/>
        <v>#DIV/0!</v>
      </c>
      <c r="G467" s="1" t="e">
        <f t="shared" si="54"/>
        <v>#DIV/0!</v>
      </c>
      <c r="J467" s="4" t="e">
        <f t="shared" si="55"/>
        <v>#DIV/0!</v>
      </c>
      <c r="K467" s="1" t="e" cm="1">
        <f t="array" ref="K467">_xlfn.IFS(H467&lt;=2,J467*G467*3, H467&gt;2,IF(H467&lt;=3.55,J467*G467*2,J467*G467))</f>
        <v>#DIV/0!</v>
      </c>
      <c r="M467" s="5" t="e">
        <f t="shared" si="52"/>
        <v>#DIV/0!</v>
      </c>
    </row>
    <row r="468" spans="6:13" x14ac:dyDescent="0.25">
      <c r="F468" s="19" t="e">
        <f t="shared" si="53"/>
        <v>#DIV/0!</v>
      </c>
      <c r="G468" s="1" t="e">
        <f t="shared" si="54"/>
        <v>#DIV/0!</v>
      </c>
      <c r="J468" s="4" t="e">
        <f t="shared" si="55"/>
        <v>#DIV/0!</v>
      </c>
      <c r="K468" s="1" t="e" cm="1">
        <f t="array" ref="K468">_xlfn.IFS(H468&lt;=2,J468*G468*3, H468&gt;2,IF(H468&lt;=3.55,J468*G468*2,J468*G468))</f>
        <v>#DIV/0!</v>
      </c>
      <c r="M468" s="5" t="e">
        <f t="shared" si="52"/>
        <v>#DIV/0!</v>
      </c>
    </row>
    <row r="469" spans="6:13" x14ac:dyDescent="0.25">
      <c r="F469" s="19" t="e">
        <f t="shared" si="53"/>
        <v>#DIV/0!</v>
      </c>
      <c r="G469" s="1" t="e">
        <f t="shared" si="54"/>
        <v>#DIV/0!</v>
      </c>
      <c r="J469" s="4" t="e">
        <f t="shared" si="55"/>
        <v>#DIV/0!</v>
      </c>
      <c r="K469" s="1" t="e" cm="1">
        <f t="array" ref="K469">_xlfn.IFS(H469&lt;=2,J469*G469*3, H469&gt;2,IF(H469&lt;=3.55,J469*G469*2,J469*G469))</f>
        <v>#DIV/0!</v>
      </c>
      <c r="M469" s="5" t="e">
        <f t="shared" si="52"/>
        <v>#DIV/0!</v>
      </c>
    </row>
    <row r="470" spans="6:13" x14ac:dyDescent="0.25">
      <c r="F470" s="19" t="e">
        <f t="shared" si="53"/>
        <v>#DIV/0!</v>
      </c>
      <c r="G470" s="1" t="e">
        <f t="shared" si="54"/>
        <v>#DIV/0!</v>
      </c>
      <c r="J470" s="4" t="e">
        <f t="shared" si="55"/>
        <v>#DIV/0!</v>
      </c>
      <c r="K470" s="1" t="e" cm="1">
        <f t="array" ref="K470">_xlfn.IFS(H470&lt;=2,J470*G470*3, H470&gt;2,IF(H470&lt;=3.55,J470*G470*2,J470*G470))</f>
        <v>#DIV/0!</v>
      </c>
      <c r="M470" s="5" t="e">
        <f t="shared" si="52"/>
        <v>#DIV/0!</v>
      </c>
    </row>
    <row r="471" spans="6:13" x14ac:dyDescent="0.25">
      <c r="F471" s="19" t="e">
        <f t="shared" si="53"/>
        <v>#DIV/0!</v>
      </c>
      <c r="G471" s="1" t="e">
        <f t="shared" si="54"/>
        <v>#DIV/0!</v>
      </c>
      <c r="J471" s="4" t="e">
        <f t="shared" si="55"/>
        <v>#DIV/0!</v>
      </c>
      <c r="K471" s="1" t="e" cm="1">
        <f t="array" ref="K471">_xlfn.IFS(H471&lt;=2,J471*G471*3, H471&gt;2,IF(H471&lt;=3.55,J471*G471*2,J471*G471))</f>
        <v>#DIV/0!</v>
      </c>
      <c r="M471" s="5" t="e">
        <f t="shared" si="52"/>
        <v>#DIV/0!</v>
      </c>
    </row>
    <row r="472" spans="6:13" x14ac:dyDescent="0.25">
      <c r="F472" s="19" t="e">
        <f t="shared" si="53"/>
        <v>#DIV/0!</v>
      </c>
      <c r="G472" s="1" t="e">
        <f t="shared" si="54"/>
        <v>#DIV/0!</v>
      </c>
      <c r="J472" s="4" t="e">
        <f t="shared" si="55"/>
        <v>#DIV/0!</v>
      </c>
      <c r="K472" s="1" t="e" cm="1">
        <f t="array" ref="K472">_xlfn.IFS(H472&lt;=2,J472*G472*3, H472&gt;2,IF(H472&lt;=3.55,J472*G472*2,J472*G472))</f>
        <v>#DIV/0!</v>
      </c>
      <c r="M472" s="5" t="e">
        <f t="shared" si="52"/>
        <v>#DIV/0!</v>
      </c>
    </row>
    <row r="473" spans="6:13" x14ac:dyDescent="0.25">
      <c r="F473" s="19" t="e">
        <f t="shared" si="53"/>
        <v>#DIV/0!</v>
      </c>
      <c r="G473" s="1" t="e">
        <f t="shared" si="54"/>
        <v>#DIV/0!</v>
      </c>
      <c r="J473" s="4" t="e">
        <f t="shared" si="55"/>
        <v>#DIV/0!</v>
      </c>
      <c r="K473" s="1" t="e" cm="1">
        <f t="array" ref="K473">_xlfn.IFS(H473&lt;=2,J473*G473*3, H473&gt;2,IF(H473&lt;=3.55,J473*G473*2,J473*G473))</f>
        <v>#DIV/0!</v>
      </c>
      <c r="M473" s="5" t="e">
        <f t="shared" si="52"/>
        <v>#DIV/0!</v>
      </c>
    </row>
    <row r="474" spans="6:13" x14ac:dyDescent="0.25">
      <c r="F474" s="19" t="e">
        <f t="shared" si="53"/>
        <v>#DIV/0!</v>
      </c>
      <c r="G474" s="1" t="e">
        <f t="shared" si="54"/>
        <v>#DIV/0!</v>
      </c>
      <c r="J474" s="4" t="e">
        <f t="shared" si="55"/>
        <v>#DIV/0!</v>
      </c>
      <c r="K474" s="1" t="e" cm="1">
        <f t="array" ref="K474">_xlfn.IFS(H474&lt;=2,J474*G474*3, H474&gt;2,IF(H474&lt;=3.55,J474*G474*2,J474*G474))</f>
        <v>#DIV/0!</v>
      </c>
      <c r="M474" s="5" t="e">
        <f t="shared" si="52"/>
        <v>#DIV/0!</v>
      </c>
    </row>
    <row r="475" spans="6:13" x14ac:dyDescent="0.25">
      <c r="F475" s="19" t="e">
        <f t="shared" si="53"/>
        <v>#DIV/0!</v>
      </c>
      <c r="G475" s="1" t="e">
        <f t="shared" si="54"/>
        <v>#DIV/0!</v>
      </c>
      <c r="J475" s="4" t="e">
        <f t="shared" si="55"/>
        <v>#DIV/0!</v>
      </c>
      <c r="K475" s="1" t="e" cm="1">
        <f t="array" ref="K475">_xlfn.IFS(H475&lt;=2,J475*G475*3, H475&gt;2,IF(H475&lt;=3.55,J475*G475*2,J475*G475))</f>
        <v>#DIV/0!</v>
      </c>
      <c r="M475" s="5" t="e">
        <f t="shared" si="52"/>
        <v>#DIV/0!</v>
      </c>
    </row>
    <row r="476" spans="6:13" x14ac:dyDescent="0.25">
      <c r="F476" s="19" t="e">
        <f t="shared" si="53"/>
        <v>#DIV/0!</v>
      </c>
      <c r="G476" s="1" t="e">
        <f t="shared" si="54"/>
        <v>#DIV/0!</v>
      </c>
      <c r="J476" s="4" t="e">
        <f t="shared" si="55"/>
        <v>#DIV/0!</v>
      </c>
      <c r="K476" s="1" t="e" cm="1">
        <f t="array" ref="K476">_xlfn.IFS(H476&lt;=2,J476*G476*3, H476&gt;2,IF(H476&lt;=3.55,J476*G476*2,J476*G476))</f>
        <v>#DIV/0!</v>
      </c>
      <c r="M476" s="5" t="e">
        <f t="shared" si="52"/>
        <v>#DIV/0!</v>
      </c>
    </row>
    <row r="477" spans="6:13" x14ac:dyDescent="0.25">
      <c r="F477" s="19" t="e">
        <f t="shared" si="53"/>
        <v>#DIV/0!</v>
      </c>
      <c r="G477" s="1" t="e">
        <f t="shared" si="54"/>
        <v>#DIV/0!</v>
      </c>
      <c r="J477" s="4" t="e">
        <f t="shared" si="55"/>
        <v>#DIV/0!</v>
      </c>
      <c r="K477" s="1" t="e" cm="1">
        <f t="array" ref="K477">_xlfn.IFS(H477&lt;=2,J477*G477*3, H477&gt;2,IF(H477&lt;=3.55,J477*G477*2,J477*G477))</f>
        <v>#DIV/0!</v>
      </c>
      <c r="M477" s="5" t="e">
        <f t="shared" si="52"/>
        <v>#DIV/0!</v>
      </c>
    </row>
    <row r="478" spans="6:13" x14ac:dyDescent="0.25">
      <c r="F478" s="19" t="e">
        <f t="shared" si="53"/>
        <v>#DIV/0!</v>
      </c>
      <c r="G478" s="1" t="e">
        <f t="shared" si="54"/>
        <v>#DIV/0!</v>
      </c>
      <c r="J478" s="4" t="e">
        <f t="shared" si="55"/>
        <v>#DIV/0!</v>
      </c>
      <c r="K478" s="1" t="e" cm="1">
        <f t="array" ref="K478">_xlfn.IFS(H478&lt;=2,J478*G478*3, H478&gt;2,IF(H478&lt;=3.55,J478*G478*2,J478*G478))</f>
        <v>#DIV/0!</v>
      </c>
      <c r="M478" s="5" t="e">
        <f t="shared" si="52"/>
        <v>#DIV/0!</v>
      </c>
    </row>
    <row r="479" spans="6:13" x14ac:dyDescent="0.25">
      <c r="F479" s="19" t="e">
        <f t="shared" si="53"/>
        <v>#DIV/0!</v>
      </c>
      <c r="G479" s="1" t="e">
        <f t="shared" si="54"/>
        <v>#DIV/0!</v>
      </c>
      <c r="J479" s="4" t="e">
        <f t="shared" si="55"/>
        <v>#DIV/0!</v>
      </c>
      <c r="K479" s="1" t="e" cm="1">
        <f t="array" ref="K479">_xlfn.IFS(H479&lt;=2,J479*G479*3, H479&gt;2,IF(H479&lt;=3.55,J479*G479*2,J479*G479))</f>
        <v>#DIV/0!</v>
      </c>
      <c r="M479" s="5" t="e">
        <f t="shared" si="52"/>
        <v>#DIV/0!</v>
      </c>
    </row>
    <row r="480" spans="6:13" x14ac:dyDescent="0.25">
      <c r="F480" s="19" t="e">
        <f t="shared" si="53"/>
        <v>#DIV/0!</v>
      </c>
      <c r="G480" s="1" t="e">
        <f t="shared" si="54"/>
        <v>#DIV/0!</v>
      </c>
      <c r="J480" s="4" t="e">
        <f t="shared" si="55"/>
        <v>#DIV/0!</v>
      </c>
      <c r="K480" s="1" t="e" cm="1">
        <f t="array" ref="K480">_xlfn.IFS(H480&lt;=2,J480*G480*3, H480&gt;2,IF(H480&lt;=3.55,J480*G480*2,J480*G480))</f>
        <v>#DIV/0!</v>
      </c>
      <c r="M480" s="5" t="e">
        <f t="shared" si="52"/>
        <v>#DIV/0!</v>
      </c>
    </row>
    <row r="481" spans="6:13" x14ac:dyDescent="0.25">
      <c r="F481" s="19" t="e">
        <f t="shared" si="53"/>
        <v>#DIV/0!</v>
      </c>
      <c r="G481" s="1" t="e">
        <f t="shared" si="54"/>
        <v>#DIV/0!</v>
      </c>
      <c r="J481" s="4" t="e">
        <f t="shared" si="55"/>
        <v>#DIV/0!</v>
      </c>
      <c r="K481" s="1" t="e" cm="1">
        <f t="array" ref="K481">_xlfn.IFS(H481&lt;=2,J481*G481*3, H481&gt;2,IF(H481&lt;=3.55,J481*G481*2,J481*G481))</f>
        <v>#DIV/0!</v>
      </c>
      <c r="M481" s="5" t="e">
        <f t="shared" si="52"/>
        <v>#DIV/0!</v>
      </c>
    </row>
    <row r="482" spans="6:13" x14ac:dyDescent="0.25">
      <c r="F482" s="19" t="e">
        <f t="shared" si="53"/>
        <v>#DIV/0!</v>
      </c>
      <c r="G482" s="1" t="e">
        <f t="shared" si="54"/>
        <v>#DIV/0!</v>
      </c>
      <c r="J482" s="4" t="e">
        <f t="shared" si="55"/>
        <v>#DIV/0!</v>
      </c>
      <c r="K482" s="1" t="e" cm="1">
        <f t="array" ref="K482">_xlfn.IFS(H482&lt;=2,J482*G482*3, H482&gt;2,IF(H482&lt;=3.55,J482*G482*2,J482*G482))</f>
        <v>#DIV/0!</v>
      </c>
      <c r="M482" s="5" t="e">
        <f t="shared" si="52"/>
        <v>#DIV/0!</v>
      </c>
    </row>
    <row r="483" spans="6:13" x14ac:dyDescent="0.25">
      <c r="F483" s="19" t="e">
        <f t="shared" si="53"/>
        <v>#DIV/0!</v>
      </c>
      <c r="G483" s="1" t="e">
        <f t="shared" si="54"/>
        <v>#DIV/0!</v>
      </c>
      <c r="J483" s="4" t="e">
        <f t="shared" si="55"/>
        <v>#DIV/0!</v>
      </c>
      <c r="K483" s="1" t="e" cm="1">
        <f t="array" ref="K483">_xlfn.IFS(H483&lt;=2,J483*G483*3, H483&gt;2,IF(H483&lt;=3.55,J483*G483*2,J483*G483))</f>
        <v>#DIV/0!</v>
      </c>
      <c r="M483" s="5" t="e">
        <f t="shared" si="52"/>
        <v>#DIV/0!</v>
      </c>
    </row>
    <row r="484" spans="6:13" x14ac:dyDescent="0.25">
      <c r="F484" s="19" t="e">
        <f t="shared" si="53"/>
        <v>#DIV/0!</v>
      </c>
      <c r="G484" s="1" t="e">
        <f t="shared" si="54"/>
        <v>#DIV/0!</v>
      </c>
      <c r="J484" s="4" t="e">
        <f t="shared" si="55"/>
        <v>#DIV/0!</v>
      </c>
      <c r="K484" s="1" t="e" cm="1">
        <f t="array" ref="K484">_xlfn.IFS(H484&lt;=2,J484*G484*3, H484&gt;2,IF(H484&lt;=3.55,J484*G484*2,J484*G484))</f>
        <v>#DIV/0!</v>
      </c>
      <c r="M484" s="5" t="e">
        <f t="shared" si="52"/>
        <v>#DIV/0!</v>
      </c>
    </row>
    <row r="485" spans="6:13" x14ac:dyDescent="0.25">
      <c r="F485" s="19" t="e">
        <f t="shared" si="53"/>
        <v>#DIV/0!</v>
      </c>
      <c r="G485" s="1" t="e">
        <f t="shared" si="54"/>
        <v>#DIV/0!</v>
      </c>
      <c r="J485" s="4" t="e">
        <f t="shared" si="55"/>
        <v>#DIV/0!</v>
      </c>
      <c r="K485" s="1" t="e" cm="1">
        <f t="array" ref="K485">_xlfn.IFS(H485&lt;=2,J485*G485*3, H485&gt;2,IF(H485&lt;=3.55,J485*G485*2,J485*G485))</f>
        <v>#DIV/0!</v>
      </c>
      <c r="M485" s="5" t="e">
        <f t="shared" si="52"/>
        <v>#DIV/0!</v>
      </c>
    </row>
    <row r="486" spans="6:13" x14ac:dyDescent="0.25">
      <c r="F486" s="19" t="e">
        <f t="shared" si="53"/>
        <v>#DIV/0!</v>
      </c>
      <c r="G486" s="1" t="e">
        <f t="shared" si="54"/>
        <v>#DIV/0!</v>
      </c>
      <c r="J486" s="4" t="e">
        <f t="shared" si="55"/>
        <v>#DIV/0!</v>
      </c>
      <c r="K486" s="1" t="e" cm="1">
        <f t="array" ref="K486">_xlfn.IFS(H486&lt;=2,J486*G486*3, H486&gt;2,IF(H486&lt;=3.55,J486*G486*2,J486*G486))</f>
        <v>#DIV/0!</v>
      </c>
      <c r="M486" s="5" t="e">
        <f t="shared" si="52"/>
        <v>#DIV/0!</v>
      </c>
    </row>
    <row r="487" spans="6:13" x14ac:dyDescent="0.25">
      <c r="F487" s="19" t="e">
        <f t="shared" si="53"/>
        <v>#DIV/0!</v>
      </c>
      <c r="G487" s="1" t="e">
        <f t="shared" si="54"/>
        <v>#DIV/0!</v>
      </c>
      <c r="J487" s="4" t="e">
        <f t="shared" si="55"/>
        <v>#DIV/0!</v>
      </c>
      <c r="K487" s="1" t="e" cm="1">
        <f t="array" ref="K487">_xlfn.IFS(H487&lt;=2,J487*G487*3, H487&gt;2,IF(H487&lt;=3.55,J487*G487*2,J487*G487))</f>
        <v>#DIV/0!</v>
      </c>
      <c r="M487" s="5" t="e">
        <f t="shared" si="52"/>
        <v>#DIV/0!</v>
      </c>
    </row>
    <row r="488" spans="6:13" x14ac:dyDescent="0.25">
      <c r="F488" s="19" t="e">
        <f t="shared" si="53"/>
        <v>#DIV/0!</v>
      </c>
      <c r="G488" s="1" t="e">
        <f t="shared" si="54"/>
        <v>#DIV/0!</v>
      </c>
      <c r="J488" s="4" t="e">
        <f t="shared" si="55"/>
        <v>#DIV/0!</v>
      </c>
      <c r="K488" s="1" t="e" cm="1">
        <f t="array" ref="K488">_xlfn.IFS(H488&lt;=2,J488*G488*3, H488&gt;2,IF(H488&lt;=3.55,J488*G488*2,J488*G488))</f>
        <v>#DIV/0!</v>
      </c>
      <c r="M488" s="5" t="e">
        <f t="shared" si="52"/>
        <v>#DIV/0!</v>
      </c>
    </row>
    <row r="489" spans="6:13" x14ac:dyDescent="0.25">
      <c r="F489" s="19" t="e">
        <f t="shared" si="53"/>
        <v>#DIV/0!</v>
      </c>
      <c r="G489" s="1" t="e">
        <f t="shared" si="54"/>
        <v>#DIV/0!</v>
      </c>
      <c r="J489" s="4" t="e">
        <f t="shared" si="55"/>
        <v>#DIV/0!</v>
      </c>
      <c r="K489" s="1" t="e" cm="1">
        <f t="array" ref="K489">_xlfn.IFS(H489&lt;=2,J489*G489*3, H489&gt;2,IF(H489&lt;=3.55,J489*G489*2,J489*G489))</f>
        <v>#DIV/0!</v>
      </c>
      <c r="M489" s="5" t="e">
        <f t="shared" si="52"/>
        <v>#DIV/0!</v>
      </c>
    </row>
    <row r="490" spans="6:13" x14ac:dyDescent="0.25">
      <c r="F490" s="19" t="e">
        <f t="shared" si="53"/>
        <v>#DIV/0!</v>
      </c>
      <c r="G490" s="1" t="e">
        <f t="shared" si="54"/>
        <v>#DIV/0!</v>
      </c>
      <c r="J490" s="4" t="e">
        <f t="shared" si="55"/>
        <v>#DIV/0!</v>
      </c>
      <c r="K490" s="1" t="e" cm="1">
        <f t="array" ref="K490">_xlfn.IFS(H490&lt;=2,J490*G490*3, H490&gt;2,IF(H490&lt;=3.55,J490*G490*2,J490*G490))</f>
        <v>#DIV/0!</v>
      </c>
      <c r="M490" s="5" t="e">
        <f t="shared" si="52"/>
        <v>#DIV/0!</v>
      </c>
    </row>
    <row r="491" spans="6:13" x14ac:dyDescent="0.25">
      <c r="F491" s="19" t="e">
        <f t="shared" si="53"/>
        <v>#DIV/0!</v>
      </c>
      <c r="G491" s="1" t="e">
        <f t="shared" si="54"/>
        <v>#DIV/0!</v>
      </c>
      <c r="J491" s="4" t="e">
        <f t="shared" si="55"/>
        <v>#DIV/0!</v>
      </c>
      <c r="K491" s="1" t="e" cm="1">
        <f t="array" ref="K491">_xlfn.IFS(H491&lt;=2,J491*G491*3, H491&gt;2,IF(H491&lt;=3.55,J491*G491*2,J491*G491))</f>
        <v>#DIV/0!</v>
      </c>
      <c r="M491" s="5" t="e">
        <f t="shared" si="52"/>
        <v>#DIV/0!</v>
      </c>
    </row>
    <row r="492" spans="6:13" x14ac:dyDescent="0.25">
      <c r="F492" s="19" t="e">
        <f t="shared" si="53"/>
        <v>#DIV/0!</v>
      </c>
      <c r="G492" s="1" t="e">
        <f t="shared" si="54"/>
        <v>#DIV/0!</v>
      </c>
      <c r="J492" s="4" t="e">
        <f t="shared" si="55"/>
        <v>#DIV/0!</v>
      </c>
      <c r="K492" s="1" t="e" cm="1">
        <f t="array" ref="K492">_xlfn.IFS(H492&lt;=2,J492*G492*3, H492&gt;2,IF(H492&lt;=3.55,J492*G492*2,J492*G492))</f>
        <v>#DIV/0!</v>
      </c>
      <c r="M492" s="5" t="e">
        <f t="shared" si="52"/>
        <v>#DIV/0!</v>
      </c>
    </row>
    <row r="493" spans="6:13" x14ac:dyDescent="0.25">
      <c r="F493" s="19" t="e">
        <f t="shared" si="53"/>
        <v>#DIV/0!</v>
      </c>
      <c r="G493" s="1" t="e">
        <f t="shared" si="54"/>
        <v>#DIV/0!</v>
      </c>
      <c r="J493" s="4" t="e">
        <f t="shared" si="55"/>
        <v>#DIV/0!</v>
      </c>
      <c r="K493" s="1" t="e" cm="1">
        <f t="array" ref="K493">_xlfn.IFS(H493&lt;=2,J493*G493*3, H493&gt;2,IF(H493&lt;=3.55,J493*G493*2,J493*G493))</f>
        <v>#DIV/0!</v>
      </c>
      <c r="M493" s="5" t="e">
        <f t="shared" si="52"/>
        <v>#DIV/0!</v>
      </c>
    </row>
    <row r="494" spans="6:13" x14ac:dyDescent="0.25">
      <c r="F494" s="19" t="e">
        <f t="shared" si="53"/>
        <v>#DIV/0!</v>
      </c>
      <c r="G494" s="1" t="e">
        <f t="shared" si="54"/>
        <v>#DIV/0!</v>
      </c>
      <c r="J494" s="4" t="e">
        <f t="shared" si="55"/>
        <v>#DIV/0!</v>
      </c>
      <c r="K494" s="1" t="e" cm="1">
        <f t="array" ref="K494">_xlfn.IFS(H494&lt;=2,J494*G494*3, H494&gt;2,IF(H494&lt;=3.55,J494*G494*2,J494*G494))</f>
        <v>#DIV/0!</v>
      </c>
      <c r="M494" s="5" t="e">
        <f t="shared" si="52"/>
        <v>#DIV/0!</v>
      </c>
    </row>
    <row r="495" spans="6:13" x14ac:dyDescent="0.25">
      <c r="F495" s="19" t="e">
        <f t="shared" si="53"/>
        <v>#DIV/0!</v>
      </c>
      <c r="G495" s="1" t="e">
        <f t="shared" si="54"/>
        <v>#DIV/0!</v>
      </c>
      <c r="J495" s="4" t="e">
        <f t="shared" si="55"/>
        <v>#DIV/0!</v>
      </c>
      <c r="K495" s="1" t="e" cm="1">
        <f t="array" ref="K495">_xlfn.IFS(H495&lt;=2,J495*G495*3, H495&gt;2,IF(H495&lt;=3.55,J495*G495*2,J495*G495))</f>
        <v>#DIV/0!</v>
      </c>
      <c r="M495" s="5" t="e">
        <f t="shared" si="52"/>
        <v>#DIV/0!</v>
      </c>
    </row>
    <row r="496" spans="6:13" x14ac:dyDescent="0.25">
      <c r="F496" s="19" t="e">
        <f t="shared" si="53"/>
        <v>#DIV/0!</v>
      </c>
      <c r="G496" s="1" t="e">
        <f t="shared" si="54"/>
        <v>#DIV/0!</v>
      </c>
      <c r="J496" s="4" t="e">
        <f t="shared" si="55"/>
        <v>#DIV/0!</v>
      </c>
      <c r="K496" s="1" t="e" cm="1">
        <f t="array" ref="K496">_xlfn.IFS(H496&lt;=2,J496*G496*3, H496&gt;2,IF(H496&lt;=3.55,J496*G496*2,J496*G496))</f>
        <v>#DIV/0!</v>
      </c>
      <c r="M496" s="5" t="e">
        <f t="shared" si="52"/>
        <v>#DIV/0!</v>
      </c>
    </row>
    <row r="497" spans="6:13" x14ac:dyDescent="0.25">
      <c r="F497" s="19" t="e">
        <f t="shared" si="53"/>
        <v>#DIV/0!</v>
      </c>
      <c r="G497" s="1" t="e">
        <f t="shared" si="54"/>
        <v>#DIV/0!</v>
      </c>
      <c r="J497" s="4" t="e">
        <f t="shared" si="55"/>
        <v>#DIV/0!</v>
      </c>
      <c r="K497" s="1" t="e" cm="1">
        <f t="array" ref="K497">_xlfn.IFS(H497&lt;=2,J497*G497*3, H497&gt;2,IF(H497&lt;=3.55,J497*G497*2,J497*G497))</f>
        <v>#DIV/0!</v>
      </c>
      <c r="M497" s="5" t="e">
        <f t="shared" si="52"/>
        <v>#DIV/0!</v>
      </c>
    </row>
    <row r="498" spans="6:13" x14ac:dyDescent="0.25">
      <c r="F498" s="19" t="e">
        <f t="shared" si="53"/>
        <v>#DIV/0!</v>
      </c>
      <c r="G498" s="1" t="e">
        <f t="shared" si="54"/>
        <v>#DIV/0!</v>
      </c>
      <c r="J498" s="4" t="e">
        <f t="shared" si="55"/>
        <v>#DIV/0!</v>
      </c>
      <c r="K498" s="1" t="e" cm="1">
        <f t="array" ref="K498">_xlfn.IFS(H498&lt;=2,J498*G498*3, H498&gt;2,IF(H498&lt;=3.55,J498*G498*2,J498*G498))</f>
        <v>#DIV/0!</v>
      </c>
      <c r="M498" s="5" t="e">
        <f t="shared" si="52"/>
        <v>#DIV/0!</v>
      </c>
    </row>
    <row r="499" spans="6:13" x14ac:dyDescent="0.25">
      <c r="F499" s="19" t="e">
        <f t="shared" si="53"/>
        <v>#DIV/0!</v>
      </c>
      <c r="G499" s="1" t="e">
        <f t="shared" si="54"/>
        <v>#DIV/0!</v>
      </c>
      <c r="J499" s="4" t="e">
        <f t="shared" si="55"/>
        <v>#DIV/0!</v>
      </c>
      <c r="K499" s="1" t="e" cm="1">
        <f t="array" ref="K499">_xlfn.IFS(H499&lt;=2,J499*G499*3, H499&gt;2,IF(H499&lt;=3.55,J499*G499*2,J499*G499))</f>
        <v>#DIV/0!</v>
      </c>
      <c r="M499" s="5" t="e">
        <f t="shared" si="52"/>
        <v>#DIV/0!</v>
      </c>
    </row>
    <row r="500" spans="6:13" x14ac:dyDescent="0.25">
      <c r="F500" s="19" t="e">
        <f t="shared" si="53"/>
        <v>#DIV/0!</v>
      </c>
      <c r="G500" s="1" t="e">
        <f t="shared" si="54"/>
        <v>#DIV/0!</v>
      </c>
      <c r="J500" s="4" t="e">
        <f t="shared" si="55"/>
        <v>#DIV/0!</v>
      </c>
      <c r="K500" s="1" t="e" cm="1">
        <f t="array" ref="K500">_xlfn.IFS(H500&lt;=2,J500*G500*3, H500&gt;2,IF(H500&lt;=3.55,J500*G500*2,J500*G500))</f>
        <v>#DIV/0!</v>
      </c>
      <c r="M500" s="5" t="e">
        <f t="shared" si="52"/>
        <v>#DIV/0!</v>
      </c>
    </row>
    <row r="501" spans="6:13" x14ac:dyDescent="0.25">
      <c r="F501" s="19" t="e">
        <f t="shared" si="53"/>
        <v>#DIV/0!</v>
      </c>
      <c r="G501" s="1" t="e">
        <f t="shared" si="54"/>
        <v>#DIV/0!</v>
      </c>
      <c r="J501" s="4" t="e">
        <f t="shared" si="55"/>
        <v>#DIV/0!</v>
      </c>
      <c r="K501" s="1" t="e" cm="1">
        <f t="array" ref="K501">_xlfn.IFS(H501&lt;=2,J501*G501*3, H501&gt;2,IF(H501&lt;=3.55,J501*G501*2,J501*G501))</f>
        <v>#DIV/0!</v>
      </c>
      <c r="M501" s="5" t="e">
        <f t="shared" si="52"/>
        <v>#DIV/0!</v>
      </c>
    </row>
    <row r="502" spans="6:13" x14ac:dyDescent="0.25">
      <c r="F502" s="19" t="e">
        <f t="shared" si="53"/>
        <v>#DIV/0!</v>
      </c>
      <c r="G502" s="1" t="e">
        <f t="shared" si="54"/>
        <v>#DIV/0!</v>
      </c>
      <c r="J502" s="4" t="e">
        <f t="shared" si="55"/>
        <v>#DIV/0!</v>
      </c>
      <c r="K502" s="1" t="e" cm="1">
        <f t="array" ref="K502">_xlfn.IFS(H502&lt;=2,J502*G502*3, H502&gt;2,IF(H502&lt;=3.55,J502*G502*2,J502*G502))</f>
        <v>#DIV/0!</v>
      </c>
      <c r="M502" s="5" t="e">
        <f t="shared" si="52"/>
        <v>#DIV/0!</v>
      </c>
    </row>
    <row r="503" spans="6:13" x14ac:dyDescent="0.25">
      <c r="F503" s="19" t="e">
        <f t="shared" si="53"/>
        <v>#DIV/0!</v>
      </c>
      <c r="G503" s="1" t="e">
        <f t="shared" si="54"/>
        <v>#DIV/0!</v>
      </c>
      <c r="J503" s="4" t="e">
        <f t="shared" si="55"/>
        <v>#DIV/0!</v>
      </c>
      <c r="K503" s="1" t="e" cm="1">
        <f t="array" ref="K503">_xlfn.IFS(H503&lt;=2,J503*G503*3, H503&gt;2,IF(H503&lt;=3.55,J503*G503*2,J503*G503))</f>
        <v>#DIV/0!</v>
      </c>
      <c r="M503" s="5" t="e">
        <f t="shared" ref="M503:M547" si="56">IF(L503,K503*I503-K503,-K503)</f>
        <v>#DIV/0!</v>
      </c>
    </row>
    <row r="504" spans="6:13" x14ac:dyDescent="0.25">
      <c r="F504" s="19" t="e">
        <f t="shared" ref="F504:F547" si="57">F503+M503</f>
        <v>#DIV/0!</v>
      </c>
      <c r="G504" s="1" t="e">
        <f t="shared" ref="G504:G547" si="58">F504*0.01</f>
        <v>#DIV/0!</v>
      </c>
      <c r="J504" s="4" t="e">
        <f t="shared" si="55"/>
        <v>#DIV/0!</v>
      </c>
      <c r="K504" s="1" t="e" cm="1">
        <f t="array" ref="K504">_xlfn.IFS(H504&lt;=2,J504*G504*3, H504&gt;2,IF(H504&lt;=3.55,J504*G504*2,J504*G504))</f>
        <v>#DIV/0!</v>
      </c>
      <c r="M504" s="5" t="e">
        <f t="shared" si="56"/>
        <v>#DIV/0!</v>
      </c>
    </row>
    <row r="505" spans="6:13" x14ac:dyDescent="0.25">
      <c r="F505" s="19" t="e">
        <f t="shared" si="57"/>
        <v>#DIV/0!</v>
      </c>
      <c r="G505" s="1" t="e">
        <f t="shared" si="58"/>
        <v>#DIV/0!</v>
      </c>
      <c r="J505" s="4" t="e">
        <f t="shared" si="55"/>
        <v>#DIV/0!</v>
      </c>
      <c r="K505" s="1" t="e" cm="1">
        <f t="array" ref="K505">_xlfn.IFS(H505&lt;=2,J505*G505*3, H505&gt;2,IF(H505&lt;=3.55,J505*G505*2,J505*G505))</f>
        <v>#DIV/0!</v>
      </c>
      <c r="M505" s="5" t="e">
        <f t="shared" si="56"/>
        <v>#DIV/0!</v>
      </c>
    </row>
    <row r="506" spans="6:13" x14ac:dyDescent="0.25">
      <c r="F506" s="19" t="e">
        <f t="shared" si="57"/>
        <v>#DIV/0!</v>
      </c>
      <c r="G506" s="1" t="e">
        <f t="shared" si="58"/>
        <v>#DIV/0!</v>
      </c>
      <c r="J506" s="4" t="e">
        <f t="shared" ref="J506:J547" si="59">I506/H506</f>
        <v>#DIV/0!</v>
      </c>
      <c r="K506" s="1" t="e" cm="1">
        <f t="array" ref="K506">_xlfn.IFS(H506&lt;=2,J506*G506*3, H506&gt;2,IF(H506&lt;=3.55,J506*G506*2,J506*G506))</f>
        <v>#DIV/0!</v>
      </c>
      <c r="M506" s="5" t="e">
        <f t="shared" si="56"/>
        <v>#DIV/0!</v>
      </c>
    </row>
    <row r="507" spans="6:13" x14ac:dyDescent="0.25">
      <c r="F507" s="19" t="e">
        <f t="shared" si="57"/>
        <v>#DIV/0!</v>
      </c>
      <c r="G507" s="1" t="e">
        <f t="shared" si="58"/>
        <v>#DIV/0!</v>
      </c>
      <c r="J507" s="4" t="e">
        <f t="shared" si="59"/>
        <v>#DIV/0!</v>
      </c>
      <c r="K507" s="1" t="e" cm="1">
        <f t="array" ref="K507">_xlfn.IFS(H507&lt;=2,J507*G507*3, H507&gt;2,IF(H507&lt;=3.55,J507*G507*2,J507*G507))</f>
        <v>#DIV/0!</v>
      </c>
      <c r="M507" s="5" t="e">
        <f t="shared" si="56"/>
        <v>#DIV/0!</v>
      </c>
    </row>
    <row r="508" spans="6:13" x14ac:dyDescent="0.25">
      <c r="F508" s="19" t="e">
        <f t="shared" si="57"/>
        <v>#DIV/0!</v>
      </c>
      <c r="G508" s="1" t="e">
        <f t="shared" si="58"/>
        <v>#DIV/0!</v>
      </c>
      <c r="J508" s="4" t="e">
        <f t="shared" si="59"/>
        <v>#DIV/0!</v>
      </c>
      <c r="K508" s="1" t="e" cm="1">
        <f t="array" ref="K508">_xlfn.IFS(H508&lt;=2,J508*G508*3, H508&gt;2,IF(H508&lt;=3.55,J508*G508*2,J508*G508))</f>
        <v>#DIV/0!</v>
      </c>
      <c r="M508" s="5" t="e">
        <f t="shared" si="56"/>
        <v>#DIV/0!</v>
      </c>
    </row>
    <row r="509" spans="6:13" x14ac:dyDescent="0.25">
      <c r="F509" s="19" t="e">
        <f t="shared" si="57"/>
        <v>#DIV/0!</v>
      </c>
      <c r="G509" s="1" t="e">
        <f t="shared" si="58"/>
        <v>#DIV/0!</v>
      </c>
      <c r="J509" s="4" t="e">
        <f t="shared" si="59"/>
        <v>#DIV/0!</v>
      </c>
      <c r="K509" s="1" t="e" cm="1">
        <f t="array" ref="K509">_xlfn.IFS(H509&lt;=2,J509*G509*3, H509&gt;2,IF(H509&lt;=3.55,J509*G509*2,J509*G509))</f>
        <v>#DIV/0!</v>
      </c>
      <c r="M509" s="5" t="e">
        <f t="shared" si="56"/>
        <v>#DIV/0!</v>
      </c>
    </row>
    <row r="510" spans="6:13" x14ac:dyDescent="0.25">
      <c r="F510" s="19" t="e">
        <f t="shared" si="57"/>
        <v>#DIV/0!</v>
      </c>
      <c r="G510" s="1" t="e">
        <f t="shared" si="58"/>
        <v>#DIV/0!</v>
      </c>
      <c r="J510" s="4" t="e">
        <f t="shared" si="59"/>
        <v>#DIV/0!</v>
      </c>
      <c r="K510" s="1" t="e" cm="1">
        <f t="array" ref="K510">_xlfn.IFS(H510&lt;=2,J510*G510*3, H510&gt;2,IF(H510&lt;=3.55,J510*G510*2,J510*G510))</f>
        <v>#DIV/0!</v>
      </c>
      <c r="M510" s="5" t="e">
        <f t="shared" si="56"/>
        <v>#DIV/0!</v>
      </c>
    </row>
    <row r="511" spans="6:13" x14ac:dyDescent="0.25">
      <c r="F511" s="19" t="e">
        <f t="shared" si="57"/>
        <v>#DIV/0!</v>
      </c>
      <c r="G511" s="1" t="e">
        <f t="shared" si="58"/>
        <v>#DIV/0!</v>
      </c>
      <c r="J511" s="4" t="e">
        <f t="shared" si="59"/>
        <v>#DIV/0!</v>
      </c>
      <c r="K511" s="1" t="e" cm="1">
        <f t="array" ref="K511">_xlfn.IFS(H511&lt;=2,J511*G511*3, H511&gt;2,IF(H511&lt;=3.55,J511*G511*2,J511*G511))</f>
        <v>#DIV/0!</v>
      </c>
      <c r="M511" s="5" t="e">
        <f t="shared" si="56"/>
        <v>#DIV/0!</v>
      </c>
    </row>
    <row r="512" spans="6:13" x14ac:dyDescent="0.25">
      <c r="F512" s="19" t="e">
        <f t="shared" si="57"/>
        <v>#DIV/0!</v>
      </c>
      <c r="G512" s="1" t="e">
        <f t="shared" si="58"/>
        <v>#DIV/0!</v>
      </c>
      <c r="J512" s="4" t="e">
        <f t="shared" si="59"/>
        <v>#DIV/0!</v>
      </c>
      <c r="K512" s="1" t="e" cm="1">
        <f t="array" ref="K512">_xlfn.IFS(H512&lt;=2,J512*G512*3, H512&gt;2,IF(H512&lt;=3.55,J512*G512*2,J512*G512))</f>
        <v>#DIV/0!</v>
      </c>
      <c r="M512" s="5" t="e">
        <f t="shared" si="56"/>
        <v>#DIV/0!</v>
      </c>
    </row>
    <row r="513" spans="6:13" x14ac:dyDescent="0.25">
      <c r="F513" s="19" t="e">
        <f t="shared" si="57"/>
        <v>#DIV/0!</v>
      </c>
      <c r="G513" s="1" t="e">
        <f t="shared" si="58"/>
        <v>#DIV/0!</v>
      </c>
      <c r="J513" s="4" t="e">
        <f t="shared" si="59"/>
        <v>#DIV/0!</v>
      </c>
      <c r="K513" s="1" t="e" cm="1">
        <f t="array" ref="K513">_xlfn.IFS(H513&lt;=2,J513*G513*3, H513&gt;2,IF(H513&lt;=3.55,J513*G513*2,J513*G513))</f>
        <v>#DIV/0!</v>
      </c>
      <c r="M513" s="5" t="e">
        <f t="shared" si="56"/>
        <v>#DIV/0!</v>
      </c>
    </row>
    <row r="514" spans="6:13" x14ac:dyDescent="0.25">
      <c r="F514" s="19" t="e">
        <f t="shared" si="57"/>
        <v>#DIV/0!</v>
      </c>
      <c r="G514" s="1" t="e">
        <f t="shared" si="58"/>
        <v>#DIV/0!</v>
      </c>
      <c r="J514" s="4" t="e">
        <f t="shared" si="59"/>
        <v>#DIV/0!</v>
      </c>
      <c r="K514" s="1" t="e" cm="1">
        <f t="array" ref="K514">_xlfn.IFS(H514&lt;=2,J514*G514*3, H514&gt;2,IF(H514&lt;=3.55,J514*G514*2,J514*G514))</f>
        <v>#DIV/0!</v>
      </c>
      <c r="M514" s="5" t="e">
        <f t="shared" si="56"/>
        <v>#DIV/0!</v>
      </c>
    </row>
    <row r="515" spans="6:13" x14ac:dyDescent="0.25">
      <c r="F515" s="19" t="e">
        <f t="shared" si="57"/>
        <v>#DIV/0!</v>
      </c>
      <c r="G515" s="1" t="e">
        <f t="shared" si="58"/>
        <v>#DIV/0!</v>
      </c>
      <c r="J515" s="4" t="e">
        <f t="shared" si="59"/>
        <v>#DIV/0!</v>
      </c>
      <c r="K515" s="1" t="e" cm="1">
        <f t="array" ref="K515">_xlfn.IFS(H515&lt;=2,J515*G515*3, H515&gt;2,IF(H515&lt;=3.55,J515*G515*2,J515*G515))</f>
        <v>#DIV/0!</v>
      </c>
      <c r="M515" s="5" t="e">
        <f t="shared" si="56"/>
        <v>#DIV/0!</v>
      </c>
    </row>
    <row r="516" spans="6:13" x14ac:dyDescent="0.25">
      <c r="F516" s="19" t="e">
        <f t="shared" si="57"/>
        <v>#DIV/0!</v>
      </c>
      <c r="G516" s="1" t="e">
        <f t="shared" si="58"/>
        <v>#DIV/0!</v>
      </c>
      <c r="J516" s="4" t="e">
        <f t="shared" si="59"/>
        <v>#DIV/0!</v>
      </c>
      <c r="K516" s="1" t="e" cm="1">
        <f t="array" ref="K516">_xlfn.IFS(H516&lt;=2,J516*G516*3, H516&gt;2,IF(H516&lt;=3.55,J516*G516*2,J516*G516))</f>
        <v>#DIV/0!</v>
      </c>
      <c r="M516" s="5" t="e">
        <f t="shared" si="56"/>
        <v>#DIV/0!</v>
      </c>
    </row>
    <row r="517" spans="6:13" x14ac:dyDescent="0.25">
      <c r="F517" s="19" t="e">
        <f t="shared" si="57"/>
        <v>#DIV/0!</v>
      </c>
      <c r="G517" s="1" t="e">
        <f t="shared" si="58"/>
        <v>#DIV/0!</v>
      </c>
      <c r="J517" s="4" t="e">
        <f t="shared" si="59"/>
        <v>#DIV/0!</v>
      </c>
      <c r="K517" s="1" t="e" cm="1">
        <f t="array" ref="K517">_xlfn.IFS(H517&lt;=2,J517*G517*3, H517&gt;2,IF(H517&lt;=3.55,J517*G517*2,J517*G517))</f>
        <v>#DIV/0!</v>
      </c>
      <c r="M517" s="5" t="e">
        <f t="shared" si="56"/>
        <v>#DIV/0!</v>
      </c>
    </row>
    <row r="518" spans="6:13" x14ac:dyDescent="0.25">
      <c r="F518" s="19" t="e">
        <f t="shared" si="57"/>
        <v>#DIV/0!</v>
      </c>
      <c r="G518" s="1" t="e">
        <f t="shared" si="58"/>
        <v>#DIV/0!</v>
      </c>
      <c r="J518" s="4" t="e">
        <f t="shared" si="59"/>
        <v>#DIV/0!</v>
      </c>
      <c r="K518" s="1" t="e" cm="1">
        <f t="array" ref="K518">_xlfn.IFS(H518&lt;=2,J518*G518*3, H518&gt;2,IF(H518&lt;=3.55,J518*G518*2,J518*G518))</f>
        <v>#DIV/0!</v>
      </c>
      <c r="M518" s="5" t="e">
        <f t="shared" si="56"/>
        <v>#DIV/0!</v>
      </c>
    </row>
    <row r="519" spans="6:13" x14ac:dyDescent="0.25">
      <c r="F519" s="19" t="e">
        <f t="shared" si="57"/>
        <v>#DIV/0!</v>
      </c>
      <c r="G519" s="1" t="e">
        <f t="shared" si="58"/>
        <v>#DIV/0!</v>
      </c>
      <c r="J519" s="4" t="e">
        <f t="shared" si="59"/>
        <v>#DIV/0!</v>
      </c>
      <c r="K519" s="1" t="e" cm="1">
        <f t="array" ref="K519">_xlfn.IFS(H519&lt;=2,J519*G519*3, H519&gt;2,IF(H519&lt;=3.55,J519*G519*2,J519*G519))</f>
        <v>#DIV/0!</v>
      </c>
      <c r="M519" s="5" t="e">
        <f t="shared" si="56"/>
        <v>#DIV/0!</v>
      </c>
    </row>
    <row r="520" spans="6:13" x14ac:dyDescent="0.25">
      <c r="F520" s="19" t="e">
        <f t="shared" si="57"/>
        <v>#DIV/0!</v>
      </c>
      <c r="G520" s="1" t="e">
        <f t="shared" si="58"/>
        <v>#DIV/0!</v>
      </c>
      <c r="J520" s="4" t="e">
        <f t="shared" si="59"/>
        <v>#DIV/0!</v>
      </c>
      <c r="K520" s="1" t="e" cm="1">
        <f t="array" ref="K520">_xlfn.IFS(H520&lt;=2,J520*G520*3, H520&gt;2,IF(H520&lt;=3.55,J520*G520*2,J520*G520))</f>
        <v>#DIV/0!</v>
      </c>
      <c r="M520" s="5" t="e">
        <f t="shared" si="56"/>
        <v>#DIV/0!</v>
      </c>
    </row>
    <row r="521" spans="6:13" x14ac:dyDescent="0.25">
      <c r="F521" s="19" t="e">
        <f t="shared" si="57"/>
        <v>#DIV/0!</v>
      </c>
      <c r="G521" s="1" t="e">
        <f t="shared" si="58"/>
        <v>#DIV/0!</v>
      </c>
      <c r="J521" s="4" t="e">
        <f t="shared" si="59"/>
        <v>#DIV/0!</v>
      </c>
      <c r="K521" s="1" t="e" cm="1">
        <f t="array" ref="K521">_xlfn.IFS(H521&lt;=2,J521*G521*3, H521&gt;2,IF(H521&lt;=3.55,J521*G521*2,J521*G521))</f>
        <v>#DIV/0!</v>
      </c>
      <c r="M521" s="5" t="e">
        <f t="shared" si="56"/>
        <v>#DIV/0!</v>
      </c>
    </row>
    <row r="522" spans="6:13" x14ac:dyDescent="0.25">
      <c r="F522" s="19" t="e">
        <f t="shared" si="57"/>
        <v>#DIV/0!</v>
      </c>
      <c r="G522" s="1" t="e">
        <f t="shared" si="58"/>
        <v>#DIV/0!</v>
      </c>
      <c r="J522" s="4" t="e">
        <f t="shared" si="59"/>
        <v>#DIV/0!</v>
      </c>
      <c r="K522" s="1" t="e" cm="1">
        <f t="array" ref="K522">_xlfn.IFS(H522&lt;=2,J522*G522*3, H522&gt;2,IF(H522&lt;=3.55,J522*G522*2,J522*G522))</f>
        <v>#DIV/0!</v>
      </c>
      <c r="M522" s="5" t="e">
        <f t="shared" si="56"/>
        <v>#DIV/0!</v>
      </c>
    </row>
    <row r="523" spans="6:13" x14ac:dyDescent="0.25">
      <c r="F523" s="19" t="e">
        <f t="shared" si="57"/>
        <v>#DIV/0!</v>
      </c>
      <c r="G523" s="1" t="e">
        <f t="shared" si="58"/>
        <v>#DIV/0!</v>
      </c>
      <c r="J523" s="4" t="e">
        <f t="shared" si="59"/>
        <v>#DIV/0!</v>
      </c>
      <c r="K523" s="1" t="e" cm="1">
        <f t="array" ref="K523">_xlfn.IFS(H523&lt;=2,J523*G523*3, H523&gt;2,IF(H523&lt;=3.55,J523*G523*2,J523*G523))</f>
        <v>#DIV/0!</v>
      </c>
      <c r="M523" s="5" t="e">
        <f t="shared" si="56"/>
        <v>#DIV/0!</v>
      </c>
    </row>
    <row r="524" spans="6:13" x14ac:dyDescent="0.25">
      <c r="F524" s="19" t="e">
        <f t="shared" si="57"/>
        <v>#DIV/0!</v>
      </c>
      <c r="G524" s="1" t="e">
        <f t="shared" si="58"/>
        <v>#DIV/0!</v>
      </c>
      <c r="J524" s="4" t="e">
        <f t="shared" si="59"/>
        <v>#DIV/0!</v>
      </c>
      <c r="K524" s="1" t="e" cm="1">
        <f t="array" ref="K524">_xlfn.IFS(H524&lt;=2,J524*G524*3, H524&gt;2,IF(H524&lt;=3.55,J524*G524*2,J524*G524))</f>
        <v>#DIV/0!</v>
      </c>
      <c r="M524" s="5" t="e">
        <f t="shared" si="56"/>
        <v>#DIV/0!</v>
      </c>
    </row>
    <row r="525" spans="6:13" x14ac:dyDescent="0.25">
      <c r="F525" s="19" t="e">
        <f t="shared" si="57"/>
        <v>#DIV/0!</v>
      </c>
      <c r="G525" s="1" t="e">
        <f t="shared" si="58"/>
        <v>#DIV/0!</v>
      </c>
      <c r="J525" s="4" t="e">
        <f t="shared" si="59"/>
        <v>#DIV/0!</v>
      </c>
      <c r="K525" s="1" t="e" cm="1">
        <f t="array" ref="K525">_xlfn.IFS(H525&lt;=2,J525*G525*3, H525&gt;2,IF(H525&lt;=3.55,J525*G525*2,J525*G525))</f>
        <v>#DIV/0!</v>
      </c>
      <c r="M525" s="5" t="e">
        <f t="shared" si="56"/>
        <v>#DIV/0!</v>
      </c>
    </row>
    <row r="526" spans="6:13" x14ac:dyDescent="0.25">
      <c r="F526" s="19" t="e">
        <f t="shared" si="57"/>
        <v>#DIV/0!</v>
      </c>
      <c r="G526" s="1" t="e">
        <f t="shared" si="58"/>
        <v>#DIV/0!</v>
      </c>
      <c r="J526" s="4" t="e">
        <f t="shared" si="59"/>
        <v>#DIV/0!</v>
      </c>
      <c r="K526" s="1" t="e" cm="1">
        <f t="array" ref="K526">_xlfn.IFS(H526&lt;=2,J526*G526*3, H526&gt;2,IF(H526&lt;=3.55,J526*G526*2,J526*G526))</f>
        <v>#DIV/0!</v>
      </c>
      <c r="M526" s="5" t="e">
        <f t="shared" si="56"/>
        <v>#DIV/0!</v>
      </c>
    </row>
    <row r="527" spans="6:13" x14ac:dyDescent="0.25">
      <c r="F527" s="19" t="e">
        <f t="shared" si="57"/>
        <v>#DIV/0!</v>
      </c>
      <c r="G527" s="1" t="e">
        <f t="shared" si="58"/>
        <v>#DIV/0!</v>
      </c>
      <c r="J527" s="4" t="e">
        <f t="shared" si="59"/>
        <v>#DIV/0!</v>
      </c>
      <c r="K527" s="1" t="e" cm="1">
        <f t="array" ref="K527">_xlfn.IFS(H527&lt;=2,J527*G527*3, H527&gt;2,IF(H527&lt;=3.55,J527*G527*2,J527*G527))</f>
        <v>#DIV/0!</v>
      </c>
      <c r="M527" s="5" t="e">
        <f t="shared" si="56"/>
        <v>#DIV/0!</v>
      </c>
    </row>
    <row r="528" spans="6:13" x14ac:dyDescent="0.25">
      <c r="F528" s="19" t="e">
        <f t="shared" si="57"/>
        <v>#DIV/0!</v>
      </c>
      <c r="G528" s="1" t="e">
        <f t="shared" si="58"/>
        <v>#DIV/0!</v>
      </c>
      <c r="J528" s="4" t="e">
        <f t="shared" si="59"/>
        <v>#DIV/0!</v>
      </c>
      <c r="K528" s="1" t="e" cm="1">
        <f t="array" ref="K528">_xlfn.IFS(H528&lt;=2,J528*G528*3, H528&gt;2,IF(H528&lt;=3.55,J528*G528*2,J528*G528))</f>
        <v>#DIV/0!</v>
      </c>
      <c r="M528" s="5" t="e">
        <f t="shared" si="56"/>
        <v>#DIV/0!</v>
      </c>
    </row>
    <row r="529" spans="6:13" x14ac:dyDescent="0.25">
      <c r="F529" s="19" t="e">
        <f t="shared" si="57"/>
        <v>#DIV/0!</v>
      </c>
      <c r="G529" s="1" t="e">
        <f t="shared" si="58"/>
        <v>#DIV/0!</v>
      </c>
      <c r="J529" s="4" t="e">
        <f t="shared" si="59"/>
        <v>#DIV/0!</v>
      </c>
      <c r="K529" s="1" t="e" cm="1">
        <f t="array" ref="K529">_xlfn.IFS(H529&lt;=2,J529*G529*3, H529&gt;2,IF(H529&lt;=3.55,J529*G529*2,J529*G529))</f>
        <v>#DIV/0!</v>
      </c>
      <c r="M529" s="5" t="e">
        <f t="shared" si="56"/>
        <v>#DIV/0!</v>
      </c>
    </row>
    <row r="530" spans="6:13" x14ac:dyDescent="0.25">
      <c r="F530" s="19" t="e">
        <f t="shared" si="57"/>
        <v>#DIV/0!</v>
      </c>
      <c r="G530" s="1" t="e">
        <f t="shared" si="58"/>
        <v>#DIV/0!</v>
      </c>
      <c r="J530" s="4" t="e">
        <f t="shared" si="59"/>
        <v>#DIV/0!</v>
      </c>
      <c r="K530" s="1" t="e" cm="1">
        <f t="array" ref="K530">_xlfn.IFS(H530&lt;=2,J530*G530*3, H530&gt;2,IF(H530&lt;=3.55,J530*G530*2,J530*G530))</f>
        <v>#DIV/0!</v>
      </c>
      <c r="M530" s="5" t="e">
        <f t="shared" si="56"/>
        <v>#DIV/0!</v>
      </c>
    </row>
    <row r="531" spans="6:13" x14ac:dyDescent="0.25">
      <c r="F531" s="19" t="e">
        <f t="shared" si="57"/>
        <v>#DIV/0!</v>
      </c>
      <c r="G531" s="1" t="e">
        <f t="shared" si="58"/>
        <v>#DIV/0!</v>
      </c>
      <c r="J531" s="4" t="e">
        <f t="shared" si="59"/>
        <v>#DIV/0!</v>
      </c>
      <c r="K531" s="1" t="e" cm="1">
        <f t="array" ref="K531">_xlfn.IFS(H531&lt;=2,J531*G531*3, H531&gt;2,IF(H531&lt;=3.55,J531*G531*2,J531*G531))</f>
        <v>#DIV/0!</v>
      </c>
      <c r="M531" s="5" t="e">
        <f t="shared" si="56"/>
        <v>#DIV/0!</v>
      </c>
    </row>
    <row r="532" spans="6:13" x14ac:dyDescent="0.25">
      <c r="F532" s="19" t="e">
        <f t="shared" si="57"/>
        <v>#DIV/0!</v>
      </c>
      <c r="G532" s="1" t="e">
        <f t="shared" si="58"/>
        <v>#DIV/0!</v>
      </c>
      <c r="J532" s="4" t="e">
        <f t="shared" si="59"/>
        <v>#DIV/0!</v>
      </c>
      <c r="K532" s="1" t="e" cm="1">
        <f t="array" ref="K532">_xlfn.IFS(H532&lt;=2,J532*G532*3, H532&gt;2,IF(H532&lt;=3.55,J532*G532*2,J532*G532))</f>
        <v>#DIV/0!</v>
      </c>
      <c r="M532" s="5" t="e">
        <f t="shared" si="56"/>
        <v>#DIV/0!</v>
      </c>
    </row>
    <row r="533" spans="6:13" x14ac:dyDescent="0.25">
      <c r="F533" s="19" t="e">
        <f t="shared" si="57"/>
        <v>#DIV/0!</v>
      </c>
      <c r="G533" s="1" t="e">
        <f t="shared" si="58"/>
        <v>#DIV/0!</v>
      </c>
      <c r="J533" s="4" t="e">
        <f t="shared" si="59"/>
        <v>#DIV/0!</v>
      </c>
      <c r="K533" s="1" t="e" cm="1">
        <f t="array" ref="K533">_xlfn.IFS(H533&lt;=2,J533*G533*3, H533&gt;2,IF(H533&lt;=3.55,J533*G533*2,J533*G533))</f>
        <v>#DIV/0!</v>
      </c>
      <c r="M533" s="5" t="e">
        <f t="shared" si="56"/>
        <v>#DIV/0!</v>
      </c>
    </row>
    <row r="534" spans="6:13" x14ac:dyDescent="0.25">
      <c r="F534" s="19" t="e">
        <f t="shared" si="57"/>
        <v>#DIV/0!</v>
      </c>
      <c r="G534" s="1" t="e">
        <f t="shared" si="58"/>
        <v>#DIV/0!</v>
      </c>
      <c r="J534" s="4" t="e">
        <f t="shared" si="59"/>
        <v>#DIV/0!</v>
      </c>
      <c r="K534" s="1" t="e" cm="1">
        <f t="array" ref="K534">_xlfn.IFS(H534&lt;=2,J534*G534*3, H534&gt;2,IF(H534&lt;=3.55,J534*G534*2,J534*G534))</f>
        <v>#DIV/0!</v>
      </c>
      <c r="M534" s="5" t="e">
        <f t="shared" si="56"/>
        <v>#DIV/0!</v>
      </c>
    </row>
    <row r="535" spans="6:13" x14ac:dyDescent="0.25">
      <c r="F535" s="19" t="e">
        <f t="shared" si="57"/>
        <v>#DIV/0!</v>
      </c>
      <c r="G535" s="1" t="e">
        <f t="shared" si="58"/>
        <v>#DIV/0!</v>
      </c>
      <c r="J535" s="4" t="e">
        <f t="shared" si="59"/>
        <v>#DIV/0!</v>
      </c>
      <c r="K535" s="1" t="e" cm="1">
        <f t="array" ref="K535">_xlfn.IFS(H535&lt;=2,J535*G535*3, H535&gt;2,IF(H535&lt;=3.55,J535*G535*2,J535*G535))</f>
        <v>#DIV/0!</v>
      </c>
      <c r="M535" s="5" t="e">
        <f t="shared" si="56"/>
        <v>#DIV/0!</v>
      </c>
    </row>
    <row r="536" spans="6:13" x14ac:dyDescent="0.25">
      <c r="F536" s="19" t="e">
        <f t="shared" si="57"/>
        <v>#DIV/0!</v>
      </c>
      <c r="G536" s="1" t="e">
        <f t="shared" si="58"/>
        <v>#DIV/0!</v>
      </c>
      <c r="J536" s="4" t="e">
        <f t="shared" si="59"/>
        <v>#DIV/0!</v>
      </c>
      <c r="K536" s="1" t="e" cm="1">
        <f t="array" ref="K536">_xlfn.IFS(H536&lt;=2,J536*G536*3, H536&gt;2,IF(H536&lt;=3.55,J536*G536*2,J536*G536))</f>
        <v>#DIV/0!</v>
      </c>
      <c r="M536" s="5" t="e">
        <f t="shared" si="56"/>
        <v>#DIV/0!</v>
      </c>
    </row>
    <row r="537" spans="6:13" x14ac:dyDescent="0.25">
      <c r="F537" s="19" t="e">
        <f t="shared" si="57"/>
        <v>#DIV/0!</v>
      </c>
      <c r="G537" s="1" t="e">
        <f t="shared" si="58"/>
        <v>#DIV/0!</v>
      </c>
      <c r="J537" s="4" t="e">
        <f t="shared" si="59"/>
        <v>#DIV/0!</v>
      </c>
      <c r="K537" s="1" t="e" cm="1">
        <f t="array" ref="K537">_xlfn.IFS(H537&lt;=2,J537*G537*3, H537&gt;2,IF(H537&lt;=3.55,J537*G537*2,J537*G537))</f>
        <v>#DIV/0!</v>
      </c>
      <c r="M537" s="5" t="e">
        <f t="shared" si="56"/>
        <v>#DIV/0!</v>
      </c>
    </row>
    <row r="538" spans="6:13" x14ac:dyDescent="0.25">
      <c r="F538" s="19" t="e">
        <f t="shared" si="57"/>
        <v>#DIV/0!</v>
      </c>
      <c r="G538" s="1" t="e">
        <f t="shared" si="58"/>
        <v>#DIV/0!</v>
      </c>
      <c r="J538" s="4" t="e">
        <f t="shared" si="59"/>
        <v>#DIV/0!</v>
      </c>
      <c r="K538" s="1" t="e" cm="1">
        <f t="array" ref="K538">_xlfn.IFS(H538&lt;=2,J538*G538*3, H538&gt;2,IF(H538&lt;=3.55,J538*G538*2,J538*G538))</f>
        <v>#DIV/0!</v>
      </c>
      <c r="M538" s="5" t="e">
        <f t="shared" si="56"/>
        <v>#DIV/0!</v>
      </c>
    </row>
    <row r="539" spans="6:13" x14ac:dyDescent="0.25">
      <c r="F539" s="19" t="e">
        <f t="shared" si="57"/>
        <v>#DIV/0!</v>
      </c>
      <c r="G539" s="1" t="e">
        <f t="shared" si="58"/>
        <v>#DIV/0!</v>
      </c>
      <c r="J539" s="4" t="e">
        <f t="shared" si="59"/>
        <v>#DIV/0!</v>
      </c>
      <c r="K539" s="1" t="e" cm="1">
        <f t="array" ref="K539">_xlfn.IFS(H539&lt;=2,J539*G539*3, H539&gt;2,IF(H539&lt;=3.55,J539*G539*2,J539*G539))</f>
        <v>#DIV/0!</v>
      </c>
      <c r="M539" s="5" t="e">
        <f t="shared" si="56"/>
        <v>#DIV/0!</v>
      </c>
    </row>
    <row r="540" spans="6:13" x14ac:dyDescent="0.25">
      <c r="F540" s="19" t="e">
        <f t="shared" si="57"/>
        <v>#DIV/0!</v>
      </c>
      <c r="G540" s="1" t="e">
        <f t="shared" si="58"/>
        <v>#DIV/0!</v>
      </c>
      <c r="J540" s="4" t="e">
        <f t="shared" si="59"/>
        <v>#DIV/0!</v>
      </c>
      <c r="K540" s="1" t="e" cm="1">
        <f t="array" ref="K540">_xlfn.IFS(H540&lt;=2,J540*G540*3, H540&gt;2,IF(H540&lt;=3.55,J540*G540*2,J540*G540))</f>
        <v>#DIV/0!</v>
      </c>
      <c r="M540" s="5" t="e">
        <f t="shared" si="56"/>
        <v>#DIV/0!</v>
      </c>
    </row>
    <row r="541" spans="6:13" x14ac:dyDescent="0.25">
      <c r="F541" s="19" t="e">
        <f t="shared" si="57"/>
        <v>#DIV/0!</v>
      </c>
      <c r="G541" s="1" t="e">
        <f t="shared" si="58"/>
        <v>#DIV/0!</v>
      </c>
      <c r="J541" s="4" t="e">
        <f t="shared" si="59"/>
        <v>#DIV/0!</v>
      </c>
      <c r="K541" s="1" t="e" cm="1">
        <f t="array" ref="K541">_xlfn.IFS(H541&lt;=2,J541*G541*3, H541&gt;2,IF(H541&lt;=3.55,J541*G541*2,J541*G541))</f>
        <v>#DIV/0!</v>
      </c>
      <c r="M541" s="5" t="e">
        <f t="shared" si="56"/>
        <v>#DIV/0!</v>
      </c>
    </row>
    <row r="542" spans="6:13" x14ac:dyDescent="0.25">
      <c r="F542" s="19" t="e">
        <f t="shared" si="57"/>
        <v>#DIV/0!</v>
      </c>
      <c r="G542" s="1" t="e">
        <f t="shared" si="58"/>
        <v>#DIV/0!</v>
      </c>
      <c r="J542" s="4" t="e">
        <f t="shared" si="59"/>
        <v>#DIV/0!</v>
      </c>
      <c r="K542" s="1" t="e" cm="1">
        <f t="array" ref="K542">_xlfn.IFS(H542&lt;=2,J542*G542*3, H542&gt;2,IF(H542&lt;=3.55,J542*G542*2,J542*G542))</f>
        <v>#DIV/0!</v>
      </c>
      <c r="M542" s="5" t="e">
        <f t="shared" si="56"/>
        <v>#DIV/0!</v>
      </c>
    </row>
    <row r="543" spans="6:13" x14ac:dyDescent="0.25">
      <c r="F543" s="19" t="e">
        <f t="shared" si="57"/>
        <v>#DIV/0!</v>
      </c>
      <c r="G543" s="1" t="e">
        <f t="shared" si="58"/>
        <v>#DIV/0!</v>
      </c>
      <c r="J543" s="4" t="e">
        <f t="shared" si="59"/>
        <v>#DIV/0!</v>
      </c>
      <c r="K543" s="1" t="e" cm="1">
        <f t="array" ref="K543">_xlfn.IFS(H543&lt;=2,J543*G543*3, H543&gt;2,IF(H543&lt;=3.55,J543*G543*2,J543*G543))</f>
        <v>#DIV/0!</v>
      </c>
      <c r="M543" s="5" t="e">
        <f t="shared" si="56"/>
        <v>#DIV/0!</v>
      </c>
    </row>
    <row r="544" spans="6:13" x14ac:dyDescent="0.25">
      <c r="F544" s="19" t="e">
        <f t="shared" si="57"/>
        <v>#DIV/0!</v>
      </c>
      <c r="G544" s="1" t="e">
        <f t="shared" si="58"/>
        <v>#DIV/0!</v>
      </c>
      <c r="J544" s="4" t="e">
        <f t="shared" si="59"/>
        <v>#DIV/0!</v>
      </c>
      <c r="K544" s="1" t="e" cm="1">
        <f t="array" ref="K544">_xlfn.IFS(H544&lt;=2,J544*G544*3, H544&gt;2,IF(H544&lt;=3.55,J544*G544*2,J544*G544))</f>
        <v>#DIV/0!</v>
      </c>
      <c r="M544" s="5" t="e">
        <f t="shared" si="56"/>
        <v>#DIV/0!</v>
      </c>
    </row>
    <row r="545" spans="6:13" x14ac:dyDescent="0.25">
      <c r="F545" s="19" t="e">
        <f t="shared" si="57"/>
        <v>#DIV/0!</v>
      </c>
      <c r="G545" s="1" t="e">
        <f t="shared" si="58"/>
        <v>#DIV/0!</v>
      </c>
      <c r="J545" s="4" t="e">
        <f t="shared" si="59"/>
        <v>#DIV/0!</v>
      </c>
      <c r="K545" s="1" t="e" cm="1">
        <f t="array" ref="K545">_xlfn.IFS(H545&lt;=2,J545*G545*3, H545&gt;2,IF(H545&lt;=3.55,J545*G545*2,J545*G545))</f>
        <v>#DIV/0!</v>
      </c>
      <c r="M545" s="5" t="e">
        <f t="shared" si="56"/>
        <v>#DIV/0!</v>
      </c>
    </row>
    <row r="546" spans="6:13" x14ac:dyDescent="0.25">
      <c r="F546" s="19" t="e">
        <f t="shared" si="57"/>
        <v>#DIV/0!</v>
      </c>
      <c r="G546" s="1" t="e">
        <f t="shared" si="58"/>
        <v>#DIV/0!</v>
      </c>
      <c r="J546" s="4" t="e">
        <f t="shared" si="59"/>
        <v>#DIV/0!</v>
      </c>
      <c r="K546" s="1" t="e" cm="1">
        <f t="array" ref="K546">_xlfn.IFS(H546&lt;=2,J546*G546*3, H546&gt;2,IF(H546&lt;=3.55,J546*G546*2,J546*G546))</f>
        <v>#DIV/0!</v>
      </c>
      <c r="M546" s="5" t="e">
        <f t="shared" si="56"/>
        <v>#DIV/0!</v>
      </c>
    </row>
    <row r="547" spans="6:13" x14ac:dyDescent="0.25">
      <c r="F547" s="19" t="e">
        <f t="shared" si="57"/>
        <v>#DIV/0!</v>
      </c>
      <c r="G547" s="1" t="e">
        <f t="shared" si="58"/>
        <v>#DIV/0!</v>
      </c>
      <c r="J547" s="4" t="e">
        <f t="shared" si="59"/>
        <v>#DIV/0!</v>
      </c>
      <c r="K547" s="1" t="e" cm="1">
        <f t="array" ref="K547">_xlfn.IFS(H547&lt;=2,J547*G547*3, H547&gt;2,IF(H547&lt;=3.55,J547*G547*2,J547*G547))</f>
        <v>#DIV/0!</v>
      </c>
      <c r="M547" s="5" t="e">
        <f t="shared" si="56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0DF0-7E4B-498A-9A34-A9CD32B0EE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7623-7102-406F-AA83-94BAB9BA68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AE47-B07F-461D-B1CD-A2C3AEE60E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9AB5-4615-4740-9342-538940CD77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B224-8AFD-4A21-8DA3-290B2A3366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7462-89D0-43AB-BFB7-AFDAD6AC4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83F5-8BDE-4EFC-8032-20931C1EAF68}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North Island Thoroughbreds</vt:lpstr>
      <vt:lpstr>South Island Thoroughbreds</vt:lpstr>
      <vt:lpstr>Australian Thoroughbreds</vt:lpstr>
      <vt:lpstr>North Island Greyhounds</vt:lpstr>
      <vt:lpstr>South Island Greyhounds</vt:lpstr>
      <vt:lpstr>Rugby Union</vt:lpstr>
      <vt:lpstr>Rugby League</vt:lpstr>
      <vt:lpstr>American 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Johanson</dc:creator>
  <cp:lastModifiedBy>William Johanson</cp:lastModifiedBy>
  <dcterms:created xsi:type="dcterms:W3CDTF">2015-06-05T18:17:20Z</dcterms:created>
  <dcterms:modified xsi:type="dcterms:W3CDTF">2020-08-13T04:41:50Z</dcterms:modified>
</cp:coreProperties>
</file>