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AAA\Grain Transportation Report\Website Zip Folder\"/>
    </mc:Choice>
  </mc:AlternateContent>
  <bookViews>
    <workbookView xWindow="-15" yWindow="105" windowWidth="14520" windowHeight="11640"/>
  </bookViews>
  <sheets>
    <sheet name="GTR Soybean Table" sheetId="10" r:id="rId1"/>
    <sheet name="0802" sheetId="165" r:id="rId2"/>
    <sheet name="0726" sheetId="164" r:id="rId3"/>
    <sheet name="0719" sheetId="163" r:id="rId4"/>
    <sheet name="0712" sheetId="162" r:id="rId5"/>
    <sheet name="0705" sheetId="161" r:id="rId6"/>
    <sheet name="0628" sheetId="160" r:id="rId7"/>
    <sheet name="TOTAL US" sheetId="7" r:id="rId8"/>
    <sheet name="Japan" sheetId="4" r:id="rId9"/>
    <sheet name="China" sheetId="1" r:id="rId10"/>
    <sheet name="Taiwan" sheetId="3" r:id="rId11"/>
    <sheet name="Korea" sheetId="9" r:id="rId12"/>
    <sheet name="Indonesia" sheetId="5" r:id="rId13"/>
    <sheet name="EU" sheetId="8" r:id="rId14"/>
    <sheet name="Netherlands" sheetId="78" r:id="rId15"/>
    <sheet name="Egypt" sheetId="14" r:id="rId16"/>
    <sheet name="Mexico" sheetId="2" r:id="rId17"/>
    <sheet name="Top 5 Rankings" sheetId="13" r:id="rId18"/>
    <sheet name="Sheet2" sheetId="115" r:id="rId19"/>
    <sheet name="2012-13 weekly analysis" sheetId="15" r:id="rId20"/>
  </sheets>
  <externalReferences>
    <externalReference r:id="rId21"/>
    <externalReference r:id="rId22"/>
  </externalReferences>
  <definedNames>
    <definedName name="_xlnm.Print_Titles" localSheetId="7">'TOTAL US'!$2:$3</definedName>
  </definedNames>
  <calcPr calcId="171027" fullCalcOnLoad="1"/>
</workbook>
</file>

<file path=xl/calcChain.xml><?xml version="1.0" encoding="utf-8"?>
<calcChain xmlns="http://schemas.openxmlformats.org/spreadsheetml/2006/main">
  <c r="C17" i="10" l="1"/>
  <c r="B17" i="10"/>
  <c r="G84" i="78"/>
  <c r="I84" i="78"/>
  <c r="H84" i="78"/>
  <c r="H40" i="5"/>
  <c r="I40" i="5"/>
  <c r="G40" i="5"/>
  <c r="H55" i="5"/>
  <c r="I55" i="5"/>
  <c r="G55" i="5"/>
  <c r="H113" i="5"/>
  <c r="I113" i="5"/>
  <c r="G113" i="5"/>
  <c r="H390" i="5"/>
  <c r="I390" i="5"/>
  <c r="G390" i="5"/>
  <c r="H419" i="5"/>
  <c r="I419" i="5"/>
  <c r="G419" i="5"/>
  <c r="H436" i="5"/>
  <c r="I436" i="5"/>
  <c r="G436" i="5"/>
  <c r="G640" i="5"/>
  <c r="H640" i="5"/>
  <c r="I640" i="5"/>
  <c r="G639" i="9"/>
  <c r="I639" i="9"/>
  <c r="H639" i="9"/>
  <c r="G641" i="3"/>
  <c r="I641" i="3"/>
  <c r="H641" i="3"/>
  <c r="D13" i="10"/>
  <c r="D11" i="10"/>
  <c r="D9" i="10"/>
  <c r="C13" i="10"/>
  <c r="C9" i="10"/>
  <c r="B13" i="10"/>
  <c r="B11" i="10"/>
  <c r="B10" i="10"/>
  <c r="B9" i="10"/>
  <c r="B8" i="10"/>
  <c r="B7" i="10"/>
  <c r="D15" i="10"/>
  <c r="C15" i="10"/>
  <c r="B15" i="10"/>
  <c r="I649" i="7"/>
  <c r="I650" i="7"/>
  <c r="I645" i="7"/>
  <c r="I660" i="7"/>
  <c r="I659" i="7"/>
  <c r="I658" i="7"/>
  <c r="I657" i="7"/>
  <c r="I656" i="7"/>
  <c r="I655" i="7"/>
  <c r="I654" i="7"/>
  <c r="I653" i="7"/>
  <c r="I652" i="7"/>
  <c r="I651" i="7"/>
  <c r="I642" i="7"/>
  <c r="I643" i="7"/>
  <c r="I644" i="7"/>
  <c r="I646" i="7"/>
  <c r="I647" i="7"/>
  <c r="I648" i="7"/>
  <c r="F640" i="7"/>
  <c r="H640" i="7"/>
  <c r="G640" i="7"/>
  <c r="I640" i="7"/>
  <c r="G2" i="165"/>
  <c r="G83" i="78"/>
  <c r="H83" i="78"/>
  <c r="G639" i="5"/>
  <c r="I639" i="5"/>
  <c r="H639" i="5"/>
  <c r="G638" i="9"/>
  <c r="I638" i="9"/>
  <c r="H638" i="9"/>
  <c r="G640" i="3"/>
  <c r="I640" i="3"/>
  <c r="H640" i="3"/>
  <c r="F639" i="7"/>
  <c r="G639" i="7"/>
  <c r="H639" i="7"/>
  <c r="G3" i="164"/>
  <c r="G82" i="78"/>
  <c r="H82" i="78"/>
  <c r="I82" i="78"/>
  <c r="G637" i="9"/>
  <c r="H637" i="9"/>
  <c r="I637" i="9"/>
  <c r="G639" i="3"/>
  <c r="I639" i="3"/>
  <c r="H639" i="3"/>
  <c r="G3" i="163"/>
  <c r="F630" i="8"/>
  <c r="G630" i="8"/>
  <c r="H630" i="8"/>
  <c r="G638" i="3"/>
  <c r="H638" i="3"/>
  <c r="I638" i="3"/>
  <c r="G2" i="162"/>
  <c r="G636" i="5"/>
  <c r="H636" i="5"/>
  <c r="G637" i="5"/>
  <c r="H637" i="5"/>
  <c r="I637" i="5"/>
  <c r="G638" i="5"/>
  <c r="H638" i="5"/>
  <c r="G637" i="3"/>
  <c r="H637" i="3"/>
  <c r="I637" i="3"/>
  <c r="G637" i="1"/>
  <c r="I637" i="1"/>
  <c r="H637" i="1"/>
  <c r="G638" i="1"/>
  <c r="I638" i="1"/>
  <c r="H638" i="1"/>
  <c r="G639" i="1"/>
  <c r="H639" i="1"/>
  <c r="G640" i="1"/>
  <c r="C7" i="10"/>
  <c r="F7" i="10"/>
  <c r="I640" i="1"/>
  <c r="H640" i="1"/>
  <c r="D7" i="10"/>
  <c r="G641" i="1"/>
  <c r="H641" i="1"/>
  <c r="G642" i="1"/>
  <c r="H642" i="1"/>
  <c r="I642" i="1"/>
  <c r="G643" i="1"/>
  <c r="H643" i="1"/>
  <c r="G644" i="1"/>
  <c r="I644" i="1"/>
  <c r="H644" i="1"/>
  <c r="G645" i="1"/>
  <c r="H645" i="1"/>
  <c r="G646" i="1"/>
  <c r="H646" i="1"/>
  <c r="I646" i="1"/>
  <c r="G636" i="1"/>
  <c r="G636" i="4"/>
  <c r="I636" i="4"/>
  <c r="H636" i="4"/>
  <c r="G637" i="4"/>
  <c r="H637" i="4"/>
  <c r="G638" i="4"/>
  <c r="H638" i="4"/>
  <c r="I638" i="4"/>
  <c r="G639" i="4"/>
  <c r="I639" i="4"/>
  <c r="H639" i="4"/>
  <c r="G640" i="4"/>
  <c r="C10" i="10"/>
  <c r="I640" i="4"/>
  <c r="H640" i="4"/>
  <c r="D10" i="10"/>
  <c r="I636" i="7"/>
  <c r="G3" i="161"/>
  <c r="D17" i="10"/>
  <c r="G635" i="5"/>
  <c r="I635" i="5"/>
  <c r="H635" i="5"/>
  <c r="G636" i="3"/>
  <c r="I636" i="3"/>
  <c r="H636" i="3"/>
  <c r="G635" i="1"/>
  <c r="I635" i="1"/>
  <c r="G635" i="4"/>
  <c r="I635" i="4"/>
  <c r="H635" i="4"/>
  <c r="I635" i="7"/>
  <c r="G2" i="160"/>
  <c r="G634" i="5"/>
  <c r="H634" i="5"/>
  <c r="I634" i="5"/>
  <c r="G635" i="3"/>
  <c r="H635" i="3"/>
  <c r="I635" i="3"/>
  <c r="G634" i="1"/>
  <c r="I634" i="1"/>
  <c r="G634" i="4"/>
  <c r="H634" i="4"/>
  <c r="I634" i="4"/>
  <c r="I634" i="7"/>
  <c r="G633" i="5"/>
  <c r="H633" i="5"/>
  <c r="G634" i="3"/>
  <c r="H634" i="3"/>
  <c r="I634" i="3"/>
  <c r="G633" i="1"/>
  <c r="I633" i="7"/>
  <c r="G633" i="3"/>
  <c r="I633" i="3"/>
  <c r="H633" i="3"/>
  <c r="G632" i="1"/>
  <c r="I632" i="7"/>
  <c r="G631" i="1"/>
  <c r="G632" i="3"/>
  <c r="H632" i="3"/>
  <c r="I632" i="3"/>
  <c r="I631" i="7"/>
  <c r="G630" i="1"/>
  <c r="I630" i="7"/>
  <c r="G629" i="1"/>
  <c r="I629" i="7"/>
  <c r="G628" i="1"/>
  <c r="G627" i="1"/>
  <c r="I625" i="7"/>
  <c r="H626" i="1"/>
  <c r="H627" i="1"/>
  <c r="H628" i="1"/>
  <c r="H629" i="1"/>
  <c r="H630" i="1"/>
  <c r="H631" i="1"/>
  <c r="I631" i="1"/>
  <c r="H632" i="1"/>
  <c r="I632" i="1"/>
  <c r="H633" i="1"/>
  <c r="I633" i="1"/>
  <c r="H634" i="1"/>
  <c r="H635" i="1"/>
  <c r="H636" i="1"/>
  <c r="I639" i="1"/>
  <c r="I641" i="1"/>
  <c r="I643" i="1"/>
  <c r="I645" i="1"/>
  <c r="H647" i="1"/>
  <c r="I647" i="1"/>
  <c r="G72" i="78"/>
  <c r="H72" i="78"/>
  <c r="G73" i="78"/>
  <c r="H73" i="78"/>
  <c r="G74" i="78"/>
  <c r="H74" i="78"/>
  <c r="I74" i="78"/>
  <c r="G75" i="78"/>
  <c r="H75" i="78"/>
  <c r="I75" i="78"/>
  <c r="G76" i="78"/>
  <c r="I76" i="78"/>
  <c r="H76" i="78"/>
  <c r="G77" i="78"/>
  <c r="H77" i="78"/>
  <c r="G78" i="78"/>
  <c r="H78" i="78"/>
  <c r="G79" i="78"/>
  <c r="H79" i="78"/>
  <c r="G80" i="78"/>
  <c r="I80" i="78"/>
  <c r="H80" i="78"/>
  <c r="G81" i="78"/>
  <c r="H81" i="78"/>
  <c r="G623" i="1"/>
  <c r="H623" i="1"/>
  <c r="I623" i="1"/>
  <c r="G624" i="1"/>
  <c r="H624" i="1"/>
  <c r="G625" i="1"/>
  <c r="I625" i="1"/>
  <c r="H625" i="1"/>
  <c r="G626" i="1"/>
  <c r="I626" i="1"/>
  <c r="G622" i="1"/>
  <c r="H622" i="1"/>
  <c r="G618" i="4"/>
  <c r="H618" i="4"/>
  <c r="G619" i="4"/>
  <c r="H619" i="4"/>
  <c r="I619" i="4"/>
  <c r="G620" i="4"/>
  <c r="H620" i="4"/>
  <c r="G621" i="4"/>
  <c r="H621" i="4"/>
  <c r="G622" i="4"/>
  <c r="H622" i="4"/>
  <c r="I622" i="4"/>
  <c r="G623" i="4"/>
  <c r="H623" i="4"/>
  <c r="G624" i="4"/>
  <c r="H624" i="4"/>
  <c r="G625" i="4"/>
  <c r="H625" i="4"/>
  <c r="G626" i="4"/>
  <c r="H626" i="4"/>
  <c r="I626" i="4"/>
  <c r="G627" i="4"/>
  <c r="H627" i="4"/>
  <c r="I627" i="4"/>
  <c r="G628" i="4"/>
  <c r="I628" i="4"/>
  <c r="H628" i="4"/>
  <c r="G629" i="4"/>
  <c r="I629" i="4"/>
  <c r="H629" i="4"/>
  <c r="G630" i="4"/>
  <c r="H630" i="4"/>
  <c r="G631" i="4"/>
  <c r="H631" i="4"/>
  <c r="I631" i="4"/>
  <c r="G632" i="4"/>
  <c r="I632" i="4"/>
  <c r="H632" i="4"/>
  <c r="G633" i="4"/>
  <c r="I633" i="4"/>
  <c r="H633" i="4"/>
  <c r="F618" i="7"/>
  <c r="H618" i="7"/>
  <c r="G618" i="7"/>
  <c r="F619" i="7"/>
  <c r="G619" i="7"/>
  <c r="H619" i="7"/>
  <c r="F620" i="7"/>
  <c r="I620" i="7"/>
  <c r="G620" i="7"/>
  <c r="F621" i="7"/>
  <c r="I622" i="7"/>
  <c r="G621" i="7"/>
  <c r="F622" i="7"/>
  <c r="G622" i="7"/>
  <c r="F623" i="7"/>
  <c r="G623" i="7"/>
  <c r="F624" i="7"/>
  <c r="H624" i="7"/>
  <c r="G624" i="7"/>
  <c r="F625" i="7"/>
  <c r="G625" i="7"/>
  <c r="F626" i="7"/>
  <c r="G626" i="7"/>
  <c r="F627" i="7"/>
  <c r="H627" i="7"/>
  <c r="I627" i="7"/>
  <c r="G627" i="7"/>
  <c r="F628" i="7"/>
  <c r="I628" i="7"/>
  <c r="G628" i="7"/>
  <c r="F629" i="7"/>
  <c r="G629" i="7"/>
  <c r="F630" i="7"/>
  <c r="G630" i="7"/>
  <c r="F631" i="7"/>
  <c r="H631" i="7"/>
  <c r="G631" i="7"/>
  <c r="F632" i="7"/>
  <c r="G632" i="7"/>
  <c r="F633" i="7"/>
  <c r="G633" i="7"/>
  <c r="F634" i="7"/>
  <c r="H634" i="7"/>
  <c r="G634" i="7"/>
  <c r="F635" i="7"/>
  <c r="G635" i="7"/>
  <c r="H635" i="7"/>
  <c r="F636" i="7"/>
  <c r="H636" i="7"/>
  <c r="G636" i="7"/>
  <c r="F637" i="7"/>
  <c r="G637" i="7"/>
  <c r="F638" i="7"/>
  <c r="G638" i="7"/>
  <c r="I624" i="1"/>
  <c r="F617" i="7"/>
  <c r="G617" i="7"/>
  <c r="F616" i="7"/>
  <c r="G616" i="7"/>
  <c r="G64" i="78"/>
  <c r="H64" i="78"/>
  <c r="G65" i="78"/>
  <c r="H65" i="78"/>
  <c r="I65" i="78"/>
  <c r="G66" i="78"/>
  <c r="H66" i="78"/>
  <c r="I66" i="78"/>
  <c r="G67" i="78"/>
  <c r="H67" i="78"/>
  <c r="G68" i="78"/>
  <c r="H68" i="78"/>
  <c r="G69" i="78"/>
  <c r="H69" i="78"/>
  <c r="G70" i="78"/>
  <c r="H70" i="78"/>
  <c r="I70" i="78"/>
  <c r="G71" i="78"/>
  <c r="H71" i="78"/>
  <c r="I71" i="78"/>
  <c r="G615" i="5"/>
  <c r="H615" i="5"/>
  <c r="G616" i="5"/>
  <c r="H616" i="5"/>
  <c r="G617" i="5"/>
  <c r="I617" i="5"/>
  <c r="H617" i="5"/>
  <c r="G618" i="5"/>
  <c r="H618" i="5"/>
  <c r="G619" i="5"/>
  <c r="H619" i="5"/>
  <c r="G620" i="5"/>
  <c r="I620" i="5"/>
  <c r="H620" i="5"/>
  <c r="G621" i="5"/>
  <c r="H621" i="5"/>
  <c r="G622" i="5"/>
  <c r="I622" i="5"/>
  <c r="H622" i="5"/>
  <c r="G623" i="5"/>
  <c r="H623" i="5"/>
  <c r="G624" i="5"/>
  <c r="H624" i="5"/>
  <c r="G625" i="5"/>
  <c r="H625" i="5"/>
  <c r="G626" i="5"/>
  <c r="H626" i="5"/>
  <c r="G627" i="5"/>
  <c r="I627" i="5"/>
  <c r="H627" i="5"/>
  <c r="G628" i="5"/>
  <c r="H628" i="5"/>
  <c r="G629" i="5"/>
  <c r="I629" i="5"/>
  <c r="H629" i="5"/>
  <c r="G630" i="5"/>
  <c r="H630" i="5"/>
  <c r="I630" i="5"/>
  <c r="G631" i="5"/>
  <c r="H631" i="5"/>
  <c r="G632" i="5"/>
  <c r="H632" i="5"/>
  <c r="G615" i="9"/>
  <c r="H615" i="9"/>
  <c r="I615" i="9"/>
  <c r="G616" i="9"/>
  <c r="H616" i="9"/>
  <c r="I616" i="9"/>
  <c r="G617" i="9"/>
  <c r="I617" i="9"/>
  <c r="H617" i="9"/>
  <c r="G618" i="9"/>
  <c r="I618" i="9"/>
  <c r="H618" i="9"/>
  <c r="G619" i="9"/>
  <c r="H619" i="9"/>
  <c r="I619" i="9"/>
  <c r="G620" i="9"/>
  <c r="H620" i="9"/>
  <c r="I620" i="9"/>
  <c r="G621" i="9"/>
  <c r="I621" i="9"/>
  <c r="H621" i="9"/>
  <c r="G622" i="9"/>
  <c r="I622" i="9"/>
  <c r="H622" i="9"/>
  <c r="G623" i="9"/>
  <c r="H623" i="9"/>
  <c r="I623" i="9"/>
  <c r="G624" i="9"/>
  <c r="H624" i="9"/>
  <c r="I624" i="9"/>
  <c r="G625" i="9"/>
  <c r="I625" i="9"/>
  <c r="H625" i="9"/>
  <c r="G626" i="9"/>
  <c r="H626" i="9"/>
  <c r="G627" i="9"/>
  <c r="H627" i="9"/>
  <c r="G628" i="9"/>
  <c r="I628" i="9"/>
  <c r="H628" i="9"/>
  <c r="G629" i="9"/>
  <c r="H629" i="9"/>
  <c r="I629" i="9"/>
  <c r="G630" i="9"/>
  <c r="H630" i="9"/>
  <c r="G631" i="9"/>
  <c r="I631" i="9"/>
  <c r="H631" i="9"/>
  <c r="G632" i="9"/>
  <c r="H632" i="9"/>
  <c r="G633" i="9"/>
  <c r="H633" i="9"/>
  <c r="G634" i="9"/>
  <c r="H634" i="9"/>
  <c r="G635" i="9"/>
  <c r="H635" i="9"/>
  <c r="G636" i="9"/>
  <c r="I636" i="9"/>
  <c r="H636" i="9"/>
  <c r="G616" i="3"/>
  <c r="H616" i="3"/>
  <c r="G617" i="3"/>
  <c r="H617" i="3"/>
  <c r="G618" i="3"/>
  <c r="H618" i="3"/>
  <c r="I618" i="3"/>
  <c r="G619" i="3"/>
  <c r="H619" i="3"/>
  <c r="G620" i="3"/>
  <c r="H620" i="3"/>
  <c r="I620" i="3"/>
  <c r="G621" i="3"/>
  <c r="H621" i="3"/>
  <c r="I621" i="3"/>
  <c r="G622" i="3"/>
  <c r="I622" i="3"/>
  <c r="H622" i="3"/>
  <c r="G623" i="3"/>
  <c r="H623" i="3"/>
  <c r="G624" i="3"/>
  <c r="H624" i="3"/>
  <c r="G625" i="3"/>
  <c r="H625" i="3"/>
  <c r="G626" i="3"/>
  <c r="H626" i="3"/>
  <c r="I626" i="3"/>
  <c r="G627" i="3"/>
  <c r="I627" i="3"/>
  <c r="H627" i="3"/>
  <c r="G628" i="3"/>
  <c r="I628" i="3"/>
  <c r="H628" i="3"/>
  <c r="G629" i="3"/>
  <c r="H629" i="3"/>
  <c r="G630" i="3"/>
  <c r="I630" i="3"/>
  <c r="H630" i="3"/>
  <c r="G631" i="3"/>
  <c r="I631" i="3"/>
  <c r="H631" i="3"/>
  <c r="F615" i="7"/>
  <c r="G615" i="7"/>
  <c r="F614" i="8"/>
  <c r="G614" i="5"/>
  <c r="H614" i="5"/>
  <c r="I614" i="5"/>
  <c r="G614" i="9"/>
  <c r="I614" i="9"/>
  <c r="H614" i="9"/>
  <c r="G615" i="3"/>
  <c r="I615" i="3"/>
  <c r="H615" i="3"/>
  <c r="F614" i="7"/>
  <c r="G614" i="7"/>
  <c r="G607" i="7"/>
  <c r="G613" i="9"/>
  <c r="H613" i="9"/>
  <c r="I613" i="9"/>
  <c r="G614" i="3"/>
  <c r="H614" i="3"/>
  <c r="G614" i="1"/>
  <c r="H614" i="1"/>
  <c r="I614" i="1"/>
  <c r="G615" i="1"/>
  <c r="H615" i="1"/>
  <c r="G616" i="1"/>
  <c r="H616" i="1"/>
  <c r="G617" i="1"/>
  <c r="H617" i="1"/>
  <c r="I617" i="1"/>
  <c r="G618" i="1"/>
  <c r="H618" i="1"/>
  <c r="G619" i="1"/>
  <c r="H619" i="1"/>
  <c r="I619" i="1"/>
  <c r="G620" i="1"/>
  <c r="H620" i="1"/>
  <c r="G621" i="1"/>
  <c r="H621" i="1"/>
  <c r="G613" i="1"/>
  <c r="H613" i="1"/>
  <c r="I613" i="1"/>
  <c r="G613" i="4"/>
  <c r="I613" i="4"/>
  <c r="H613" i="4"/>
  <c r="G614" i="4"/>
  <c r="I614" i="4"/>
  <c r="H614" i="4"/>
  <c r="G615" i="4"/>
  <c r="H615" i="4"/>
  <c r="G616" i="4"/>
  <c r="I616" i="4"/>
  <c r="H616" i="4"/>
  <c r="G617" i="4"/>
  <c r="I617" i="4"/>
  <c r="H617" i="4"/>
  <c r="F613" i="7"/>
  <c r="G613" i="7"/>
  <c r="G612" i="9"/>
  <c r="I612" i="9"/>
  <c r="H612" i="9"/>
  <c r="G612" i="1"/>
  <c r="I612" i="1"/>
  <c r="H612" i="1"/>
  <c r="F612" i="7"/>
  <c r="G612" i="7"/>
  <c r="H612" i="7"/>
  <c r="F611" i="7"/>
  <c r="G611" i="7"/>
  <c r="G611" i="1"/>
  <c r="I611" i="1"/>
  <c r="H611" i="1"/>
  <c r="G51" i="78"/>
  <c r="H51" i="78"/>
  <c r="G52" i="78"/>
  <c r="I52" i="78"/>
  <c r="H52" i="78"/>
  <c r="G53" i="78"/>
  <c r="I53" i="78"/>
  <c r="H53" i="78"/>
  <c r="G54" i="78"/>
  <c r="H54" i="78"/>
  <c r="I54" i="78"/>
  <c r="G55" i="78"/>
  <c r="I55" i="78"/>
  <c r="H55" i="78"/>
  <c r="G56" i="78"/>
  <c r="H56" i="78"/>
  <c r="G57" i="78"/>
  <c r="H57" i="78"/>
  <c r="I57" i="78"/>
  <c r="G58" i="78"/>
  <c r="H58" i="78"/>
  <c r="G59" i="78"/>
  <c r="I59" i="78"/>
  <c r="H59" i="78"/>
  <c r="G60" i="78"/>
  <c r="H60" i="78"/>
  <c r="I60" i="78"/>
  <c r="G61" i="78"/>
  <c r="I61" i="78"/>
  <c r="H61" i="78"/>
  <c r="G62" i="78"/>
  <c r="H62" i="78"/>
  <c r="G63" i="78"/>
  <c r="H63" i="78"/>
  <c r="I63" i="78"/>
  <c r="G50" i="78"/>
  <c r="H50" i="78"/>
  <c r="G49" i="78"/>
  <c r="I49" i="78"/>
  <c r="H49" i="78"/>
  <c r="G48" i="78"/>
  <c r="H48" i="78"/>
  <c r="I48" i="78"/>
  <c r="G47" i="78"/>
  <c r="I47" i="78"/>
  <c r="H47" i="78"/>
  <c r="G46" i="78"/>
  <c r="I46" i="78"/>
  <c r="H46" i="78"/>
  <c r="G45" i="78"/>
  <c r="I45" i="78"/>
  <c r="H45" i="78"/>
  <c r="G44" i="78"/>
  <c r="H44" i="78"/>
  <c r="I44" i="78"/>
  <c r="G43" i="78"/>
  <c r="I43" i="78"/>
  <c r="H43" i="78"/>
  <c r="G42" i="78"/>
  <c r="H42" i="78"/>
  <c r="G41" i="78"/>
  <c r="H41" i="78"/>
  <c r="I41" i="78"/>
  <c r="F598" i="7"/>
  <c r="F595" i="7"/>
  <c r="F596" i="7"/>
  <c r="F597" i="7"/>
  <c r="G40" i="78"/>
  <c r="H40" i="78"/>
  <c r="F17" i="10"/>
  <c r="G278" i="14"/>
  <c r="H278" i="14"/>
  <c r="G279" i="14"/>
  <c r="H279" i="14"/>
  <c r="G280" i="14"/>
  <c r="H280" i="14"/>
  <c r="G281" i="14"/>
  <c r="H281" i="14"/>
  <c r="G282" i="14"/>
  <c r="H282" i="14"/>
  <c r="G283" i="14"/>
  <c r="H283" i="14"/>
  <c r="G284" i="14"/>
  <c r="H284" i="14"/>
  <c r="G285" i="14"/>
  <c r="H285" i="14"/>
  <c r="G286" i="14"/>
  <c r="H286" i="14"/>
  <c r="G287" i="14"/>
  <c r="H287" i="14"/>
  <c r="G288" i="14"/>
  <c r="H288" i="14"/>
  <c r="G289" i="14"/>
  <c r="H289" i="14"/>
  <c r="G290" i="14"/>
  <c r="H290" i="14"/>
  <c r="G291" i="14"/>
  <c r="H291" i="14"/>
  <c r="G292" i="14"/>
  <c r="H292" i="14"/>
  <c r="G293" i="14"/>
  <c r="H293" i="14"/>
  <c r="G294" i="14"/>
  <c r="H294" i="14"/>
  <c r="G295" i="14"/>
  <c r="H295" i="14"/>
  <c r="G296" i="14"/>
  <c r="H296" i="14"/>
  <c r="G297" i="14"/>
  <c r="H297" i="14"/>
  <c r="G298" i="14"/>
  <c r="H298" i="14"/>
  <c r="G299" i="14"/>
  <c r="H299" i="14"/>
  <c r="G300" i="14"/>
  <c r="H300" i="14"/>
  <c r="G301" i="14"/>
  <c r="H301" i="14"/>
  <c r="G302" i="14"/>
  <c r="H302" i="14"/>
  <c r="G303" i="14"/>
  <c r="H303" i="14"/>
  <c r="G304" i="14"/>
  <c r="H304" i="14"/>
  <c r="G305" i="14"/>
  <c r="H305" i="14"/>
  <c r="G306" i="14"/>
  <c r="H306" i="14"/>
  <c r="G307" i="14"/>
  <c r="H307" i="14"/>
  <c r="G308" i="14"/>
  <c r="H308" i="14"/>
  <c r="G309" i="14"/>
  <c r="H309" i="14"/>
  <c r="G310" i="14"/>
  <c r="H310" i="14"/>
  <c r="G311" i="14"/>
  <c r="H311" i="14"/>
  <c r="G312" i="14"/>
  <c r="H312" i="14"/>
  <c r="G313" i="14"/>
  <c r="H313" i="14"/>
  <c r="G314" i="14"/>
  <c r="H314" i="14"/>
  <c r="G315" i="14"/>
  <c r="H315" i="14"/>
  <c r="G316" i="14"/>
  <c r="H316" i="14"/>
  <c r="G317" i="14"/>
  <c r="H317" i="14"/>
  <c r="G318" i="14"/>
  <c r="H318" i="14"/>
  <c r="G319" i="14"/>
  <c r="H319" i="14"/>
  <c r="G320" i="14"/>
  <c r="H320" i="14"/>
  <c r="G321" i="14"/>
  <c r="H321" i="14"/>
  <c r="G322" i="14"/>
  <c r="H322" i="14"/>
  <c r="G323" i="14"/>
  <c r="H323" i="14"/>
  <c r="G324" i="14"/>
  <c r="H324" i="14"/>
  <c r="G325" i="14"/>
  <c r="H325" i="14"/>
  <c r="G326" i="14"/>
  <c r="H326" i="14"/>
  <c r="G327" i="14"/>
  <c r="H327" i="14"/>
  <c r="G328" i="14"/>
  <c r="H328" i="14"/>
  <c r="G329" i="14"/>
  <c r="H329" i="14"/>
  <c r="G330" i="14"/>
  <c r="H330" i="14"/>
  <c r="G331" i="14"/>
  <c r="H331" i="14"/>
  <c r="G332" i="14"/>
  <c r="H332" i="14"/>
  <c r="G333" i="14"/>
  <c r="H333" i="14"/>
  <c r="G334" i="14"/>
  <c r="H334" i="14"/>
  <c r="G335" i="14"/>
  <c r="H335" i="14"/>
  <c r="G336" i="14"/>
  <c r="H336" i="14"/>
  <c r="G337" i="14"/>
  <c r="H337" i="14"/>
  <c r="G338" i="14"/>
  <c r="H338" i="14"/>
  <c r="G339" i="14"/>
  <c r="H339" i="14"/>
  <c r="G340" i="14"/>
  <c r="H340" i="14"/>
  <c r="G341" i="14"/>
  <c r="H341" i="14"/>
  <c r="G342" i="14"/>
  <c r="H342" i="14"/>
  <c r="G343" i="14"/>
  <c r="H343" i="14"/>
  <c r="G344" i="14"/>
  <c r="H344" i="14"/>
  <c r="G345" i="14"/>
  <c r="H345" i="14"/>
  <c r="G346" i="14"/>
  <c r="H346" i="14"/>
  <c r="G347" i="14"/>
  <c r="H347" i="14"/>
  <c r="G348" i="14"/>
  <c r="H348" i="14"/>
  <c r="G349" i="14"/>
  <c r="H349" i="14"/>
  <c r="G350" i="14"/>
  <c r="H350" i="14"/>
  <c r="G351" i="14"/>
  <c r="H351" i="14"/>
  <c r="G352" i="14"/>
  <c r="H352" i="14"/>
  <c r="G353" i="14"/>
  <c r="H353" i="14"/>
  <c r="G354" i="14"/>
  <c r="H354" i="14"/>
  <c r="G355" i="14"/>
  <c r="H355" i="14"/>
  <c r="G356" i="14"/>
  <c r="H356" i="14"/>
  <c r="G357" i="14"/>
  <c r="H357" i="14"/>
  <c r="G358" i="14"/>
  <c r="H358" i="14"/>
  <c r="G359" i="14"/>
  <c r="H359" i="14"/>
  <c r="G360" i="14"/>
  <c r="H360" i="14"/>
  <c r="G361" i="14"/>
  <c r="H361" i="14"/>
  <c r="G362" i="14"/>
  <c r="H362" i="14"/>
  <c r="G363" i="14"/>
  <c r="H363" i="14"/>
  <c r="G364" i="14"/>
  <c r="H364" i="14"/>
  <c r="G365" i="14"/>
  <c r="H365" i="14"/>
  <c r="G366" i="14"/>
  <c r="H366" i="14"/>
  <c r="G367" i="14"/>
  <c r="H367" i="14"/>
  <c r="G368" i="14"/>
  <c r="H368" i="14"/>
  <c r="G369" i="14"/>
  <c r="H369" i="14"/>
  <c r="G370" i="14"/>
  <c r="H370" i="14"/>
  <c r="G371" i="14"/>
  <c r="H371" i="14"/>
  <c r="G372" i="14"/>
  <c r="H372" i="14"/>
  <c r="G373" i="14"/>
  <c r="H373" i="14"/>
  <c r="G374" i="14"/>
  <c r="H374" i="14"/>
  <c r="G375" i="14"/>
  <c r="H375" i="14"/>
  <c r="G376" i="14"/>
  <c r="H376" i="14"/>
  <c r="G377" i="14"/>
  <c r="H377" i="14"/>
  <c r="G378" i="14"/>
  <c r="H378" i="14"/>
  <c r="G379" i="14"/>
  <c r="H379" i="14"/>
  <c r="G380" i="14"/>
  <c r="H380" i="14"/>
  <c r="G381" i="14"/>
  <c r="H381" i="14"/>
  <c r="G382" i="14"/>
  <c r="H382" i="14"/>
  <c r="G39" i="78"/>
  <c r="I39" i="78"/>
  <c r="H39" i="78"/>
  <c r="G38" i="78"/>
  <c r="H38" i="78"/>
  <c r="I38" i="78"/>
  <c r="G37" i="78"/>
  <c r="H37" i="78"/>
  <c r="I593" i="7"/>
  <c r="K114" i="13"/>
  <c r="H13" i="10"/>
  <c r="G36" i="78"/>
  <c r="H36" i="78"/>
  <c r="I36" i="78"/>
  <c r="G35" i="78"/>
  <c r="I35" i="78"/>
  <c r="H35" i="78"/>
  <c r="G34" i="78"/>
  <c r="H34" i="78"/>
  <c r="G33" i="78"/>
  <c r="H33" i="78"/>
  <c r="I33" i="78"/>
  <c r="G32" i="78"/>
  <c r="H32" i="78"/>
  <c r="G29" i="78"/>
  <c r="H29" i="78"/>
  <c r="G30" i="78"/>
  <c r="I30" i="78"/>
  <c r="H30" i="78"/>
  <c r="G31" i="78"/>
  <c r="H31" i="78"/>
  <c r="G258" i="14"/>
  <c r="H258" i="14"/>
  <c r="G259" i="14"/>
  <c r="H259" i="14"/>
  <c r="G260" i="14"/>
  <c r="H260" i="14"/>
  <c r="G261" i="14"/>
  <c r="H261" i="14"/>
  <c r="G262" i="14"/>
  <c r="H262" i="14"/>
  <c r="G263" i="14"/>
  <c r="H263" i="14"/>
  <c r="G264" i="14"/>
  <c r="H264" i="14"/>
  <c r="G265" i="14"/>
  <c r="H265" i="14"/>
  <c r="G266" i="14"/>
  <c r="H266" i="14"/>
  <c r="G267" i="14"/>
  <c r="H267" i="14"/>
  <c r="G268" i="14"/>
  <c r="H268" i="14"/>
  <c r="G269" i="14"/>
  <c r="H269" i="14"/>
  <c r="G270" i="14"/>
  <c r="H270" i="14"/>
  <c r="G271" i="14"/>
  <c r="H271" i="14"/>
  <c r="G272" i="14"/>
  <c r="H272" i="14"/>
  <c r="G273" i="14"/>
  <c r="H273" i="14"/>
  <c r="G274" i="14"/>
  <c r="H274" i="14"/>
  <c r="G275" i="14"/>
  <c r="H275" i="14"/>
  <c r="G276" i="14"/>
  <c r="H276" i="14"/>
  <c r="G277" i="14"/>
  <c r="H277" i="14"/>
  <c r="F566" i="7"/>
  <c r="G237" i="14"/>
  <c r="H237" i="14"/>
  <c r="G238" i="14"/>
  <c r="H238" i="14"/>
  <c r="G239" i="14"/>
  <c r="H239" i="14"/>
  <c r="G240" i="14"/>
  <c r="H240" i="14"/>
  <c r="G241" i="14"/>
  <c r="H241" i="14"/>
  <c r="G242" i="14"/>
  <c r="H242" i="14"/>
  <c r="G243" i="14"/>
  <c r="H243" i="14"/>
  <c r="G244" i="14"/>
  <c r="H244" i="14"/>
  <c r="G245" i="14"/>
  <c r="H245" i="14"/>
  <c r="G246" i="14"/>
  <c r="H246" i="14"/>
  <c r="G247" i="14"/>
  <c r="H247" i="14"/>
  <c r="G248" i="14"/>
  <c r="H248" i="14"/>
  <c r="G249" i="14"/>
  <c r="H249" i="14"/>
  <c r="G250" i="14"/>
  <c r="H250" i="14"/>
  <c r="G251" i="14"/>
  <c r="H251" i="14"/>
  <c r="G252" i="14"/>
  <c r="H252" i="14"/>
  <c r="G253" i="14"/>
  <c r="H253" i="14"/>
  <c r="G254" i="14"/>
  <c r="H254" i="14"/>
  <c r="G255" i="14"/>
  <c r="H255" i="14"/>
  <c r="G256" i="14"/>
  <c r="H256" i="14"/>
  <c r="G257" i="14"/>
  <c r="H257" i="14"/>
  <c r="F565" i="2"/>
  <c r="G565" i="2"/>
  <c r="F566" i="2"/>
  <c r="G566" i="2"/>
  <c r="F567" i="2"/>
  <c r="G567" i="2"/>
  <c r="F568" i="2"/>
  <c r="H569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H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H589" i="2"/>
  <c r="G589" i="2"/>
  <c r="F590" i="2"/>
  <c r="H591" i="2"/>
  <c r="G590" i="2"/>
  <c r="F591" i="2"/>
  <c r="G591" i="2"/>
  <c r="F592" i="2"/>
  <c r="H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C8" i="10"/>
  <c r="G640" i="2"/>
  <c r="D8" i="10"/>
  <c r="F8" i="10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G236" i="14"/>
  <c r="H236" i="14"/>
  <c r="F564" i="2"/>
  <c r="G564" i="2"/>
  <c r="G235" i="14"/>
  <c r="H235" i="14"/>
  <c r="F564" i="8"/>
  <c r="H564" i="8"/>
  <c r="G564" i="8"/>
  <c r="F565" i="8"/>
  <c r="H565" i="8"/>
  <c r="G565" i="8"/>
  <c r="F566" i="8"/>
  <c r="G566" i="8"/>
  <c r="H566" i="8"/>
  <c r="F567" i="8"/>
  <c r="G567" i="8"/>
  <c r="F568" i="8"/>
  <c r="G568" i="8"/>
  <c r="F569" i="8"/>
  <c r="H569" i="8"/>
  <c r="G569" i="8"/>
  <c r="F570" i="8"/>
  <c r="H570" i="8"/>
  <c r="G570" i="8"/>
  <c r="F571" i="8"/>
  <c r="G571" i="8"/>
  <c r="H571" i="8"/>
  <c r="F572" i="8"/>
  <c r="G572" i="8"/>
  <c r="F573" i="8"/>
  <c r="G573" i="8"/>
  <c r="F574" i="8"/>
  <c r="G574" i="8"/>
  <c r="F575" i="8"/>
  <c r="G575" i="8"/>
  <c r="F576" i="8"/>
  <c r="G576" i="8"/>
  <c r="F577" i="8"/>
  <c r="G577" i="8"/>
  <c r="F578" i="8"/>
  <c r="G578" i="8"/>
  <c r="H578" i="8"/>
  <c r="F579" i="8"/>
  <c r="G579" i="8"/>
  <c r="F580" i="8"/>
  <c r="G580" i="8"/>
  <c r="F581" i="8"/>
  <c r="G581" i="8"/>
  <c r="F582" i="8"/>
  <c r="H582" i="8"/>
  <c r="G582" i="8"/>
  <c r="F583" i="8"/>
  <c r="G583" i="8"/>
  <c r="F584" i="8"/>
  <c r="H584" i="8"/>
  <c r="G584" i="8"/>
  <c r="F585" i="8"/>
  <c r="G585" i="8"/>
  <c r="F586" i="8"/>
  <c r="H586" i="8"/>
  <c r="G586" i="8"/>
  <c r="F587" i="8"/>
  <c r="H587" i="8"/>
  <c r="G587" i="8"/>
  <c r="F588" i="8"/>
  <c r="G588" i="8"/>
  <c r="H588" i="8"/>
  <c r="F589" i="8"/>
  <c r="H589" i="8"/>
  <c r="G589" i="8"/>
  <c r="F590" i="8"/>
  <c r="G590" i="8"/>
  <c r="F591" i="8"/>
  <c r="G591" i="8"/>
  <c r="F592" i="8"/>
  <c r="G592" i="8"/>
  <c r="F593" i="8"/>
  <c r="G593" i="8"/>
  <c r="H593" i="8"/>
  <c r="F594" i="8"/>
  <c r="H594" i="8"/>
  <c r="G594" i="8"/>
  <c r="F595" i="8"/>
  <c r="G595" i="8"/>
  <c r="F596" i="8"/>
  <c r="G596" i="8"/>
  <c r="H596" i="8"/>
  <c r="F597" i="8"/>
  <c r="H597" i="8"/>
  <c r="G597" i="8"/>
  <c r="F598" i="8"/>
  <c r="H598" i="8"/>
  <c r="G598" i="8"/>
  <c r="F599" i="8"/>
  <c r="G599" i="8"/>
  <c r="F600" i="8"/>
  <c r="H600" i="8"/>
  <c r="G600" i="8"/>
  <c r="F601" i="8"/>
  <c r="G601" i="8"/>
  <c r="F602" i="8"/>
  <c r="G602" i="8"/>
  <c r="H602" i="8"/>
  <c r="F603" i="8"/>
  <c r="G603" i="8"/>
  <c r="F604" i="8"/>
  <c r="G604" i="8"/>
  <c r="F605" i="8"/>
  <c r="H605" i="8"/>
  <c r="G605" i="8"/>
  <c r="F606" i="8"/>
  <c r="H606" i="8"/>
  <c r="G606" i="8"/>
  <c r="F607" i="8"/>
  <c r="G607" i="8"/>
  <c r="F608" i="8"/>
  <c r="G608" i="8"/>
  <c r="F609" i="8"/>
  <c r="H609" i="8"/>
  <c r="G609" i="8"/>
  <c r="F610" i="8"/>
  <c r="G610" i="8"/>
  <c r="F611" i="8"/>
  <c r="G611" i="8"/>
  <c r="F612" i="8"/>
  <c r="H612" i="8"/>
  <c r="G612" i="8"/>
  <c r="F613" i="8"/>
  <c r="H613" i="8"/>
  <c r="G613" i="8"/>
  <c r="G614" i="8"/>
  <c r="F615" i="8"/>
  <c r="G615" i="8"/>
  <c r="F616" i="8"/>
  <c r="H616" i="8"/>
  <c r="G616" i="8"/>
  <c r="F617" i="8"/>
  <c r="G617" i="8"/>
  <c r="F618" i="8"/>
  <c r="G618" i="8"/>
  <c r="F619" i="8"/>
  <c r="G619" i="8"/>
  <c r="F620" i="8"/>
  <c r="G620" i="8"/>
  <c r="H620" i="8"/>
  <c r="F621" i="8"/>
  <c r="H621" i="8"/>
  <c r="G621" i="8"/>
  <c r="F622" i="8"/>
  <c r="G622" i="8"/>
  <c r="F623" i="8"/>
  <c r="H623" i="8"/>
  <c r="G623" i="8"/>
  <c r="F624" i="8"/>
  <c r="H624" i="8"/>
  <c r="G624" i="8"/>
  <c r="F625" i="8"/>
  <c r="G625" i="8"/>
  <c r="F626" i="8"/>
  <c r="G626" i="8"/>
  <c r="F627" i="8"/>
  <c r="G627" i="8"/>
  <c r="F628" i="8"/>
  <c r="G628" i="8"/>
  <c r="F629" i="8"/>
  <c r="G629" i="8"/>
  <c r="F631" i="8"/>
  <c r="G631" i="8"/>
  <c r="F632" i="8"/>
  <c r="G632" i="8"/>
  <c r="F633" i="8"/>
  <c r="G633" i="8"/>
  <c r="H633" i="8"/>
  <c r="F634" i="8"/>
  <c r="G634" i="8"/>
  <c r="F635" i="8"/>
  <c r="G635" i="8"/>
  <c r="H635" i="8"/>
  <c r="F636" i="8"/>
  <c r="H636" i="8"/>
  <c r="G636" i="8"/>
  <c r="F637" i="8"/>
  <c r="G637" i="8"/>
  <c r="F638" i="8"/>
  <c r="G638" i="8"/>
  <c r="F639" i="8"/>
  <c r="H639" i="8"/>
  <c r="G639" i="8"/>
  <c r="F640" i="8"/>
  <c r="H640" i="8"/>
  <c r="G640" i="8"/>
  <c r="F641" i="8"/>
  <c r="G641" i="8"/>
  <c r="G563" i="4"/>
  <c r="H563" i="4"/>
  <c r="I563" i="4"/>
  <c r="G564" i="4"/>
  <c r="I564" i="4"/>
  <c r="H564" i="4"/>
  <c r="G565" i="4"/>
  <c r="H565" i="4"/>
  <c r="G566" i="4"/>
  <c r="H566" i="4"/>
  <c r="G567" i="4"/>
  <c r="I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I579" i="4"/>
  <c r="H579" i="4"/>
  <c r="G580" i="4"/>
  <c r="I580" i="4"/>
  <c r="H580" i="4"/>
  <c r="G581" i="4"/>
  <c r="H581" i="4"/>
  <c r="G582" i="4"/>
  <c r="H582" i="4"/>
  <c r="G583" i="4"/>
  <c r="I583" i="4"/>
  <c r="H583" i="4"/>
  <c r="G584" i="4"/>
  <c r="H584" i="4"/>
  <c r="G585" i="4"/>
  <c r="I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I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I600" i="4"/>
  <c r="H600" i="4"/>
  <c r="G601" i="4"/>
  <c r="H601" i="4"/>
  <c r="H602" i="4"/>
  <c r="G603" i="4"/>
  <c r="H603" i="4"/>
  <c r="I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I610" i="4"/>
  <c r="G611" i="4"/>
  <c r="H611" i="4"/>
  <c r="G612" i="4"/>
  <c r="H612" i="4"/>
  <c r="F563" i="2"/>
  <c r="G563" i="2"/>
  <c r="G234" i="14"/>
  <c r="H234" i="14"/>
  <c r="G7" i="78"/>
  <c r="H7" i="78"/>
  <c r="G8" i="78"/>
  <c r="H8" i="78"/>
  <c r="G9" i="78"/>
  <c r="H9" i="78"/>
  <c r="G10" i="78"/>
  <c r="H10" i="78"/>
  <c r="G11" i="78"/>
  <c r="H11" i="78"/>
  <c r="G12" i="78"/>
  <c r="H12" i="78"/>
  <c r="G13" i="78"/>
  <c r="I13" i="78"/>
  <c r="H13" i="78"/>
  <c r="G14" i="78"/>
  <c r="H14" i="78"/>
  <c r="G15" i="78"/>
  <c r="H15" i="78"/>
  <c r="G16" i="78"/>
  <c r="H16" i="78"/>
  <c r="G17" i="78"/>
  <c r="I17" i="78"/>
  <c r="H17" i="78"/>
  <c r="G18" i="78"/>
  <c r="I18" i="78"/>
  <c r="H18" i="78"/>
  <c r="G19" i="78"/>
  <c r="H19" i="78"/>
  <c r="I19" i="78"/>
  <c r="G20" i="78"/>
  <c r="I20" i="78"/>
  <c r="H20" i="78"/>
  <c r="G21" i="78"/>
  <c r="H21" i="78"/>
  <c r="G22" i="78"/>
  <c r="H22" i="78"/>
  <c r="G23" i="78"/>
  <c r="I23" i="78"/>
  <c r="H23" i="78"/>
  <c r="G24" i="78"/>
  <c r="I24" i="78"/>
  <c r="H24" i="78"/>
  <c r="G25" i="78"/>
  <c r="H25" i="78"/>
  <c r="G26" i="78"/>
  <c r="I26" i="78"/>
  <c r="H26" i="78"/>
  <c r="G27" i="78"/>
  <c r="I27" i="78"/>
  <c r="H27" i="78"/>
  <c r="G28" i="78"/>
  <c r="H28" i="78"/>
  <c r="G563" i="5"/>
  <c r="H563" i="5"/>
  <c r="G564" i="5"/>
  <c r="H564" i="5"/>
  <c r="G565" i="5"/>
  <c r="I565" i="5"/>
  <c r="H565" i="5"/>
  <c r="G566" i="5"/>
  <c r="H566" i="5"/>
  <c r="G567" i="5"/>
  <c r="I567" i="5"/>
  <c r="H567" i="5"/>
  <c r="G568" i="5"/>
  <c r="I568" i="5"/>
  <c r="H568" i="5"/>
  <c r="G569" i="5"/>
  <c r="H569" i="5"/>
  <c r="G570" i="5"/>
  <c r="H570" i="5"/>
  <c r="G571" i="5"/>
  <c r="H571" i="5"/>
  <c r="G572" i="5"/>
  <c r="I572" i="5"/>
  <c r="H572" i="5"/>
  <c r="G573" i="5"/>
  <c r="H573" i="5"/>
  <c r="G574" i="5"/>
  <c r="H574" i="5"/>
  <c r="G575" i="5"/>
  <c r="H575" i="5"/>
  <c r="G576" i="5"/>
  <c r="I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I583" i="5"/>
  <c r="G584" i="5"/>
  <c r="I584" i="5"/>
  <c r="H584" i="5"/>
  <c r="G585" i="5"/>
  <c r="H585" i="5"/>
  <c r="G586" i="5"/>
  <c r="H586" i="5"/>
  <c r="G587" i="5"/>
  <c r="I587" i="5"/>
  <c r="H587" i="5"/>
  <c r="G588" i="5"/>
  <c r="H588" i="5"/>
  <c r="G589" i="5"/>
  <c r="I589" i="5"/>
  <c r="H589" i="5"/>
  <c r="G590" i="5"/>
  <c r="H590" i="5"/>
  <c r="G591" i="5"/>
  <c r="H591" i="5"/>
  <c r="G592" i="5"/>
  <c r="H592" i="5"/>
  <c r="G593" i="5"/>
  <c r="I593" i="5"/>
  <c r="H593" i="5"/>
  <c r="G594" i="5"/>
  <c r="H594" i="5"/>
  <c r="G595" i="5"/>
  <c r="H595" i="5"/>
  <c r="G596" i="5"/>
  <c r="H596" i="5"/>
  <c r="G597" i="5"/>
  <c r="H597" i="5"/>
  <c r="I597" i="5"/>
  <c r="G598" i="5"/>
  <c r="H598" i="5"/>
  <c r="G599" i="5"/>
  <c r="H599" i="5"/>
  <c r="G600" i="5"/>
  <c r="H600" i="5"/>
  <c r="G601" i="5"/>
  <c r="H601" i="5"/>
  <c r="I601" i="5"/>
  <c r="G602" i="5"/>
  <c r="H602" i="5"/>
  <c r="G603" i="5"/>
  <c r="H603" i="5"/>
  <c r="G604" i="5"/>
  <c r="H604" i="5"/>
  <c r="I604" i="5"/>
  <c r="G605" i="5"/>
  <c r="H605" i="5"/>
  <c r="G606" i="5"/>
  <c r="H606" i="5"/>
  <c r="I606" i="5"/>
  <c r="G607" i="5"/>
  <c r="H607" i="5"/>
  <c r="G608" i="5"/>
  <c r="H608" i="5"/>
  <c r="G609" i="5"/>
  <c r="H609" i="5"/>
  <c r="G610" i="5"/>
  <c r="I610" i="5"/>
  <c r="H610" i="5"/>
  <c r="G611" i="5"/>
  <c r="I611" i="5"/>
  <c r="H611" i="5"/>
  <c r="G612" i="5"/>
  <c r="H612" i="5"/>
  <c r="G613" i="5"/>
  <c r="H613" i="5"/>
  <c r="G563" i="9"/>
  <c r="H563" i="9"/>
  <c r="G564" i="9"/>
  <c r="H564" i="9"/>
  <c r="G565" i="9"/>
  <c r="H565" i="9"/>
  <c r="G566" i="9"/>
  <c r="H566" i="9"/>
  <c r="G567" i="9"/>
  <c r="H567" i="9"/>
  <c r="I567" i="9"/>
  <c r="G568" i="9"/>
  <c r="H568" i="9"/>
  <c r="G569" i="9"/>
  <c r="H569" i="9"/>
  <c r="G570" i="9"/>
  <c r="I570" i="9"/>
  <c r="H570" i="9"/>
  <c r="G571" i="9"/>
  <c r="H571" i="9"/>
  <c r="G572" i="9"/>
  <c r="H572" i="9"/>
  <c r="G573" i="9"/>
  <c r="I573" i="9"/>
  <c r="H573" i="9"/>
  <c r="G574" i="9"/>
  <c r="I574" i="9"/>
  <c r="H574" i="9"/>
  <c r="G575" i="9"/>
  <c r="H575" i="9"/>
  <c r="G576" i="9"/>
  <c r="I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I586" i="9"/>
  <c r="H586" i="9"/>
  <c r="G587" i="9"/>
  <c r="H587" i="9"/>
  <c r="G588" i="9"/>
  <c r="H588" i="9"/>
  <c r="G589" i="9"/>
  <c r="H589" i="9"/>
  <c r="G590" i="9"/>
  <c r="H590" i="9"/>
  <c r="I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I596" i="9"/>
  <c r="G597" i="9"/>
  <c r="H597" i="9"/>
  <c r="G598" i="9"/>
  <c r="H598" i="9"/>
  <c r="G599" i="9"/>
  <c r="H599" i="9"/>
  <c r="I599" i="9"/>
  <c r="G600" i="9"/>
  <c r="H600" i="9"/>
  <c r="G601" i="9"/>
  <c r="H601" i="9"/>
  <c r="G602" i="9"/>
  <c r="H602" i="9"/>
  <c r="G603" i="9"/>
  <c r="H603" i="9"/>
  <c r="I603" i="9"/>
  <c r="G604" i="9"/>
  <c r="H604" i="9"/>
  <c r="I604" i="9"/>
  <c r="G605" i="9"/>
  <c r="H605" i="9"/>
  <c r="G606" i="9"/>
  <c r="H606" i="9"/>
  <c r="G607" i="9"/>
  <c r="I607" i="9"/>
  <c r="H607" i="9"/>
  <c r="G608" i="9"/>
  <c r="H608" i="9"/>
  <c r="G609" i="9"/>
  <c r="H609" i="9"/>
  <c r="G610" i="9"/>
  <c r="H610" i="9"/>
  <c r="G611" i="9"/>
  <c r="H611" i="9"/>
  <c r="I611" i="9"/>
  <c r="G563" i="1"/>
  <c r="H563" i="1"/>
  <c r="G564" i="1"/>
  <c r="H564" i="1"/>
  <c r="I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I571" i="1"/>
  <c r="G572" i="1"/>
  <c r="H572" i="1"/>
  <c r="G573" i="1"/>
  <c r="H573" i="1"/>
  <c r="I573" i="1"/>
  <c r="G574" i="1"/>
  <c r="H574" i="1"/>
  <c r="I574" i="1"/>
  <c r="G575" i="1"/>
  <c r="H575" i="1"/>
  <c r="G576" i="1"/>
  <c r="H576" i="1"/>
  <c r="G577" i="1"/>
  <c r="I577" i="1"/>
  <c r="H577" i="1"/>
  <c r="G578" i="1"/>
  <c r="H578" i="1"/>
  <c r="G579" i="1"/>
  <c r="H579" i="1"/>
  <c r="G580" i="1"/>
  <c r="H580" i="1"/>
  <c r="G581" i="1"/>
  <c r="H581" i="1"/>
  <c r="I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I588" i="1"/>
  <c r="H588" i="1"/>
  <c r="G589" i="1"/>
  <c r="H589" i="1"/>
  <c r="G590" i="1"/>
  <c r="H590" i="1"/>
  <c r="G591" i="1"/>
  <c r="H591" i="1"/>
  <c r="G592" i="1"/>
  <c r="H592" i="1"/>
  <c r="I592" i="1"/>
  <c r="G593" i="1"/>
  <c r="H593" i="1"/>
  <c r="G594" i="1"/>
  <c r="H594" i="1"/>
  <c r="G595" i="1"/>
  <c r="H595" i="1"/>
  <c r="G596" i="1"/>
  <c r="I596" i="1"/>
  <c r="H596" i="1"/>
  <c r="G597" i="1"/>
  <c r="H597" i="1"/>
  <c r="G598" i="1"/>
  <c r="H598" i="1"/>
  <c r="G599" i="1"/>
  <c r="H599" i="1"/>
  <c r="G600" i="1"/>
  <c r="H600" i="1"/>
  <c r="G601" i="1"/>
  <c r="H601" i="1"/>
  <c r="I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564" i="3"/>
  <c r="I564" i="3"/>
  <c r="H564" i="3"/>
  <c r="G565" i="3"/>
  <c r="H565" i="3"/>
  <c r="G566" i="3"/>
  <c r="I566" i="3"/>
  <c r="H566" i="3"/>
  <c r="G567" i="3"/>
  <c r="I567" i="3"/>
  <c r="H567" i="3"/>
  <c r="G568" i="3"/>
  <c r="H568" i="3"/>
  <c r="G569" i="3"/>
  <c r="H569" i="3"/>
  <c r="G570" i="3"/>
  <c r="H570" i="3"/>
  <c r="G571" i="3"/>
  <c r="H571" i="3"/>
  <c r="G572" i="3"/>
  <c r="H572" i="3"/>
  <c r="I572" i="3"/>
  <c r="G573" i="3"/>
  <c r="H573" i="3"/>
  <c r="G574" i="3"/>
  <c r="H574" i="3"/>
  <c r="G575" i="3"/>
  <c r="H575" i="3"/>
  <c r="I575" i="3"/>
  <c r="G576" i="3"/>
  <c r="I576" i="3"/>
  <c r="H576" i="3"/>
  <c r="G577" i="3"/>
  <c r="H577" i="3"/>
  <c r="G578" i="3"/>
  <c r="H578" i="3"/>
  <c r="G579" i="3"/>
  <c r="H579" i="3"/>
  <c r="G580" i="3"/>
  <c r="H580" i="3"/>
  <c r="I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I590" i="3"/>
  <c r="H590" i="3"/>
  <c r="G591" i="3"/>
  <c r="H591" i="3"/>
  <c r="G592" i="3"/>
  <c r="I592" i="3"/>
  <c r="H592" i="3"/>
  <c r="G593" i="3"/>
  <c r="H593" i="3"/>
  <c r="G594" i="3"/>
  <c r="H594" i="3"/>
  <c r="G595" i="3"/>
  <c r="I595" i="3"/>
  <c r="H595" i="3"/>
  <c r="G596" i="3"/>
  <c r="H596" i="3"/>
  <c r="G597" i="3"/>
  <c r="H597" i="3"/>
  <c r="G598" i="3"/>
  <c r="H598" i="3"/>
  <c r="G599" i="3"/>
  <c r="I599" i="3"/>
  <c r="H599" i="3"/>
  <c r="G600" i="3"/>
  <c r="H600" i="3"/>
  <c r="G601" i="3"/>
  <c r="H601" i="3"/>
  <c r="G602" i="3"/>
  <c r="H602" i="3"/>
  <c r="G603" i="3"/>
  <c r="H603" i="3"/>
  <c r="G604" i="3"/>
  <c r="H604" i="3"/>
  <c r="I604" i="3"/>
  <c r="G605" i="3"/>
  <c r="H605" i="3"/>
  <c r="G606" i="3"/>
  <c r="I606" i="3"/>
  <c r="H606" i="3"/>
  <c r="G607" i="3"/>
  <c r="H607" i="3"/>
  <c r="G608" i="3"/>
  <c r="I608" i="3"/>
  <c r="H608" i="3"/>
  <c r="G609" i="3"/>
  <c r="H609" i="3"/>
  <c r="G610" i="3"/>
  <c r="H610" i="3"/>
  <c r="G611" i="3"/>
  <c r="H611" i="3"/>
  <c r="G612" i="3"/>
  <c r="H612" i="3"/>
  <c r="I612" i="3"/>
  <c r="G613" i="3"/>
  <c r="H613" i="3"/>
  <c r="G563" i="8"/>
  <c r="H563" i="8"/>
  <c r="F563" i="8"/>
  <c r="F562" i="8"/>
  <c r="G562" i="8"/>
  <c r="F562" i="7"/>
  <c r="F563" i="7"/>
  <c r="G563" i="7"/>
  <c r="F564" i="7"/>
  <c r="G564" i="7"/>
  <c r="F565" i="7"/>
  <c r="G565" i="7"/>
  <c r="G566" i="7"/>
  <c r="F567" i="7"/>
  <c r="H567" i="7"/>
  <c r="G567" i="7"/>
  <c r="F568" i="7"/>
  <c r="G568" i="7"/>
  <c r="F569" i="7"/>
  <c r="G569" i="7"/>
  <c r="F570" i="7"/>
  <c r="G570" i="7"/>
  <c r="F571" i="7"/>
  <c r="G571" i="7"/>
  <c r="F572" i="7"/>
  <c r="G572" i="7"/>
  <c r="F573" i="7"/>
  <c r="G573" i="7"/>
  <c r="F574" i="7"/>
  <c r="G574" i="7"/>
  <c r="F575" i="7"/>
  <c r="G575" i="7"/>
  <c r="F576" i="7"/>
  <c r="H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H587" i="7"/>
  <c r="G587" i="7"/>
  <c r="F588" i="7"/>
  <c r="G588" i="7"/>
  <c r="F589" i="7"/>
  <c r="G589" i="7"/>
  <c r="F590" i="7"/>
  <c r="G590" i="7"/>
  <c r="F591" i="7"/>
  <c r="H591" i="7"/>
  <c r="G591" i="7"/>
  <c r="F592" i="7"/>
  <c r="G592" i="7"/>
  <c r="F593" i="7"/>
  <c r="G593" i="7"/>
  <c r="F594" i="7"/>
  <c r="G594" i="7"/>
  <c r="G595" i="7"/>
  <c r="G596" i="7"/>
  <c r="H596" i="7"/>
  <c r="G597" i="7"/>
  <c r="G598" i="7"/>
  <c r="F599" i="7"/>
  <c r="I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F608" i="7"/>
  <c r="G608" i="7"/>
  <c r="F609" i="7"/>
  <c r="G609" i="7"/>
  <c r="F610" i="7"/>
  <c r="G610" i="7"/>
  <c r="F562" i="2"/>
  <c r="G562" i="2"/>
  <c r="G233" i="14"/>
  <c r="H233" i="14"/>
  <c r="G6" i="78"/>
  <c r="H6" i="78"/>
  <c r="G562" i="5"/>
  <c r="H562" i="5"/>
  <c r="I562" i="5"/>
  <c r="G562" i="4"/>
  <c r="H562" i="4"/>
  <c r="G562" i="9"/>
  <c r="H562" i="9"/>
  <c r="G563" i="3"/>
  <c r="H563" i="3"/>
  <c r="G562" i="1"/>
  <c r="H562" i="1"/>
  <c r="G562" i="7"/>
  <c r="F561" i="2"/>
  <c r="G561" i="2"/>
  <c r="G232" i="14"/>
  <c r="H232" i="14"/>
  <c r="G5" i="78"/>
  <c r="H5" i="78"/>
  <c r="I5" i="78"/>
  <c r="G561" i="5"/>
  <c r="H561" i="5"/>
  <c r="G561" i="9"/>
  <c r="H561" i="9"/>
  <c r="G562" i="3"/>
  <c r="H562" i="3"/>
  <c r="G561" i="1"/>
  <c r="I561" i="1"/>
  <c r="H561" i="1"/>
  <c r="G561" i="4"/>
  <c r="H561" i="4"/>
  <c r="F561" i="8"/>
  <c r="G561" i="8"/>
  <c r="F561" i="7"/>
  <c r="H561" i="7"/>
  <c r="G561" i="7"/>
  <c r="G4" i="78"/>
  <c r="H4" i="78"/>
  <c r="A4" i="78"/>
  <c r="A5" i="78"/>
  <c r="A6" i="78"/>
  <c r="A7" i="78"/>
  <c r="A8" i="78"/>
  <c r="A9" i="78"/>
  <c r="A10" i="78"/>
  <c r="A11" i="78"/>
  <c r="A12" i="78"/>
  <c r="A13" i="78"/>
  <c r="A14" i="78"/>
  <c r="A15" i="78"/>
  <c r="A16" i="78"/>
  <c r="A17" i="78"/>
  <c r="A18" i="78"/>
  <c r="A19" i="78"/>
  <c r="A20" i="78"/>
  <c r="A21" i="78"/>
  <c r="A22" i="78"/>
  <c r="A23" i="78"/>
  <c r="A24" i="78"/>
  <c r="A25" i="78"/>
  <c r="A26" i="78"/>
  <c r="A27" i="78"/>
  <c r="A28" i="78"/>
  <c r="A29" i="78"/>
  <c r="A30" i="78"/>
  <c r="A31" i="78"/>
  <c r="A32" i="78"/>
  <c r="A33" i="78"/>
  <c r="A34" i="78"/>
  <c r="A35" i="78"/>
  <c r="A36" i="78"/>
  <c r="A37" i="78"/>
  <c r="A38" i="78"/>
  <c r="A39" i="78"/>
  <c r="A40" i="78"/>
  <c r="A41" i="78"/>
  <c r="A42" i="78"/>
  <c r="A43" i="78"/>
  <c r="A44" i="78"/>
  <c r="A45" i="78"/>
  <c r="A46" i="78"/>
  <c r="A47" i="78"/>
  <c r="A48" i="78"/>
  <c r="A49" i="78"/>
  <c r="A50" i="78"/>
  <c r="A51" i="78"/>
  <c r="A52" i="78"/>
  <c r="A53" i="78"/>
  <c r="A54" i="78"/>
  <c r="A55" i="78"/>
  <c r="A56" i="78"/>
  <c r="A57" i="78"/>
  <c r="A58" i="78"/>
  <c r="A59" i="78"/>
  <c r="A60" i="78"/>
  <c r="A61" i="78"/>
  <c r="A62" i="78"/>
  <c r="A63" i="78"/>
  <c r="A64" i="78"/>
  <c r="A65" i="78"/>
  <c r="A66" i="78"/>
  <c r="A67" i="78"/>
  <c r="A68" i="78"/>
  <c r="A69" i="78"/>
  <c r="A70" i="78"/>
  <c r="A71" i="78"/>
  <c r="A72" i="78"/>
  <c r="A73" i="78"/>
  <c r="A74" i="78"/>
  <c r="A75" i="78"/>
  <c r="A76" i="78"/>
  <c r="A77" i="78"/>
  <c r="A78" i="78"/>
  <c r="A79" i="78"/>
  <c r="A80" i="78"/>
  <c r="A81" i="78"/>
  <c r="A82" i="78"/>
  <c r="A83" i="78"/>
  <c r="A84" i="78"/>
  <c r="A85" i="78"/>
  <c r="A86" i="78"/>
  <c r="A87" i="78"/>
  <c r="A88" i="78"/>
  <c r="A89" i="78"/>
  <c r="A90" i="78"/>
  <c r="A91" i="78"/>
  <c r="A92" i="78"/>
  <c r="A93" i="78"/>
  <c r="A94" i="78"/>
  <c r="A95" i="78"/>
  <c r="A96" i="78"/>
  <c r="A97" i="78"/>
  <c r="A98" i="78"/>
  <c r="A99" i="78"/>
  <c r="A100" i="78"/>
  <c r="A101" i="78"/>
  <c r="A102" i="78"/>
  <c r="A103" i="78"/>
  <c r="A104" i="78"/>
  <c r="A105" i="78"/>
  <c r="A106" i="78"/>
  <c r="A107" i="78"/>
  <c r="A108" i="78"/>
  <c r="A109" i="78"/>
  <c r="A110" i="78"/>
  <c r="A111" i="78"/>
  <c r="A112" i="78"/>
  <c r="A113" i="78"/>
  <c r="A114" i="78"/>
  <c r="A115" i="78"/>
  <c r="A116" i="78"/>
  <c r="A117" i="78"/>
  <c r="A118" i="78"/>
  <c r="A119" i="78"/>
  <c r="A120" i="78"/>
  <c r="A121" i="78"/>
  <c r="A122" i="78"/>
  <c r="A123" i="78"/>
  <c r="A124" i="78"/>
  <c r="A125" i="78"/>
  <c r="A126" i="78"/>
  <c r="A127" i="78"/>
  <c r="A128" i="78"/>
  <c r="A129" i="78"/>
  <c r="A130" i="78"/>
  <c r="A131" i="78"/>
  <c r="A132" i="78"/>
  <c r="A133" i="78"/>
  <c r="A134" i="78"/>
  <c r="A135" i="78"/>
  <c r="A136" i="78"/>
  <c r="A137" i="78"/>
  <c r="A138" i="78"/>
  <c r="A139" i="78"/>
  <c r="A140" i="78"/>
  <c r="A141" i="78"/>
  <c r="A142" i="78"/>
  <c r="A143" i="78"/>
  <c r="A144" i="78"/>
  <c r="A145" i="78"/>
  <c r="A146" i="78"/>
  <c r="A147" i="78"/>
  <c r="A148" i="78"/>
  <c r="A149" i="78"/>
  <c r="A150" i="78"/>
  <c r="A151" i="78"/>
  <c r="A152" i="78"/>
  <c r="A153" i="78"/>
  <c r="A154" i="78"/>
  <c r="A155" i="78"/>
  <c r="A156" i="78"/>
  <c r="A157" i="78"/>
  <c r="A158" i="78"/>
  <c r="A159" i="78"/>
  <c r="A160" i="78"/>
  <c r="A161" i="78"/>
  <c r="A162" i="78"/>
  <c r="A163" i="78"/>
  <c r="A164" i="78"/>
  <c r="A165" i="78"/>
  <c r="A166" i="78"/>
  <c r="A167" i="78"/>
  <c r="A168" i="78"/>
  <c r="A169" i="78"/>
  <c r="A170" i="78"/>
  <c r="A171" i="78"/>
  <c r="A172" i="78"/>
  <c r="A173" i="78"/>
  <c r="A174" i="78"/>
  <c r="A175" i="78"/>
  <c r="A176" i="78"/>
  <c r="A177" i="78"/>
  <c r="A178" i="78"/>
  <c r="A179" i="78"/>
  <c r="A180" i="78"/>
  <c r="A181" i="78"/>
  <c r="A182" i="78"/>
  <c r="A183" i="78"/>
  <c r="A184" i="78"/>
  <c r="A185" i="78"/>
  <c r="A186" i="78"/>
  <c r="A187" i="78"/>
  <c r="A188" i="78"/>
  <c r="A189" i="78"/>
  <c r="A190" i="78"/>
  <c r="A191" i="78"/>
  <c r="A192" i="78"/>
  <c r="A193" i="78"/>
  <c r="A194" i="78"/>
  <c r="A195" i="78"/>
  <c r="A196" i="78"/>
  <c r="A197" i="78"/>
  <c r="A198" i="78"/>
  <c r="A199" i="78"/>
  <c r="A200" i="78"/>
  <c r="A201" i="78"/>
  <c r="A202" i="78"/>
  <c r="A203" i="78"/>
  <c r="A204" i="78"/>
  <c r="A205" i="78"/>
  <c r="A206" i="78"/>
  <c r="A207" i="78"/>
  <c r="A208" i="78"/>
  <c r="H3" i="78"/>
  <c r="G3" i="78"/>
  <c r="F560" i="2"/>
  <c r="G560" i="2"/>
  <c r="G231" i="14"/>
  <c r="H231" i="14"/>
  <c r="G560" i="5"/>
  <c r="H560" i="5"/>
  <c r="G560" i="9"/>
  <c r="H560" i="9"/>
  <c r="G561" i="3"/>
  <c r="H561" i="3"/>
  <c r="G560" i="1"/>
  <c r="H560" i="1"/>
  <c r="G560" i="4"/>
  <c r="H560" i="4"/>
  <c r="F560" i="8"/>
  <c r="G560" i="8"/>
  <c r="F560" i="7"/>
  <c r="G560" i="7"/>
  <c r="F559" i="2"/>
  <c r="G559" i="2"/>
  <c r="G230" i="14"/>
  <c r="H230" i="14"/>
  <c r="G559" i="5"/>
  <c r="H559" i="5"/>
  <c r="I559" i="5"/>
  <c r="G559" i="9"/>
  <c r="H559" i="9"/>
  <c r="G560" i="3"/>
  <c r="H560" i="3"/>
  <c r="I560" i="3"/>
  <c r="G559" i="1"/>
  <c r="H559" i="1"/>
  <c r="I559" i="1"/>
  <c r="G559" i="4"/>
  <c r="H559" i="4"/>
  <c r="F559" i="8"/>
  <c r="G559" i="8"/>
  <c r="F559" i="7"/>
  <c r="G559" i="7"/>
  <c r="F558" i="2"/>
  <c r="G558" i="2"/>
  <c r="G229" i="14"/>
  <c r="H229" i="14"/>
  <c r="G558" i="9"/>
  <c r="H558" i="9"/>
  <c r="G558" i="5"/>
  <c r="H558" i="5"/>
  <c r="G559" i="3"/>
  <c r="H559" i="3"/>
  <c r="G558" i="1"/>
  <c r="H558" i="1"/>
  <c r="G558" i="4"/>
  <c r="H558" i="4"/>
  <c r="I558" i="4"/>
  <c r="F558" i="8"/>
  <c r="G558" i="8"/>
  <c r="F558" i="7"/>
  <c r="G558" i="7"/>
  <c r="F557" i="2"/>
  <c r="H557" i="2"/>
  <c r="G557" i="2"/>
  <c r="G228" i="14"/>
  <c r="H228" i="14"/>
  <c r="G557" i="9"/>
  <c r="H557" i="9"/>
  <c r="G557" i="5"/>
  <c r="I557" i="5"/>
  <c r="H557" i="5"/>
  <c r="G558" i="3"/>
  <c r="H558" i="3"/>
  <c r="G557" i="1"/>
  <c r="H557" i="1"/>
  <c r="G557" i="4"/>
  <c r="H557" i="4"/>
  <c r="F557" i="8"/>
  <c r="G557" i="8"/>
  <c r="F557" i="7"/>
  <c r="G557" i="7"/>
  <c r="F556" i="8"/>
  <c r="G556" i="8"/>
  <c r="F556" i="2"/>
  <c r="G556" i="2"/>
  <c r="G227" i="14"/>
  <c r="H227" i="14"/>
  <c r="G556" i="9"/>
  <c r="H556" i="9"/>
  <c r="G556" i="5"/>
  <c r="I556" i="5"/>
  <c r="H556" i="5"/>
  <c r="G557" i="3"/>
  <c r="H557" i="3"/>
  <c r="G556" i="1"/>
  <c r="H556" i="1"/>
  <c r="G556" i="4"/>
  <c r="I556" i="4"/>
  <c r="H556" i="4"/>
  <c r="F556" i="7"/>
  <c r="G556" i="7"/>
  <c r="F555" i="7"/>
  <c r="G555" i="7"/>
  <c r="F555" i="2"/>
  <c r="G555" i="2"/>
  <c r="G226" i="14"/>
  <c r="H226" i="14"/>
  <c r="G555" i="9"/>
  <c r="H555" i="9"/>
  <c r="G555" i="5"/>
  <c r="H555" i="5"/>
  <c r="G556" i="3"/>
  <c r="H556" i="3"/>
  <c r="I556" i="3"/>
  <c r="G555" i="1"/>
  <c r="H555" i="1"/>
  <c r="G555" i="4"/>
  <c r="H555" i="4"/>
  <c r="F555" i="8"/>
  <c r="G555" i="8"/>
  <c r="F554" i="2"/>
  <c r="G554" i="2"/>
  <c r="G225" i="14"/>
  <c r="H225" i="14"/>
  <c r="G554" i="9"/>
  <c r="I554" i="9"/>
  <c r="H554" i="9"/>
  <c r="G554" i="5"/>
  <c r="H554" i="5"/>
  <c r="G555" i="3"/>
  <c r="H555" i="3"/>
  <c r="G554" i="1"/>
  <c r="H554" i="1"/>
  <c r="G554" i="4"/>
  <c r="H554" i="4"/>
  <c r="F554" i="8"/>
  <c r="G554" i="8"/>
  <c r="F554" i="7"/>
  <c r="G554" i="7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H543" i="8"/>
  <c r="F544" i="8"/>
  <c r="F545" i="8"/>
  <c r="F546" i="8"/>
  <c r="F547" i="8"/>
  <c r="F548" i="8"/>
  <c r="F549" i="8"/>
  <c r="F550" i="8"/>
  <c r="F551" i="8"/>
  <c r="F552" i="8"/>
  <c r="F553" i="8"/>
  <c r="F553" i="2"/>
  <c r="H553" i="2"/>
  <c r="G553" i="2"/>
  <c r="G224" i="14"/>
  <c r="H224" i="14"/>
  <c r="G553" i="9"/>
  <c r="H553" i="9"/>
  <c r="G553" i="5"/>
  <c r="H553" i="5"/>
  <c r="G554" i="3"/>
  <c r="I554" i="3"/>
  <c r="H554" i="3"/>
  <c r="G553" i="1"/>
  <c r="H553" i="1"/>
  <c r="G553" i="4"/>
  <c r="H553" i="4"/>
  <c r="G553" i="8"/>
  <c r="F553" i="7"/>
  <c r="G553" i="7"/>
  <c r="F552" i="2"/>
  <c r="G552" i="2"/>
  <c r="G223" i="14"/>
  <c r="H223" i="14"/>
  <c r="G552" i="9"/>
  <c r="H552" i="9"/>
  <c r="I552" i="9"/>
  <c r="G552" i="5"/>
  <c r="H552" i="5"/>
  <c r="I552" i="5"/>
  <c r="G553" i="3"/>
  <c r="H553" i="3"/>
  <c r="G552" i="1"/>
  <c r="H552" i="1"/>
  <c r="G552" i="4"/>
  <c r="H552" i="4"/>
  <c r="G552" i="8"/>
  <c r="F552" i="7"/>
  <c r="G552" i="7"/>
  <c r="F551" i="2"/>
  <c r="G551" i="2"/>
  <c r="G222" i="14"/>
  <c r="H222" i="14"/>
  <c r="G551" i="9"/>
  <c r="H551" i="9"/>
  <c r="G551" i="5"/>
  <c r="H551" i="5"/>
  <c r="G552" i="3"/>
  <c r="H552" i="3"/>
  <c r="G551" i="1"/>
  <c r="H551" i="1"/>
  <c r="G551" i="4"/>
  <c r="H551" i="4"/>
  <c r="G551" i="8"/>
  <c r="F551" i="7"/>
  <c r="G551" i="7"/>
  <c r="G550" i="1"/>
  <c r="H550" i="1"/>
  <c r="F550" i="2"/>
  <c r="G550" i="2"/>
  <c r="G221" i="14"/>
  <c r="H221" i="14"/>
  <c r="G550" i="9"/>
  <c r="H550" i="9"/>
  <c r="G550" i="5"/>
  <c r="H550" i="5"/>
  <c r="G551" i="3"/>
  <c r="H551" i="3"/>
  <c r="G550" i="4"/>
  <c r="H550" i="4"/>
  <c r="G550" i="8"/>
  <c r="F550" i="7"/>
  <c r="G550" i="7"/>
  <c r="G218" i="14"/>
  <c r="H218" i="14"/>
  <c r="H219" i="14"/>
  <c r="G219" i="14"/>
  <c r="F549" i="2"/>
  <c r="G549" i="2"/>
  <c r="H220" i="14"/>
  <c r="G220" i="14"/>
  <c r="G549" i="9"/>
  <c r="H549" i="9"/>
  <c r="G549" i="5"/>
  <c r="H549" i="5"/>
  <c r="G550" i="3"/>
  <c r="H550" i="3"/>
  <c r="G549" i="1"/>
  <c r="I549" i="1"/>
  <c r="H549" i="1"/>
  <c r="G549" i="4"/>
  <c r="H549" i="4"/>
  <c r="G549" i="8"/>
  <c r="F549" i="7"/>
  <c r="G549" i="7"/>
  <c r="F548" i="2"/>
  <c r="G548" i="2"/>
  <c r="G212" i="14"/>
  <c r="H212" i="14"/>
  <c r="G548" i="9"/>
  <c r="H548" i="9"/>
  <c r="G548" i="5"/>
  <c r="H548" i="5"/>
  <c r="I548" i="5"/>
  <c r="G549" i="3"/>
  <c r="H549" i="3"/>
  <c r="G548" i="1"/>
  <c r="I548" i="1"/>
  <c r="H548" i="1"/>
  <c r="G548" i="4"/>
  <c r="H548" i="4"/>
  <c r="G548" i="8"/>
  <c r="H548" i="8"/>
  <c r="F548" i="7"/>
  <c r="G548" i="7"/>
  <c r="K21" i="13"/>
  <c r="K19" i="13"/>
  <c r="K17" i="13"/>
  <c r="H9" i="10"/>
  <c r="K15" i="13"/>
  <c r="H11" i="10"/>
  <c r="K13" i="13"/>
  <c r="H10" i="10"/>
  <c r="K11" i="13"/>
  <c r="H8" i="10"/>
  <c r="F547" i="2"/>
  <c r="G547" i="2"/>
  <c r="G211" i="14"/>
  <c r="H211" i="14"/>
  <c r="G547" i="9"/>
  <c r="H547" i="9"/>
  <c r="G547" i="5"/>
  <c r="H547" i="5"/>
  <c r="G548" i="3"/>
  <c r="H548" i="3"/>
  <c r="G547" i="1"/>
  <c r="H547" i="1"/>
  <c r="I547" i="1"/>
  <c r="G547" i="4"/>
  <c r="H547" i="4"/>
  <c r="I547" i="4"/>
  <c r="G547" i="8"/>
  <c r="F547" i="7"/>
  <c r="G547" i="7"/>
  <c r="G546" i="1"/>
  <c r="I546" i="1"/>
  <c r="H546" i="1"/>
  <c r="F546" i="7"/>
  <c r="G546" i="7"/>
  <c r="F546" i="2"/>
  <c r="G546" i="2"/>
  <c r="G546" i="9"/>
  <c r="I546" i="9"/>
  <c r="H546" i="9"/>
  <c r="G546" i="5"/>
  <c r="H546" i="5"/>
  <c r="I546" i="5"/>
  <c r="G547" i="3"/>
  <c r="H547" i="3"/>
  <c r="I547" i="3"/>
  <c r="G546" i="4"/>
  <c r="H546" i="4"/>
  <c r="G546" i="8"/>
  <c r="F545" i="7"/>
  <c r="G545" i="7"/>
  <c r="F545" i="2"/>
  <c r="G545" i="2"/>
  <c r="G545" i="9"/>
  <c r="H545" i="9"/>
  <c r="G545" i="5"/>
  <c r="H545" i="5"/>
  <c r="G546" i="3"/>
  <c r="I546" i="3"/>
  <c r="H546" i="3"/>
  <c r="G545" i="1"/>
  <c r="H545" i="1"/>
  <c r="G545" i="4"/>
  <c r="H545" i="4"/>
  <c r="G545" i="8"/>
  <c r="F544" i="7"/>
  <c r="G544" i="7"/>
  <c r="F544" i="2"/>
  <c r="G544" i="2"/>
  <c r="G544" i="9"/>
  <c r="H544" i="9"/>
  <c r="G544" i="5"/>
  <c r="H544" i="5"/>
  <c r="G545" i="3"/>
  <c r="H545" i="3"/>
  <c r="G544" i="1"/>
  <c r="H544" i="1"/>
  <c r="G544" i="4"/>
  <c r="H544" i="4"/>
  <c r="G544" i="8"/>
  <c r="F543" i="7"/>
  <c r="G543" i="7"/>
  <c r="F543" i="2"/>
  <c r="G543" i="2"/>
  <c r="G543" i="5"/>
  <c r="H543" i="5"/>
  <c r="G544" i="3"/>
  <c r="H544" i="3"/>
  <c r="G543" i="9"/>
  <c r="H543" i="9"/>
  <c r="G543" i="1"/>
  <c r="H543" i="1"/>
  <c r="G543" i="4"/>
  <c r="I543" i="4"/>
  <c r="H543" i="4"/>
  <c r="G543" i="8"/>
  <c r="F542" i="7"/>
  <c r="G542" i="7"/>
  <c r="F542" i="2"/>
  <c r="G542" i="2"/>
  <c r="G542" i="5"/>
  <c r="H542" i="5"/>
  <c r="G543" i="3"/>
  <c r="I543" i="3"/>
  <c r="H543" i="3"/>
  <c r="G542" i="9"/>
  <c r="H542" i="9"/>
  <c r="G542" i="1"/>
  <c r="H542" i="1"/>
  <c r="G542" i="4"/>
  <c r="I542" i="4"/>
  <c r="H542" i="4"/>
  <c r="G542" i="8"/>
  <c r="H542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7" i="9"/>
  <c r="H438" i="9"/>
  <c r="H439" i="9"/>
  <c r="H440" i="9"/>
  <c r="H441" i="9"/>
  <c r="H442" i="9"/>
  <c r="H443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I540" i="9"/>
  <c r="H541" i="9"/>
  <c r="F541" i="7"/>
  <c r="G541" i="7"/>
  <c r="F541" i="2"/>
  <c r="H541" i="2"/>
  <c r="G541" i="2"/>
  <c r="G541" i="5"/>
  <c r="H541" i="5"/>
  <c r="G542" i="3"/>
  <c r="I542" i="3"/>
  <c r="H542" i="3"/>
  <c r="G541" i="9"/>
  <c r="I541" i="9"/>
  <c r="G541" i="1"/>
  <c r="I541" i="1"/>
  <c r="H541" i="1"/>
  <c r="G541" i="4"/>
  <c r="H541" i="4"/>
  <c r="G541" i="8"/>
  <c r="F535" i="2"/>
  <c r="H535" i="2"/>
  <c r="G535" i="2"/>
  <c r="F536" i="2"/>
  <c r="G536" i="2"/>
  <c r="F537" i="2"/>
  <c r="G537" i="2"/>
  <c r="F538" i="2"/>
  <c r="G538" i="2"/>
  <c r="F539" i="2"/>
  <c r="G539" i="2"/>
  <c r="F540" i="2"/>
  <c r="G540" i="2"/>
  <c r="I488" i="7"/>
  <c r="I540" i="7"/>
  <c r="K9" i="13"/>
  <c r="H7" i="10"/>
  <c r="H12" i="10"/>
  <c r="H16" i="10"/>
  <c r="F540" i="7"/>
  <c r="G540" i="7"/>
  <c r="G540" i="5"/>
  <c r="H540" i="5"/>
  <c r="G541" i="3"/>
  <c r="H541" i="3"/>
  <c r="G540" i="9"/>
  <c r="G540" i="1"/>
  <c r="H540" i="1"/>
  <c r="G540" i="4"/>
  <c r="I540" i="4"/>
  <c r="H540" i="4"/>
  <c r="G540" i="8"/>
  <c r="F538" i="7"/>
  <c r="G538" i="7"/>
  <c r="G210" i="14"/>
  <c r="H210" i="14"/>
  <c r="G539" i="5"/>
  <c r="I539" i="5"/>
  <c r="H539" i="5"/>
  <c r="G540" i="3"/>
  <c r="H540" i="3"/>
  <c r="G539" i="9"/>
  <c r="G539" i="1"/>
  <c r="H539" i="1"/>
  <c r="G539" i="4"/>
  <c r="I539" i="4"/>
  <c r="H539" i="4"/>
  <c r="G539" i="8"/>
  <c r="G538" i="8"/>
  <c r="G209" i="14"/>
  <c r="H209" i="14"/>
  <c r="G538" i="5"/>
  <c r="H538" i="5"/>
  <c r="G538" i="9"/>
  <c r="G539" i="3"/>
  <c r="H539" i="3"/>
  <c r="G538" i="4"/>
  <c r="H538" i="4"/>
  <c r="G538" i="1"/>
  <c r="H538" i="1"/>
  <c r="I538" i="1"/>
  <c r="F536" i="7"/>
  <c r="G536" i="7"/>
  <c r="G538" i="3"/>
  <c r="I538" i="3"/>
  <c r="H538" i="3"/>
  <c r="G208" i="14"/>
  <c r="H208" i="14"/>
  <c r="G537" i="8"/>
  <c r="H537" i="8"/>
  <c r="G537" i="5"/>
  <c r="H537" i="5"/>
  <c r="G537" i="9"/>
  <c r="G537" i="4"/>
  <c r="I537" i="4"/>
  <c r="H537" i="4"/>
  <c r="G537" i="1"/>
  <c r="H537" i="1"/>
  <c r="G207" i="14"/>
  <c r="H207" i="14"/>
  <c r="G536" i="8"/>
  <c r="G536" i="5"/>
  <c r="I536" i="5"/>
  <c r="H536" i="5"/>
  <c r="G536" i="9"/>
  <c r="I536" i="9"/>
  <c r="G536" i="1"/>
  <c r="H536" i="1"/>
  <c r="G537" i="3"/>
  <c r="I537" i="3"/>
  <c r="H537" i="3"/>
  <c r="G536" i="4"/>
  <c r="H536" i="4"/>
  <c r="G536" i="3"/>
  <c r="H536" i="3"/>
  <c r="G206" i="14"/>
  <c r="H206" i="14"/>
  <c r="G535" i="8"/>
  <c r="H535" i="8"/>
  <c r="G535" i="5"/>
  <c r="H535" i="5"/>
  <c r="G535" i="9"/>
  <c r="G535" i="1"/>
  <c r="H535" i="1"/>
  <c r="G535" i="4"/>
  <c r="H535" i="4"/>
  <c r="G534" i="9"/>
  <c r="G205" i="14"/>
  <c r="H205" i="14"/>
  <c r="G534" i="8"/>
  <c r="F534" i="2"/>
  <c r="G534" i="2"/>
  <c r="G534" i="1"/>
  <c r="H534" i="1"/>
  <c r="G534" i="5"/>
  <c r="H534" i="5"/>
  <c r="G533" i="9"/>
  <c r="I533" i="9"/>
  <c r="G535" i="3"/>
  <c r="H535" i="3"/>
  <c r="G534" i="4"/>
  <c r="H534" i="4"/>
  <c r="G533" i="4"/>
  <c r="H533" i="4"/>
  <c r="F533" i="2"/>
  <c r="H533" i="2"/>
  <c r="G533" i="2"/>
  <c r="G204" i="14"/>
  <c r="H204" i="14"/>
  <c r="G533" i="8"/>
  <c r="H533" i="8"/>
  <c r="G532" i="9"/>
  <c r="I532" i="9"/>
  <c r="G533" i="5"/>
  <c r="I533" i="5"/>
  <c r="H533" i="5"/>
  <c r="G534" i="3"/>
  <c r="I534" i="3"/>
  <c r="H534" i="3"/>
  <c r="G533" i="1"/>
  <c r="H533" i="1"/>
  <c r="G203" i="14"/>
  <c r="H203" i="14"/>
  <c r="G532" i="8"/>
  <c r="F532" i="2"/>
  <c r="G532" i="2"/>
  <c r="G532" i="5"/>
  <c r="H532" i="5"/>
  <c r="G531" i="9"/>
  <c r="G533" i="3"/>
  <c r="H533" i="3"/>
  <c r="I533" i="3"/>
  <c r="G532" i="1"/>
  <c r="H532" i="1"/>
  <c r="G532" i="4"/>
  <c r="I532" i="4"/>
  <c r="H532" i="4"/>
  <c r="G202" i="14"/>
  <c r="H202" i="14"/>
  <c r="G531" i="8"/>
  <c r="F531" i="2"/>
  <c r="G531" i="2"/>
  <c r="G531" i="5"/>
  <c r="H531" i="5"/>
  <c r="G532" i="3"/>
  <c r="I532" i="3"/>
  <c r="H532" i="3"/>
  <c r="G531" i="1"/>
  <c r="H531" i="1"/>
  <c r="G531" i="4"/>
  <c r="H531" i="4"/>
  <c r="G201" i="14"/>
  <c r="H201" i="14"/>
  <c r="G530" i="8"/>
  <c r="G530" i="5"/>
  <c r="H530" i="5"/>
  <c r="G530" i="9"/>
  <c r="G531" i="3"/>
  <c r="H531" i="3"/>
  <c r="G530" i="4"/>
  <c r="H530" i="4"/>
  <c r="F530" i="2"/>
  <c r="G530" i="2"/>
  <c r="G530" i="1"/>
  <c r="H530" i="1"/>
  <c r="G529" i="4"/>
  <c r="H529" i="4"/>
  <c r="I529" i="4"/>
  <c r="F529" i="2"/>
  <c r="H530" i="2"/>
  <c r="G529" i="2"/>
  <c r="G200" i="14"/>
  <c r="H200" i="14"/>
  <c r="G529" i="8"/>
  <c r="G529" i="5"/>
  <c r="I529" i="5"/>
  <c r="H529" i="5"/>
  <c r="G529" i="9"/>
  <c r="I529" i="9"/>
  <c r="G530" i="3"/>
  <c r="H530" i="3"/>
  <c r="G529" i="1"/>
  <c r="H529" i="1"/>
  <c r="G199" i="14"/>
  <c r="H199" i="14"/>
  <c r="G528" i="8"/>
  <c r="H528" i="8"/>
  <c r="G528" i="5"/>
  <c r="H528" i="5"/>
  <c r="G528" i="9"/>
  <c r="G529" i="3"/>
  <c r="H529" i="3"/>
  <c r="G528" i="4"/>
  <c r="H528" i="4"/>
  <c r="F528" i="2"/>
  <c r="H528" i="2"/>
  <c r="G528" i="2"/>
  <c r="G528" i="1"/>
  <c r="H528" i="1"/>
  <c r="F527" i="2"/>
  <c r="G527" i="2"/>
  <c r="G527" i="8"/>
  <c r="G198" i="14"/>
  <c r="H198" i="14"/>
  <c r="G527" i="5"/>
  <c r="H527" i="5"/>
  <c r="G527" i="9"/>
  <c r="I527" i="9"/>
  <c r="G528" i="3"/>
  <c r="I528" i="3"/>
  <c r="H528" i="3"/>
  <c r="G527" i="4"/>
  <c r="I527" i="4"/>
  <c r="H527" i="4"/>
  <c r="G527" i="1"/>
  <c r="H527" i="1"/>
  <c r="G197" i="14"/>
  <c r="H197" i="14"/>
  <c r="G526" i="8"/>
  <c r="G526" i="5"/>
  <c r="H526" i="5"/>
  <c r="G526" i="9"/>
  <c r="G527" i="3"/>
  <c r="H527" i="3"/>
  <c r="G526" i="4"/>
  <c r="H526" i="4"/>
  <c r="F526" i="2"/>
  <c r="H527" i="2"/>
  <c r="G526" i="2"/>
  <c r="G526" i="1"/>
  <c r="H526" i="1"/>
  <c r="F525" i="2"/>
  <c r="G525" i="2"/>
  <c r="G196" i="14"/>
  <c r="H196" i="14"/>
  <c r="G525" i="8"/>
  <c r="H525" i="8"/>
  <c r="G525" i="9"/>
  <c r="I525" i="9"/>
  <c r="G525" i="5"/>
  <c r="H525" i="5"/>
  <c r="G526" i="3"/>
  <c r="H526" i="3"/>
  <c r="G525" i="4"/>
  <c r="H525" i="4"/>
  <c r="G525" i="1"/>
  <c r="I525" i="1"/>
  <c r="H525" i="1"/>
  <c r="G195" i="14"/>
  <c r="H195" i="14"/>
  <c r="G524" i="8"/>
  <c r="G524" i="5"/>
  <c r="H524" i="5"/>
  <c r="G524" i="9"/>
  <c r="G525" i="3"/>
  <c r="H525" i="3"/>
  <c r="G524" i="4"/>
  <c r="H524" i="4"/>
  <c r="F524" i="2"/>
  <c r="G524" i="2"/>
  <c r="G524" i="1"/>
  <c r="H524" i="1"/>
  <c r="G194" i="14"/>
  <c r="H194" i="14"/>
  <c r="G523" i="8"/>
  <c r="G523" i="5"/>
  <c r="H523" i="5"/>
  <c r="G523" i="9"/>
  <c r="G524" i="3"/>
  <c r="H524" i="3"/>
  <c r="G523" i="4"/>
  <c r="H523" i="4"/>
  <c r="F523" i="2"/>
  <c r="H523" i="2"/>
  <c r="G523" i="2"/>
  <c r="G523" i="1"/>
  <c r="H523" i="1"/>
  <c r="G193" i="14"/>
  <c r="H193" i="14"/>
  <c r="G522" i="8"/>
  <c r="G522" i="5"/>
  <c r="H522" i="5"/>
  <c r="G522" i="9"/>
  <c r="G523" i="3"/>
  <c r="H523" i="3"/>
  <c r="G522" i="4"/>
  <c r="H522" i="4"/>
  <c r="F522" i="2"/>
  <c r="G522" i="2"/>
  <c r="G522" i="1"/>
  <c r="H522" i="1"/>
  <c r="D13" i="15"/>
  <c r="H13" i="15"/>
  <c r="F13" i="15"/>
  <c r="J13" i="15"/>
  <c r="P13" i="15"/>
  <c r="K13" i="15"/>
  <c r="Q13" i="15"/>
  <c r="L13" i="15"/>
  <c r="R13" i="15"/>
  <c r="M13" i="15"/>
  <c r="S13" i="15"/>
  <c r="N13" i="15"/>
  <c r="O13" i="15"/>
  <c r="T13" i="15"/>
  <c r="U13" i="15"/>
  <c r="D14" i="15"/>
  <c r="H14" i="15"/>
  <c r="J14" i="15"/>
  <c r="P14" i="15"/>
  <c r="K14" i="15"/>
  <c r="Q14" i="15"/>
  <c r="L14" i="15"/>
  <c r="R14" i="15"/>
  <c r="M14" i="15"/>
  <c r="S14" i="15"/>
  <c r="N14" i="15"/>
  <c r="O14" i="15"/>
  <c r="T14" i="15"/>
  <c r="U14" i="15"/>
  <c r="D15" i="15"/>
  <c r="H15" i="15"/>
  <c r="J15" i="15"/>
  <c r="P15" i="15" s="1"/>
  <c r="K15" i="15"/>
  <c r="Q15" i="15"/>
  <c r="L15" i="15"/>
  <c r="R15" i="15" s="1"/>
  <c r="M15" i="15"/>
  <c r="S15" i="15"/>
  <c r="N15" i="15"/>
  <c r="O15" i="15"/>
  <c r="T15" i="15"/>
  <c r="U15" i="15"/>
  <c r="D16" i="15"/>
  <c r="H16" i="15"/>
  <c r="J16" i="15"/>
  <c r="P16" i="15"/>
  <c r="K16" i="15"/>
  <c r="Q16" i="15" s="1"/>
  <c r="L16" i="15"/>
  <c r="R16" i="15"/>
  <c r="M16" i="15"/>
  <c r="S16" i="15" s="1"/>
  <c r="N16" i="15"/>
  <c r="O16" i="15"/>
  <c r="T16" i="15"/>
  <c r="U16" i="15"/>
  <c r="D17" i="15"/>
  <c r="H17" i="15"/>
  <c r="J17" i="15"/>
  <c r="P17" i="15" s="1"/>
  <c r="K17" i="15"/>
  <c r="Q17" i="15"/>
  <c r="L17" i="15"/>
  <c r="R17" i="15" s="1"/>
  <c r="M17" i="15"/>
  <c r="S17" i="15"/>
  <c r="N17" i="15"/>
  <c r="O17" i="15"/>
  <c r="T17" i="15"/>
  <c r="U17" i="15"/>
  <c r="D18" i="15"/>
  <c r="H18" i="15"/>
  <c r="J18" i="15"/>
  <c r="P18" i="15"/>
  <c r="K18" i="15"/>
  <c r="Q18" i="15" s="1"/>
  <c r="L18" i="15"/>
  <c r="R18" i="15"/>
  <c r="M18" i="15"/>
  <c r="S18" i="15" s="1"/>
  <c r="N18" i="15"/>
  <c r="O18" i="15"/>
  <c r="T18" i="15"/>
  <c r="U18" i="15"/>
  <c r="D19" i="15"/>
  <c r="H19" i="15"/>
  <c r="J19" i="15"/>
  <c r="P19" i="15" s="1"/>
  <c r="K19" i="15"/>
  <c r="Q19" i="15"/>
  <c r="L19" i="15"/>
  <c r="R19" i="15" s="1"/>
  <c r="M19" i="15"/>
  <c r="S19" i="15"/>
  <c r="N19" i="15"/>
  <c r="O19" i="15"/>
  <c r="T19" i="15"/>
  <c r="U19" i="15"/>
  <c r="D20" i="15"/>
  <c r="H20" i="15"/>
  <c r="J20" i="15"/>
  <c r="P20" i="15"/>
  <c r="K20" i="15"/>
  <c r="Q20" i="15" s="1"/>
  <c r="L20" i="15"/>
  <c r="R20" i="15"/>
  <c r="M20" i="15"/>
  <c r="S20" i="15" s="1"/>
  <c r="N20" i="15"/>
  <c r="O20" i="15"/>
  <c r="T20" i="15"/>
  <c r="U20" i="15"/>
  <c r="D21" i="15"/>
  <c r="H21" i="15"/>
  <c r="J21" i="15"/>
  <c r="P21" i="15" s="1"/>
  <c r="K21" i="15"/>
  <c r="Q21" i="15"/>
  <c r="L21" i="15"/>
  <c r="R21" i="15" s="1"/>
  <c r="M21" i="15"/>
  <c r="S21" i="15"/>
  <c r="N21" i="15"/>
  <c r="O21" i="15"/>
  <c r="T21" i="15"/>
  <c r="U21" i="15"/>
  <c r="D22" i="15"/>
  <c r="H22" i="15"/>
  <c r="J22" i="15"/>
  <c r="P22" i="15"/>
  <c r="K22" i="15"/>
  <c r="Q22" i="15" s="1"/>
  <c r="L22" i="15"/>
  <c r="R22" i="15"/>
  <c r="M22" i="15"/>
  <c r="S22" i="15" s="1"/>
  <c r="N22" i="15"/>
  <c r="O22" i="15"/>
  <c r="T22" i="15"/>
  <c r="U22" i="15"/>
  <c r="D23" i="15"/>
  <c r="H23" i="15"/>
  <c r="J23" i="15"/>
  <c r="P23" i="15" s="1"/>
  <c r="K23" i="15"/>
  <c r="Q23" i="15"/>
  <c r="L23" i="15"/>
  <c r="R23" i="15" s="1"/>
  <c r="M23" i="15"/>
  <c r="S23" i="15"/>
  <c r="N23" i="15"/>
  <c r="O23" i="15"/>
  <c r="T23" i="15"/>
  <c r="U23" i="15"/>
  <c r="D24" i="15"/>
  <c r="H24" i="15"/>
  <c r="J24" i="15"/>
  <c r="P24" i="15"/>
  <c r="K24" i="15"/>
  <c r="Q24" i="15" s="1"/>
  <c r="L24" i="15"/>
  <c r="R24" i="15"/>
  <c r="M24" i="15"/>
  <c r="S24" i="15" s="1"/>
  <c r="N24" i="15"/>
  <c r="O24" i="15"/>
  <c r="T24" i="15"/>
  <c r="U24" i="15"/>
  <c r="D25" i="15"/>
  <c r="H25" i="15"/>
  <c r="J25" i="15"/>
  <c r="P25" i="15" s="1"/>
  <c r="K25" i="15"/>
  <c r="Q25" i="15"/>
  <c r="L25" i="15"/>
  <c r="R25" i="15" s="1"/>
  <c r="M25" i="15"/>
  <c r="S25" i="15"/>
  <c r="N25" i="15"/>
  <c r="O25" i="15"/>
  <c r="T25" i="15"/>
  <c r="U25" i="15"/>
  <c r="D26" i="15"/>
  <c r="H26" i="15"/>
  <c r="J26" i="15"/>
  <c r="P26" i="15"/>
  <c r="K26" i="15"/>
  <c r="Q26" i="15" s="1"/>
  <c r="L26" i="15"/>
  <c r="R26" i="15"/>
  <c r="M26" i="15"/>
  <c r="S26" i="15" s="1"/>
  <c r="N26" i="15"/>
  <c r="O26" i="15"/>
  <c r="T26" i="15"/>
  <c r="U26" i="15"/>
  <c r="D27" i="15"/>
  <c r="H27" i="15"/>
  <c r="J27" i="15"/>
  <c r="P27" i="15" s="1"/>
  <c r="K27" i="15"/>
  <c r="Q27" i="15"/>
  <c r="L27" i="15"/>
  <c r="R27" i="15" s="1"/>
  <c r="M27" i="15"/>
  <c r="S27" i="15"/>
  <c r="N27" i="15"/>
  <c r="O27" i="15"/>
  <c r="T27" i="15"/>
  <c r="U27" i="15"/>
  <c r="D28" i="15"/>
  <c r="H28" i="15"/>
  <c r="H66" i="15"/>
  <c r="J28" i="15"/>
  <c r="P28" i="15" s="1"/>
  <c r="K28" i="15"/>
  <c r="Q28" i="15"/>
  <c r="L28" i="15"/>
  <c r="R28" i="15" s="1"/>
  <c r="M28" i="15"/>
  <c r="S28" i="15"/>
  <c r="N28" i="15"/>
  <c r="O28" i="15"/>
  <c r="T28" i="15"/>
  <c r="U28" i="15"/>
  <c r="D29" i="15"/>
  <c r="J29" i="15"/>
  <c r="K29" i="15"/>
  <c r="K66" i="15"/>
  <c r="L29" i="15"/>
  <c r="M29" i="15"/>
  <c r="N29" i="15"/>
  <c r="O29" i="15"/>
  <c r="O66" i="15" s="1"/>
  <c r="P29" i="15"/>
  <c r="R29" i="15"/>
  <c r="T29" i="15"/>
  <c r="U29" i="15"/>
  <c r="U66" i="15" s="1"/>
  <c r="D30" i="15"/>
  <c r="K30" i="15"/>
  <c r="Q30" i="15"/>
  <c r="M30" i="15"/>
  <c r="S30" i="15" s="1"/>
  <c r="O30" i="15"/>
  <c r="U30" i="15"/>
  <c r="D31" i="15"/>
  <c r="K31" i="15"/>
  <c r="Q31" i="15"/>
  <c r="M31" i="15"/>
  <c r="S31" i="15" s="1"/>
  <c r="O31" i="15"/>
  <c r="U31" i="15"/>
  <c r="D32" i="15"/>
  <c r="K32" i="15"/>
  <c r="Q32" i="15" s="1"/>
  <c r="M32" i="15"/>
  <c r="S32" i="15"/>
  <c r="O32" i="15"/>
  <c r="U32" i="15"/>
  <c r="D33" i="15"/>
  <c r="K33" i="15"/>
  <c r="Q33" i="15" s="1"/>
  <c r="M33" i="15"/>
  <c r="S33" i="15"/>
  <c r="O33" i="15"/>
  <c r="U33" i="15"/>
  <c r="D34" i="15"/>
  <c r="K34" i="15"/>
  <c r="Q34" i="15"/>
  <c r="M34" i="15"/>
  <c r="S34" i="15" s="1"/>
  <c r="O34" i="15"/>
  <c r="U34" i="15"/>
  <c r="D35" i="15"/>
  <c r="K35" i="15"/>
  <c r="Q35" i="15"/>
  <c r="M35" i="15"/>
  <c r="S35" i="15" s="1"/>
  <c r="O35" i="15"/>
  <c r="U35" i="15"/>
  <c r="D36" i="15"/>
  <c r="K36" i="15"/>
  <c r="Q36" i="15" s="1"/>
  <c r="M36" i="15"/>
  <c r="S36" i="15"/>
  <c r="O36" i="15"/>
  <c r="U36" i="15"/>
  <c r="D37" i="15"/>
  <c r="K37" i="15"/>
  <c r="Q37" i="15" s="1"/>
  <c r="M37" i="15"/>
  <c r="S37" i="15"/>
  <c r="O37" i="15"/>
  <c r="U37" i="15"/>
  <c r="D38" i="15"/>
  <c r="K38" i="15"/>
  <c r="Q38" i="15"/>
  <c r="M38" i="15"/>
  <c r="S38" i="15" s="1"/>
  <c r="O38" i="15"/>
  <c r="U38" i="15"/>
  <c r="D39" i="15"/>
  <c r="K39" i="15"/>
  <c r="Q39" i="15"/>
  <c r="M39" i="15"/>
  <c r="S39" i="15" s="1"/>
  <c r="O39" i="15"/>
  <c r="U39" i="15"/>
  <c r="D40" i="15"/>
  <c r="K40" i="15"/>
  <c r="Q40" i="15" s="1"/>
  <c r="M40" i="15"/>
  <c r="S40" i="15"/>
  <c r="O40" i="15"/>
  <c r="U40" i="15"/>
  <c r="D41" i="15"/>
  <c r="K41" i="15"/>
  <c r="Q41" i="15" s="1"/>
  <c r="M41" i="15"/>
  <c r="S41" i="15"/>
  <c r="O41" i="15"/>
  <c r="U41" i="15"/>
  <c r="D42" i="15"/>
  <c r="K42" i="15"/>
  <c r="Q42" i="15"/>
  <c r="M42" i="15"/>
  <c r="S42" i="15" s="1"/>
  <c r="O42" i="15"/>
  <c r="U42" i="15"/>
  <c r="D43" i="15"/>
  <c r="K43" i="15"/>
  <c r="Q43" i="15"/>
  <c r="M43" i="15"/>
  <c r="S43" i="15" s="1"/>
  <c r="O43" i="15"/>
  <c r="U43" i="15"/>
  <c r="D44" i="15"/>
  <c r="K44" i="15"/>
  <c r="Q44" i="15" s="1"/>
  <c r="M44" i="15"/>
  <c r="S44" i="15"/>
  <c r="O44" i="15"/>
  <c r="U44" i="15"/>
  <c r="D45" i="15"/>
  <c r="K45" i="15"/>
  <c r="Q45" i="15" s="1"/>
  <c r="M45" i="15"/>
  <c r="S45" i="15"/>
  <c r="O45" i="15"/>
  <c r="U45" i="15"/>
  <c r="D46" i="15"/>
  <c r="K46" i="15"/>
  <c r="Q46" i="15"/>
  <c r="M46" i="15"/>
  <c r="S46" i="15" s="1"/>
  <c r="O46" i="15"/>
  <c r="U46" i="15"/>
  <c r="D47" i="15"/>
  <c r="K47" i="15"/>
  <c r="Q47" i="15"/>
  <c r="M47" i="15"/>
  <c r="S47" i="15" s="1"/>
  <c r="O47" i="15"/>
  <c r="U47" i="15"/>
  <c r="D48" i="15"/>
  <c r="K48" i="15"/>
  <c r="Q48" i="15" s="1"/>
  <c r="M48" i="15"/>
  <c r="S48" i="15"/>
  <c r="O48" i="15"/>
  <c r="U48" i="15"/>
  <c r="D49" i="15"/>
  <c r="K49" i="15"/>
  <c r="Q49" i="15" s="1"/>
  <c r="M49" i="15"/>
  <c r="S49" i="15"/>
  <c r="O49" i="15"/>
  <c r="U49" i="15"/>
  <c r="D50" i="15"/>
  <c r="K50" i="15"/>
  <c r="Q50" i="15"/>
  <c r="M50" i="15"/>
  <c r="S50" i="15" s="1"/>
  <c r="O50" i="15"/>
  <c r="U50" i="15"/>
  <c r="D51" i="15"/>
  <c r="K51" i="15"/>
  <c r="Q51" i="15"/>
  <c r="M51" i="15"/>
  <c r="S51" i="15" s="1"/>
  <c r="O51" i="15"/>
  <c r="U51" i="15"/>
  <c r="D52" i="15"/>
  <c r="K52" i="15"/>
  <c r="Q52" i="15" s="1"/>
  <c r="M52" i="15"/>
  <c r="S52" i="15"/>
  <c r="O52" i="15"/>
  <c r="U52" i="15"/>
  <c r="D53" i="15"/>
  <c r="K53" i="15"/>
  <c r="Q53" i="15" s="1"/>
  <c r="M53" i="15"/>
  <c r="S53" i="15"/>
  <c r="O53" i="15"/>
  <c r="U53" i="15"/>
  <c r="D54" i="15"/>
  <c r="K54" i="15"/>
  <c r="Q54" i="15"/>
  <c r="M54" i="15"/>
  <c r="S54" i="15" s="1"/>
  <c r="O54" i="15"/>
  <c r="U54" i="15"/>
  <c r="D55" i="15"/>
  <c r="K55" i="15"/>
  <c r="Q55" i="15"/>
  <c r="M55" i="15"/>
  <c r="S55" i="15" s="1"/>
  <c r="O55" i="15"/>
  <c r="U55" i="15"/>
  <c r="D56" i="15"/>
  <c r="K56" i="15"/>
  <c r="Q56" i="15" s="1"/>
  <c r="M56" i="15"/>
  <c r="S56" i="15"/>
  <c r="O56" i="15"/>
  <c r="U56" i="15"/>
  <c r="D57" i="15"/>
  <c r="K57" i="15"/>
  <c r="Q57" i="15" s="1"/>
  <c r="M57" i="15"/>
  <c r="S57" i="15"/>
  <c r="O57" i="15"/>
  <c r="U57" i="15"/>
  <c r="D58" i="15"/>
  <c r="K58" i="15"/>
  <c r="Q58" i="15"/>
  <c r="M58" i="15"/>
  <c r="S58" i="15" s="1"/>
  <c r="O58" i="15"/>
  <c r="U58" i="15"/>
  <c r="D59" i="15"/>
  <c r="K59" i="15"/>
  <c r="Q59" i="15"/>
  <c r="M59" i="15"/>
  <c r="S59" i="15" s="1"/>
  <c r="O59" i="15"/>
  <c r="U59" i="15"/>
  <c r="D60" i="15"/>
  <c r="K60" i="15"/>
  <c r="Q60" i="15" s="1"/>
  <c r="M60" i="15"/>
  <c r="S60" i="15"/>
  <c r="O60" i="15"/>
  <c r="U60" i="15"/>
  <c r="D61" i="15"/>
  <c r="K61" i="15"/>
  <c r="Q61" i="15" s="1"/>
  <c r="M61" i="15"/>
  <c r="S61" i="15" s="1"/>
  <c r="O61" i="15"/>
  <c r="U61" i="15"/>
  <c r="D62" i="15"/>
  <c r="K62" i="15"/>
  <c r="Q62" i="15"/>
  <c r="M62" i="15"/>
  <c r="S62" i="15" s="1"/>
  <c r="O62" i="15"/>
  <c r="U62" i="15"/>
  <c r="D63" i="15"/>
  <c r="K63" i="15"/>
  <c r="Q63" i="15"/>
  <c r="M63" i="15"/>
  <c r="S63" i="15" s="1"/>
  <c r="O63" i="15"/>
  <c r="U63" i="15"/>
  <c r="D64" i="15"/>
  <c r="K64" i="15"/>
  <c r="Q64" i="15" s="1"/>
  <c r="M64" i="15"/>
  <c r="S64" i="15"/>
  <c r="O64" i="15"/>
  <c r="U64" i="15"/>
  <c r="T98" i="13"/>
  <c r="AY120" i="13"/>
  <c r="BT139" i="13"/>
  <c r="BT159" i="13"/>
  <c r="BT161" i="13"/>
  <c r="BT163" i="13"/>
  <c r="BT168" i="13"/>
  <c r="BT180" i="13"/>
  <c r="BT192" i="13"/>
  <c r="G3" i="14"/>
  <c r="H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G4" i="14"/>
  <c r="H4" i="14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G21" i="14"/>
  <c r="H21" i="14"/>
  <c r="G22" i="14"/>
  <c r="H22" i="14"/>
  <c r="G23" i="14"/>
  <c r="H23" i="14"/>
  <c r="G24" i="14"/>
  <c r="H24" i="14"/>
  <c r="G25" i="14"/>
  <c r="H25" i="14"/>
  <c r="G26" i="14"/>
  <c r="H26" i="14"/>
  <c r="G27" i="14"/>
  <c r="H27" i="14"/>
  <c r="G28" i="14"/>
  <c r="H28" i="14"/>
  <c r="G29" i="14"/>
  <c r="H29" i="14"/>
  <c r="G30" i="14"/>
  <c r="H30" i="14"/>
  <c r="G31" i="14"/>
  <c r="H31" i="14"/>
  <c r="G32" i="14"/>
  <c r="H32" i="14"/>
  <c r="G33" i="14"/>
  <c r="H33" i="14"/>
  <c r="G34" i="14"/>
  <c r="H34" i="14"/>
  <c r="G35" i="14"/>
  <c r="H35" i="14"/>
  <c r="G36" i="14"/>
  <c r="H36" i="14"/>
  <c r="G37" i="14"/>
  <c r="H37" i="14"/>
  <c r="G38" i="14"/>
  <c r="H38" i="14"/>
  <c r="G39" i="14"/>
  <c r="H39" i="14"/>
  <c r="G40" i="14"/>
  <c r="H40" i="14"/>
  <c r="G41" i="14"/>
  <c r="H41" i="14"/>
  <c r="G42" i="14"/>
  <c r="H42" i="14"/>
  <c r="G43" i="14"/>
  <c r="H43" i="14"/>
  <c r="G44" i="14"/>
  <c r="H44" i="14"/>
  <c r="G45" i="14"/>
  <c r="H45" i="14"/>
  <c r="G46" i="14"/>
  <c r="H46" i="14"/>
  <c r="G47" i="14"/>
  <c r="H47" i="14"/>
  <c r="G48" i="14"/>
  <c r="H48" i="14"/>
  <c r="G49" i="14"/>
  <c r="H49" i="14"/>
  <c r="G50" i="14"/>
  <c r="H50" i="14"/>
  <c r="G51" i="14"/>
  <c r="H51" i="14"/>
  <c r="G52" i="14"/>
  <c r="H52" i="14"/>
  <c r="G53" i="14"/>
  <c r="H53" i="14"/>
  <c r="G54" i="14"/>
  <c r="H54" i="14"/>
  <c r="G55" i="14"/>
  <c r="H55" i="14"/>
  <c r="G56" i="14"/>
  <c r="H56" i="14"/>
  <c r="G57" i="14"/>
  <c r="H57" i="14"/>
  <c r="G58" i="14"/>
  <c r="H58" i="14"/>
  <c r="G59" i="14"/>
  <c r="H59" i="14"/>
  <c r="G62" i="14"/>
  <c r="H62" i="14"/>
  <c r="G63" i="14"/>
  <c r="H63" i="14"/>
  <c r="G64" i="14"/>
  <c r="H64" i="14"/>
  <c r="G65" i="14"/>
  <c r="H65" i="14"/>
  <c r="G66" i="14"/>
  <c r="H66" i="14"/>
  <c r="G67" i="14"/>
  <c r="H67" i="14"/>
  <c r="G68" i="14"/>
  <c r="H68" i="14"/>
  <c r="G69" i="14"/>
  <c r="H69" i="14"/>
  <c r="G70" i="14"/>
  <c r="H70" i="14"/>
  <c r="G71" i="14"/>
  <c r="H71" i="14"/>
  <c r="G72" i="14"/>
  <c r="H72" i="14"/>
  <c r="G73" i="14"/>
  <c r="H73" i="14"/>
  <c r="G74" i="14"/>
  <c r="H74" i="14"/>
  <c r="G75" i="14"/>
  <c r="H75" i="14"/>
  <c r="G76" i="14"/>
  <c r="H76" i="14"/>
  <c r="G77" i="14"/>
  <c r="H77" i="14"/>
  <c r="G78" i="14"/>
  <c r="H78" i="14"/>
  <c r="G79" i="14"/>
  <c r="H79" i="14"/>
  <c r="G80" i="14"/>
  <c r="H80" i="14"/>
  <c r="G81" i="14"/>
  <c r="H81" i="14"/>
  <c r="G82" i="14"/>
  <c r="H82" i="14"/>
  <c r="G83" i="14"/>
  <c r="H83" i="14"/>
  <c r="G84" i="14"/>
  <c r="H84" i="14"/>
  <c r="G85" i="14"/>
  <c r="H85" i="14"/>
  <c r="G86" i="14"/>
  <c r="H86" i="14"/>
  <c r="G87" i="14"/>
  <c r="H87" i="14"/>
  <c r="G88" i="14"/>
  <c r="H88" i="14"/>
  <c r="G89" i="14"/>
  <c r="H89" i="14"/>
  <c r="G90" i="14"/>
  <c r="H90" i="14"/>
  <c r="G91" i="14"/>
  <c r="H91" i="14"/>
  <c r="G92" i="14"/>
  <c r="H92" i="14"/>
  <c r="G93" i="14"/>
  <c r="H93" i="14"/>
  <c r="G94" i="14"/>
  <c r="H94" i="14"/>
  <c r="G95" i="14"/>
  <c r="H95" i="14"/>
  <c r="G96" i="14"/>
  <c r="H96" i="14"/>
  <c r="G97" i="14"/>
  <c r="H97" i="14"/>
  <c r="G98" i="14"/>
  <c r="H98" i="14"/>
  <c r="G99" i="14"/>
  <c r="H99" i="14"/>
  <c r="G100" i="14"/>
  <c r="H100" i="14"/>
  <c r="G101" i="14"/>
  <c r="H101" i="14"/>
  <c r="G102" i="14"/>
  <c r="H102" i="14"/>
  <c r="G103" i="14"/>
  <c r="H103" i="14"/>
  <c r="G104" i="14"/>
  <c r="H104" i="14"/>
  <c r="G105" i="14"/>
  <c r="H105" i="14"/>
  <c r="G106" i="14"/>
  <c r="H106" i="14"/>
  <c r="G111" i="14"/>
  <c r="H111" i="14"/>
  <c r="G112" i="14"/>
  <c r="I112" i="14"/>
  <c r="H112" i="14"/>
  <c r="G113" i="14"/>
  <c r="H113" i="14"/>
  <c r="G114" i="14"/>
  <c r="H114" i="14"/>
  <c r="G115" i="14"/>
  <c r="H115" i="14"/>
  <c r="G116" i="14"/>
  <c r="H116" i="14"/>
  <c r="G117" i="14"/>
  <c r="H117" i="14"/>
  <c r="G119" i="14"/>
  <c r="H119" i="14"/>
  <c r="G120" i="14"/>
  <c r="H120" i="14"/>
  <c r="G121" i="14"/>
  <c r="H121" i="14"/>
  <c r="G122" i="14"/>
  <c r="H122" i="14"/>
  <c r="G123" i="14"/>
  <c r="H123" i="14"/>
  <c r="G124" i="14"/>
  <c r="H124" i="14"/>
  <c r="G125" i="14"/>
  <c r="H125" i="14"/>
  <c r="G126" i="14"/>
  <c r="H126" i="14"/>
  <c r="G127" i="14"/>
  <c r="H127" i="14"/>
  <c r="G128" i="14"/>
  <c r="I128" i="14"/>
  <c r="H128" i="14"/>
  <c r="G129" i="14"/>
  <c r="H129" i="14"/>
  <c r="G130" i="14"/>
  <c r="H130" i="14"/>
  <c r="G131" i="14"/>
  <c r="H131" i="14"/>
  <c r="G132" i="14"/>
  <c r="H132" i="14"/>
  <c r="G133" i="14"/>
  <c r="H133" i="14"/>
  <c r="G134" i="14"/>
  <c r="I134" i="14"/>
  <c r="H134" i="14"/>
  <c r="G135" i="14"/>
  <c r="H135" i="14"/>
  <c r="G136" i="14"/>
  <c r="H136" i="14"/>
  <c r="G137" i="14"/>
  <c r="I137" i="14"/>
  <c r="H137" i="14"/>
  <c r="G138" i="14"/>
  <c r="H138" i="14"/>
  <c r="G139" i="14"/>
  <c r="H139" i="14"/>
  <c r="G140" i="14"/>
  <c r="I140" i="14"/>
  <c r="H140" i="14"/>
  <c r="G141" i="14"/>
  <c r="H141" i="14"/>
  <c r="G142" i="14"/>
  <c r="H142" i="14"/>
  <c r="G143" i="14"/>
  <c r="H143" i="14"/>
  <c r="G144" i="14"/>
  <c r="H144" i="14"/>
  <c r="G145" i="14"/>
  <c r="H145" i="14"/>
  <c r="G146" i="14"/>
  <c r="H146" i="14"/>
  <c r="G147" i="14"/>
  <c r="H147" i="14"/>
  <c r="G148" i="14"/>
  <c r="H148" i="14"/>
  <c r="G149" i="14"/>
  <c r="H149" i="14"/>
  <c r="G150" i="14"/>
  <c r="H150" i="14"/>
  <c r="G151" i="14"/>
  <c r="H151" i="14"/>
  <c r="G152" i="14"/>
  <c r="H152" i="14"/>
  <c r="G153" i="14"/>
  <c r="H153" i="14"/>
  <c r="G154" i="14"/>
  <c r="H154" i="14"/>
  <c r="G155" i="14"/>
  <c r="H155" i="14"/>
  <c r="G156" i="14"/>
  <c r="H156" i="14"/>
  <c r="G157" i="14"/>
  <c r="H157" i="14"/>
  <c r="G158" i="14"/>
  <c r="H158" i="14"/>
  <c r="G159" i="14"/>
  <c r="H159" i="14"/>
  <c r="G160" i="14"/>
  <c r="H160" i="14"/>
  <c r="G161" i="14"/>
  <c r="H161" i="14"/>
  <c r="G162" i="14"/>
  <c r="H162" i="14"/>
  <c r="G163" i="14"/>
  <c r="H163" i="14"/>
  <c r="G164" i="14"/>
  <c r="H164" i="14"/>
  <c r="G165" i="14"/>
  <c r="H165" i="14"/>
  <c r="G166" i="14"/>
  <c r="H166" i="14"/>
  <c r="G167" i="14"/>
  <c r="H167" i="14"/>
  <c r="G168" i="14"/>
  <c r="H168" i="14"/>
  <c r="G169" i="14"/>
  <c r="H169" i="14"/>
  <c r="G170" i="14"/>
  <c r="H170" i="14"/>
  <c r="G171" i="14"/>
  <c r="H171" i="14"/>
  <c r="G172" i="14"/>
  <c r="H172" i="14"/>
  <c r="G173" i="14"/>
  <c r="H173" i="14"/>
  <c r="G174" i="14"/>
  <c r="H174" i="14"/>
  <c r="G175" i="14"/>
  <c r="H175" i="14"/>
  <c r="G176" i="14"/>
  <c r="H176" i="14"/>
  <c r="G177" i="14"/>
  <c r="H177" i="14"/>
  <c r="G178" i="14"/>
  <c r="H178" i="14"/>
  <c r="G179" i="14"/>
  <c r="H179" i="14"/>
  <c r="G180" i="14"/>
  <c r="H180" i="14"/>
  <c r="G181" i="14"/>
  <c r="H181" i="14"/>
  <c r="G182" i="14"/>
  <c r="H182" i="14"/>
  <c r="G183" i="14"/>
  <c r="H183" i="14"/>
  <c r="G184" i="14"/>
  <c r="H184" i="14"/>
  <c r="G185" i="14"/>
  <c r="H185" i="14"/>
  <c r="G186" i="14"/>
  <c r="H186" i="14"/>
  <c r="G187" i="14"/>
  <c r="H187" i="14"/>
  <c r="G188" i="14"/>
  <c r="H188" i="14"/>
  <c r="G189" i="14"/>
  <c r="H189" i="14"/>
  <c r="G190" i="14"/>
  <c r="H190" i="14"/>
  <c r="G191" i="14"/>
  <c r="H191" i="14"/>
  <c r="G192" i="14"/>
  <c r="H192" i="14"/>
  <c r="F3" i="8"/>
  <c r="H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4" i="8"/>
  <c r="H14" i="8"/>
  <c r="G14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F19" i="8"/>
  <c r="H19" i="8"/>
  <c r="G19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H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H52" i="8"/>
  <c r="G52" i="8"/>
  <c r="F53" i="8"/>
  <c r="G53" i="8"/>
  <c r="F54" i="8"/>
  <c r="G54" i="8"/>
  <c r="F55" i="8"/>
  <c r="H55" i="8"/>
  <c r="G55" i="8"/>
  <c r="F56" i="8"/>
  <c r="G56" i="8"/>
  <c r="F57" i="8"/>
  <c r="G57" i="8"/>
  <c r="F58" i="8"/>
  <c r="G58" i="8"/>
  <c r="F59" i="8"/>
  <c r="H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H73" i="8"/>
  <c r="G73" i="8"/>
  <c r="F74" i="8"/>
  <c r="G74" i="8"/>
  <c r="F75" i="8"/>
  <c r="G75" i="8"/>
  <c r="F76" i="8"/>
  <c r="G76" i="8"/>
  <c r="F77" i="8"/>
  <c r="G77" i="8"/>
  <c r="F78" i="8"/>
  <c r="G78" i="8"/>
  <c r="F79" i="8"/>
  <c r="H79" i="8"/>
  <c r="G79" i="8"/>
  <c r="F80" i="8"/>
  <c r="G80" i="8"/>
  <c r="F81" i="8"/>
  <c r="G81" i="8"/>
  <c r="F82" i="8"/>
  <c r="G82" i="8"/>
  <c r="F83" i="8"/>
  <c r="G83" i="8"/>
  <c r="F84" i="8"/>
  <c r="G84" i="8"/>
  <c r="F85" i="8"/>
  <c r="H85" i="8"/>
  <c r="G85" i="8"/>
  <c r="F86" i="8"/>
  <c r="G86" i="8"/>
  <c r="F87" i="8"/>
  <c r="G87" i="8"/>
  <c r="F88" i="8"/>
  <c r="G88" i="8"/>
  <c r="F89" i="8"/>
  <c r="G89" i="8"/>
  <c r="F90" i="8"/>
  <c r="H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H101" i="8"/>
  <c r="G101" i="8"/>
  <c r="F102" i="8"/>
  <c r="G102" i="8"/>
  <c r="F103" i="8"/>
  <c r="G103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H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H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H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H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H181" i="8"/>
  <c r="F182" i="8"/>
  <c r="H182" i="8"/>
  <c r="G182" i="8"/>
  <c r="F183" i="8"/>
  <c r="G183" i="8"/>
  <c r="F184" i="8"/>
  <c r="G184" i="8"/>
  <c r="F185" i="8"/>
  <c r="G185" i="8"/>
  <c r="F186" i="8"/>
  <c r="G186" i="8"/>
  <c r="H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H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H209" i="8"/>
  <c r="F210" i="8"/>
  <c r="G210" i="8"/>
  <c r="F211" i="8"/>
  <c r="G211" i="8"/>
  <c r="F212" i="8"/>
  <c r="G212" i="8"/>
  <c r="F213" i="8"/>
  <c r="G213" i="8"/>
  <c r="H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H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H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H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H247" i="8"/>
  <c r="F248" i="8"/>
  <c r="G248" i="8"/>
  <c r="F249" i="8"/>
  <c r="G249" i="8"/>
  <c r="F250" i="8"/>
  <c r="G250" i="8"/>
  <c r="F251" i="8"/>
  <c r="H251" i="8"/>
  <c r="G251" i="8"/>
  <c r="F252" i="8"/>
  <c r="G252" i="8"/>
  <c r="F253" i="8"/>
  <c r="G253" i="8"/>
  <c r="F254" i="8"/>
  <c r="G254" i="8"/>
  <c r="H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H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H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H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H304" i="8"/>
  <c r="F305" i="8"/>
  <c r="G305" i="8"/>
  <c r="F306" i="8"/>
  <c r="H306" i="8"/>
  <c r="G306" i="8"/>
  <c r="F307" i="8"/>
  <c r="G307" i="8"/>
  <c r="F308" i="8"/>
  <c r="G308" i="8"/>
  <c r="F309" i="8"/>
  <c r="G309" i="8"/>
  <c r="F310" i="8"/>
  <c r="G310" i="8"/>
  <c r="F311" i="8"/>
  <c r="G311" i="8"/>
  <c r="H311" i="8"/>
  <c r="F312" i="8"/>
  <c r="G312" i="8"/>
  <c r="F313" i="8"/>
  <c r="G313" i="8"/>
  <c r="F314" i="8"/>
  <c r="G314" i="8"/>
  <c r="H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H327" i="8"/>
  <c r="G327" i="8"/>
  <c r="F328" i="8"/>
  <c r="G328" i="8"/>
  <c r="F329" i="8"/>
  <c r="G329" i="8"/>
  <c r="H329" i="8"/>
  <c r="F330" i="8"/>
  <c r="G330" i="8"/>
  <c r="F331" i="8"/>
  <c r="G331" i="8"/>
  <c r="F332" i="8"/>
  <c r="H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H344" i="8"/>
  <c r="F345" i="8"/>
  <c r="H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F364" i="8"/>
  <c r="G364" i="8"/>
  <c r="F365" i="8"/>
  <c r="G365" i="8"/>
  <c r="F366" i="8"/>
  <c r="G366" i="8"/>
  <c r="F367" i="8"/>
  <c r="G367" i="8"/>
  <c r="F368" i="8"/>
  <c r="G368" i="8"/>
  <c r="F369" i="8"/>
  <c r="G369" i="8"/>
  <c r="F370" i="8"/>
  <c r="G370" i="8"/>
  <c r="F371" i="8"/>
  <c r="G371" i="8"/>
  <c r="F372" i="8"/>
  <c r="G372" i="8"/>
  <c r="F373" i="8"/>
  <c r="G373" i="8"/>
  <c r="F374" i="8"/>
  <c r="G374" i="8"/>
  <c r="F375" i="8"/>
  <c r="G375" i="8"/>
  <c r="F376" i="8"/>
  <c r="G376" i="8"/>
  <c r="F377" i="8"/>
  <c r="G377" i="8"/>
  <c r="F378" i="8"/>
  <c r="G378" i="8"/>
  <c r="F379" i="8"/>
  <c r="G379" i="8"/>
  <c r="F380" i="8"/>
  <c r="G380" i="8"/>
  <c r="F381" i="8"/>
  <c r="G381" i="8"/>
  <c r="F382" i="8"/>
  <c r="G382" i="8"/>
  <c r="F383" i="8"/>
  <c r="G383" i="8"/>
  <c r="F384" i="8"/>
  <c r="G384" i="8"/>
  <c r="F385" i="8"/>
  <c r="G385" i="8"/>
  <c r="F386" i="8"/>
  <c r="G386" i="8"/>
  <c r="F387" i="8"/>
  <c r="G387" i="8"/>
  <c r="F388" i="8"/>
  <c r="G388" i="8"/>
  <c r="F391" i="8"/>
  <c r="G391" i="8"/>
  <c r="F392" i="8"/>
  <c r="G392" i="8"/>
  <c r="F393" i="8"/>
  <c r="G393" i="8"/>
  <c r="F394" i="8"/>
  <c r="H394" i="8"/>
  <c r="G394" i="8"/>
  <c r="F395" i="8"/>
  <c r="G395" i="8"/>
  <c r="F396" i="8"/>
  <c r="H396" i="8"/>
  <c r="G396" i="8"/>
  <c r="F397" i="8"/>
  <c r="G397" i="8"/>
  <c r="F398" i="8"/>
  <c r="G398" i="8"/>
  <c r="F399" i="8"/>
  <c r="G399" i="8"/>
  <c r="F400" i="8"/>
  <c r="G400" i="8"/>
  <c r="F401" i="8"/>
  <c r="G401" i="8"/>
  <c r="F402" i="8"/>
  <c r="G402" i="8"/>
  <c r="F403" i="8"/>
  <c r="G403" i="8"/>
  <c r="F404" i="8"/>
  <c r="G404" i="8"/>
  <c r="F405" i="8"/>
  <c r="G405" i="8"/>
  <c r="F406" i="8"/>
  <c r="G406" i="8"/>
  <c r="F407" i="8"/>
  <c r="G407" i="8"/>
  <c r="F408" i="8"/>
  <c r="G408" i="8"/>
  <c r="H408" i="8"/>
  <c r="F409" i="8"/>
  <c r="G409" i="8"/>
  <c r="F410" i="8"/>
  <c r="G410" i="8"/>
  <c r="F411" i="8"/>
  <c r="G411" i="8"/>
  <c r="F412" i="8"/>
  <c r="G412" i="8"/>
  <c r="F413" i="8"/>
  <c r="G413" i="8"/>
  <c r="F414" i="8"/>
  <c r="G414" i="8"/>
  <c r="F415" i="8"/>
  <c r="G415" i="8"/>
  <c r="F416" i="8"/>
  <c r="G416" i="8"/>
  <c r="F417" i="8"/>
  <c r="G417" i="8"/>
  <c r="F418" i="8"/>
  <c r="G418" i="8"/>
  <c r="F419" i="8"/>
  <c r="G419" i="8"/>
  <c r="F420" i="8"/>
  <c r="G420" i="8"/>
  <c r="F421" i="8"/>
  <c r="G421" i="8"/>
  <c r="F422" i="8"/>
  <c r="G422" i="8"/>
  <c r="F423" i="8"/>
  <c r="G423" i="8"/>
  <c r="F424" i="8"/>
  <c r="G424" i="8"/>
  <c r="F425" i="8"/>
  <c r="G425" i="8"/>
  <c r="F426" i="8"/>
  <c r="G426" i="8"/>
  <c r="F427" i="8"/>
  <c r="G427" i="8"/>
  <c r="F428" i="8"/>
  <c r="G428" i="8"/>
  <c r="F429" i="8"/>
  <c r="G429" i="8"/>
  <c r="F430" i="8"/>
  <c r="G430" i="8"/>
  <c r="F431" i="8"/>
  <c r="G431" i="8"/>
  <c r="F432" i="8"/>
  <c r="G432" i="8"/>
  <c r="H432" i="8"/>
  <c r="F433" i="8"/>
  <c r="G433" i="8"/>
  <c r="H433" i="8"/>
  <c r="F434" i="8"/>
  <c r="G434" i="8"/>
  <c r="F435" i="8"/>
  <c r="G435" i="8"/>
  <c r="F437" i="8"/>
  <c r="G437" i="8"/>
  <c r="F438" i="8"/>
  <c r="G438" i="8"/>
  <c r="F439" i="8"/>
  <c r="G439" i="8"/>
  <c r="F440" i="8"/>
  <c r="G440" i="8"/>
  <c r="H440" i="8"/>
  <c r="F441" i="8"/>
  <c r="G441" i="8"/>
  <c r="F442" i="8"/>
  <c r="G442" i="8"/>
  <c r="F443" i="8"/>
  <c r="G443" i="8"/>
  <c r="F444" i="8"/>
  <c r="G444" i="8"/>
  <c r="F445" i="8"/>
  <c r="G445" i="8"/>
  <c r="F446" i="8"/>
  <c r="G446" i="8"/>
  <c r="F447" i="8"/>
  <c r="G447" i="8"/>
  <c r="F448" i="8"/>
  <c r="G448" i="8"/>
  <c r="F449" i="8"/>
  <c r="G449" i="8"/>
  <c r="H449" i="8"/>
  <c r="F450" i="8"/>
  <c r="G450" i="8"/>
  <c r="F451" i="8"/>
  <c r="G451" i="8"/>
  <c r="F452" i="8"/>
  <c r="G452" i="8"/>
  <c r="F453" i="8"/>
  <c r="G453" i="8"/>
  <c r="F454" i="8"/>
  <c r="G454" i="8"/>
  <c r="F455" i="8"/>
  <c r="G455" i="8"/>
  <c r="F456" i="8"/>
  <c r="G456" i="8"/>
  <c r="F457" i="8"/>
  <c r="G457" i="8"/>
  <c r="F459" i="8"/>
  <c r="G459" i="8"/>
  <c r="F460" i="8"/>
  <c r="G460" i="8"/>
  <c r="F461" i="8"/>
  <c r="G461" i="8"/>
  <c r="F462" i="8"/>
  <c r="G462" i="8"/>
  <c r="F463" i="8"/>
  <c r="G463" i="8"/>
  <c r="F464" i="8"/>
  <c r="G464" i="8"/>
  <c r="H464" i="8"/>
  <c r="F465" i="8"/>
  <c r="G465" i="8"/>
  <c r="F466" i="8"/>
  <c r="G466" i="8"/>
  <c r="F467" i="8"/>
  <c r="G467" i="8"/>
  <c r="H467" i="8"/>
  <c r="F468" i="8"/>
  <c r="H468" i="8"/>
  <c r="G468" i="8"/>
  <c r="F469" i="8"/>
  <c r="G469" i="8"/>
  <c r="F470" i="8"/>
  <c r="G470" i="8"/>
  <c r="F471" i="8"/>
  <c r="G471" i="8"/>
  <c r="F472" i="8"/>
  <c r="G472" i="8"/>
  <c r="F473" i="8"/>
  <c r="G473" i="8"/>
  <c r="F474" i="8"/>
  <c r="G474" i="8"/>
  <c r="F475" i="8"/>
  <c r="G475" i="8"/>
  <c r="F476" i="8"/>
  <c r="G476" i="8"/>
  <c r="F477" i="8"/>
  <c r="G477" i="8"/>
  <c r="F478" i="8"/>
  <c r="G478" i="8"/>
  <c r="F479" i="8"/>
  <c r="G479" i="8"/>
  <c r="F480" i="8"/>
  <c r="G480" i="8"/>
  <c r="F481" i="8"/>
  <c r="G481" i="8"/>
  <c r="F482" i="8"/>
  <c r="G482" i="8"/>
  <c r="F483" i="8"/>
  <c r="G483" i="8"/>
  <c r="F484" i="8"/>
  <c r="G484" i="8"/>
  <c r="F485" i="8"/>
  <c r="G485" i="8"/>
  <c r="F486" i="8"/>
  <c r="G486" i="8"/>
  <c r="F487" i="8"/>
  <c r="G487" i="8"/>
  <c r="F488" i="8"/>
  <c r="G488" i="8"/>
  <c r="F489" i="8"/>
  <c r="G489" i="8"/>
  <c r="F490" i="8"/>
  <c r="G490" i="8"/>
  <c r="F491" i="8"/>
  <c r="G491" i="8"/>
  <c r="F492" i="8"/>
  <c r="G492" i="8"/>
  <c r="F493" i="8"/>
  <c r="G493" i="8"/>
  <c r="F494" i="8"/>
  <c r="G494" i="8"/>
  <c r="F495" i="8"/>
  <c r="G495" i="8"/>
  <c r="F496" i="8"/>
  <c r="G496" i="8"/>
  <c r="F497" i="8"/>
  <c r="G497" i="8"/>
  <c r="F498" i="8"/>
  <c r="G498" i="8"/>
  <c r="F499" i="8"/>
  <c r="G499" i="8"/>
  <c r="F500" i="8"/>
  <c r="G500" i="8"/>
  <c r="F501" i="8"/>
  <c r="G501" i="8"/>
  <c r="F502" i="8"/>
  <c r="G502" i="8"/>
  <c r="F503" i="8"/>
  <c r="H503" i="8"/>
  <c r="G503" i="8"/>
  <c r="F504" i="8"/>
  <c r="H504" i="8"/>
  <c r="G504" i="8"/>
  <c r="F505" i="8"/>
  <c r="G505" i="8"/>
  <c r="F506" i="8"/>
  <c r="G506" i="8"/>
  <c r="F507" i="8"/>
  <c r="G507" i="8"/>
  <c r="F508" i="8"/>
  <c r="G508" i="8"/>
  <c r="F509" i="8"/>
  <c r="G509" i="8"/>
  <c r="F510" i="8"/>
  <c r="H510" i="8"/>
  <c r="G510" i="8"/>
  <c r="F511" i="8"/>
  <c r="G511" i="8"/>
  <c r="F512" i="8"/>
  <c r="G512" i="8"/>
  <c r="G513" i="8"/>
  <c r="H513" i="8"/>
  <c r="G514" i="8"/>
  <c r="H514" i="8"/>
  <c r="G515" i="8"/>
  <c r="H515" i="8"/>
  <c r="G516" i="8"/>
  <c r="H516" i="8"/>
  <c r="G517" i="8"/>
  <c r="H517" i="8"/>
  <c r="G518" i="8"/>
  <c r="H518" i="8"/>
  <c r="G519" i="8"/>
  <c r="G520" i="8"/>
  <c r="H520" i="8"/>
  <c r="G521" i="8"/>
  <c r="H521" i="8"/>
  <c r="G3" i="5"/>
  <c r="H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I10" i="5"/>
  <c r="G11" i="5"/>
  <c r="H11" i="5"/>
  <c r="I11" i="5"/>
  <c r="G12" i="5"/>
  <c r="H12" i="5"/>
  <c r="G13" i="5"/>
  <c r="H13" i="5"/>
  <c r="G14" i="5"/>
  <c r="H14" i="5"/>
  <c r="G15" i="5"/>
  <c r="H15" i="5"/>
  <c r="I15" i="5"/>
  <c r="G16" i="5"/>
  <c r="H16" i="5"/>
  <c r="I16" i="5"/>
  <c r="G17" i="5"/>
  <c r="H17" i="5"/>
  <c r="G18" i="5"/>
  <c r="H18" i="5"/>
  <c r="G19" i="5"/>
  <c r="H19" i="5"/>
  <c r="G20" i="5"/>
  <c r="H20" i="5"/>
  <c r="G21" i="5"/>
  <c r="I21" i="5"/>
  <c r="H21" i="5"/>
  <c r="G22" i="5"/>
  <c r="I22" i="5"/>
  <c r="H22" i="5"/>
  <c r="G23" i="5"/>
  <c r="H23" i="5"/>
  <c r="G24" i="5"/>
  <c r="I24" i="5"/>
  <c r="H24" i="5"/>
  <c r="G25" i="5"/>
  <c r="H25" i="5"/>
  <c r="G26" i="5"/>
  <c r="H26" i="5"/>
  <c r="G27" i="5"/>
  <c r="I27" i="5"/>
  <c r="H27" i="5"/>
  <c r="G28" i="5"/>
  <c r="H28" i="5"/>
  <c r="I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I35" i="5"/>
  <c r="G36" i="5"/>
  <c r="H36" i="5"/>
  <c r="G37" i="5"/>
  <c r="H37" i="5"/>
  <c r="G38" i="5"/>
  <c r="H38" i="5"/>
  <c r="G39" i="5"/>
  <c r="H39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I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6" i="5"/>
  <c r="H56" i="5"/>
  <c r="G57" i="5"/>
  <c r="H57" i="5"/>
  <c r="G58" i="5"/>
  <c r="H58" i="5"/>
  <c r="I58" i="5"/>
  <c r="G59" i="5"/>
  <c r="H59" i="5"/>
  <c r="G60" i="5"/>
  <c r="H60" i="5"/>
  <c r="I60" i="5"/>
  <c r="G61" i="5"/>
  <c r="H61" i="5"/>
  <c r="G62" i="5"/>
  <c r="H62" i="5"/>
  <c r="G63" i="5"/>
  <c r="H63" i="5"/>
  <c r="G64" i="5"/>
  <c r="H64" i="5"/>
  <c r="G65" i="5"/>
  <c r="H65" i="5"/>
  <c r="G66" i="5"/>
  <c r="I66" i="5"/>
  <c r="H66" i="5"/>
  <c r="G67" i="5"/>
  <c r="H67" i="5"/>
  <c r="G68" i="5"/>
  <c r="I68" i="5"/>
  <c r="H68" i="5"/>
  <c r="G69" i="5"/>
  <c r="H69" i="5"/>
  <c r="G70" i="5"/>
  <c r="H70" i="5"/>
  <c r="I70" i="5"/>
  <c r="G71" i="5"/>
  <c r="I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I80" i="5"/>
  <c r="H80" i="5"/>
  <c r="G81" i="5"/>
  <c r="H81" i="5"/>
  <c r="I81" i="5"/>
  <c r="G82" i="5"/>
  <c r="H82" i="5"/>
  <c r="I82" i="5"/>
  <c r="G83" i="5"/>
  <c r="H83" i="5"/>
  <c r="G84" i="5"/>
  <c r="H84" i="5"/>
  <c r="G85" i="5"/>
  <c r="I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I98" i="5"/>
  <c r="H98" i="5"/>
  <c r="G99" i="5"/>
  <c r="H99" i="5"/>
  <c r="G100" i="5"/>
  <c r="H100" i="5"/>
  <c r="G101" i="5"/>
  <c r="H101" i="5"/>
  <c r="G102" i="5"/>
  <c r="I102" i="5"/>
  <c r="H102" i="5"/>
  <c r="G103" i="5"/>
  <c r="H103" i="5"/>
  <c r="G104" i="5"/>
  <c r="H104" i="5"/>
  <c r="G105" i="5"/>
  <c r="I105" i="5"/>
  <c r="H105" i="5"/>
  <c r="G106" i="5"/>
  <c r="H106" i="5"/>
  <c r="G107" i="5"/>
  <c r="I107" i="5"/>
  <c r="H107" i="5"/>
  <c r="G108" i="5"/>
  <c r="H108" i="5"/>
  <c r="G109" i="5"/>
  <c r="H109" i="5"/>
  <c r="G110" i="5"/>
  <c r="H110" i="5"/>
  <c r="G111" i="5"/>
  <c r="H111" i="5"/>
  <c r="G112" i="5"/>
  <c r="H112" i="5"/>
  <c r="G114" i="5"/>
  <c r="H114" i="5"/>
  <c r="G115" i="5"/>
  <c r="H115" i="5"/>
  <c r="G116" i="5"/>
  <c r="H116" i="5"/>
  <c r="G117" i="5"/>
  <c r="H117" i="5"/>
  <c r="G118" i="5"/>
  <c r="H118" i="5"/>
  <c r="I118" i="5"/>
  <c r="G119" i="5"/>
  <c r="I119" i="5"/>
  <c r="H119" i="5"/>
  <c r="G120" i="5"/>
  <c r="H120" i="5"/>
  <c r="G121" i="5"/>
  <c r="H121" i="5"/>
  <c r="I121" i="5"/>
  <c r="G122" i="5"/>
  <c r="H122" i="5"/>
  <c r="G123" i="5"/>
  <c r="H123" i="5"/>
  <c r="G124" i="5"/>
  <c r="H124" i="5"/>
  <c r="G125" i="5"/>
  <c r="H125" i="5"/>
  <c r="I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I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I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I148" i="5"/>
  <c r="H148" i="5"/>
  <c r="G149" i="5"/>
  <c r="H149" i="5"/>
  <c r="I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I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I166" i="5"/>
  <c r="G167" i="5"/>
  <c r="H167" i="5"/>
  <c r="G168" i="5"/>
  <c r="H168" i="5"/>
  <c r="G169" i="5"/>
  <c r="H169" i="5"/>
  <c r="G170" i="5"/>
  <c r="H170" i="5"/>
  <c r="G171" i="5"/>
  <c r="H171" i="5"/>
  <c r="G172" i="5"/>
  <c r="I172" i="5"/>
  <c r="H172" i="5"/>
  <c r="G173" i="5"/>
  <c r="H173" i="5"/>
  <c r="G174" i="5"/>
  <c r="H174" i="5"/>
  <c r="G175" i="5"/>
  <c r="H175" i="5"/>
  <c r="G176" i="5"/>
  <c r="I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I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I197" i="5"/>
  <c r="H197" i="5"/>
  <c r="G198" i="5"/>
  <c r="H198" i="5"/>
  <c r="G199" i="5"/>
  <c r="H199" i="5"/>
  <c r="G200" i="5"/>
  <c r="H200" i="5"/>
  <c r="G201" i="5"/>
  <c r="H201" i="5"/>
  <c r="I201" i="5"/>
  <c r="G202" i="5"/>
  <c r="H202" i="5"/>
  <c r="G203" i="5"/>
  <c r="H203" i="5"/>
  <c r="G204" i="5"/>
  <c r="I204" i="5"/>
  <c r="H204" i="5"/>
  <c r="G205" i="5"/>
  <c r="H205" i="5"/>
  <c r="G206" i="5"/>
  <c r="H206" i="5"/>
  <c r="G207" i="5"/>
  <c r="I207" i="5"/>
  <c r="H207" i="5"/>
  <c r="G208" i="5"/>
  <c r="H208" i="5"/>
  <c r="G209" i="5"/>
  <c r="H209" i="5"/>
  <c r="G210" i="5"/>
  <c r="H210" i="5"/>
  <c r="G211" i="5"/>
  <c r="H211" i="5"/>
  <c r="G212" i="5"/>
  <c r="I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I218" i="5"/>
  <c r="H218" i="5"/>
  <c r="G219" i="5"/>
  <c r="H219" i="5"/>
  <c r="G220" i="5"/>
  <c r="H220" i="5"/>
  <c r="G221" i="5"/>
  <c r="H221" i="5"/>
  <c r="G222" i="5"/>
  <c r="I222" i="5"/>
  <c r="H222" i="5"/>
  <c r="G223" i="5"/>
  <c r="H223" i="5"/>
  <c r="G224" i="5"/>
  <c r="H224" i="5"/>
  <c r="G225" i="5"/>
  <c r="I225" i="5"/>
  <c r="H225" i="5"/>
  <c r="G226" i="5"/>
  <c r="I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I233" i="5"/>
  <c r="H233" i="5"/>
  <c r="G234" i="5"/>
  <c r="H234" i="5"/>
  <c r="G235" i="5"/>
  <c r="I235" i="5"/>
  <c r="H235" i="5"/>
  <c r="G236" i="5"/>
  <c r="H236" i="5"/>
  <c r="G237" i="5"/>
  <c r="H237" i="5"/>
  <c r="G238" i="5"/>
  <c r="I238" i="5"/>
  <c r="H238" i="5"/>
  <c r="G239" i="5"/>
  <c r="I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I248" i="5"/>
  <c r="H248" i="5"/>
  <c r="G249" i="5"/>
  <c r="H249" i="5"/>
  <c r="G250" i="5"/>
  <c r="I250" i="5"/>
  <c r="H250" i="5"/>
  <c r="G251" i="5"/>
  <c r="H251" i="5"/>
  <c r="G252" i="5"/>
  <c r="H252" i="5"/>
  <c r="G253" i="5"/>
  <c r="I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I262" i="5"/>
  <c r="H262" i="5"/>
  <c r="G263" i="5"/>
  <c r="I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I271" i="5"/>
  <c r="H271" i="5"/>
  <c r="G272" i="5"/>
  <c r="H272" i="5"/>
  <c r="G273" i="5"/>
  <c r="H273" i="5"/>
  <c r="G274" i="5"/>
  <c r="I274" i="5"/>
  <c r="H274" i="5"/>
  <c r="G275" i="5"/>
  <c r="H275" i="5"/>
  <c r="G276" i="5"/>
  <c r="H276" i="5"/>
  <c r="G277" i="5"/>
  <c r="H277" i="5"/>
  <c r="G278" i="5"/>
  <c r="I278" i="5"/>
  <c r="H278" i="5"/>
  <c r="G279" i="5"/>
  <c r="H279" i="5"/>
  <c r="G280" i="5"/>
  <c r="H280" i="5"/>
  <c r="G281" i="5"/>
  <c r="I281" i="5"/>
  <c r="H281" i="5"/>
  <c r="G282" i="5"/>
  <c r="H282" i="5"/>
  <c r="G283" i="5"/>
  <c r="I283" i="5"/>
  <c r="H283" i="5"/>
  <c r="G284" i="5"/>
  <c r="H284" i="5"/>
  <c r="G285" i="5"/>
  <c r="H285" i="5"/>
  <c r="G286" i="5"/>
  <c r="I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I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I302" i="5"/>
  <c r="H302" i="5"/>
  <c r="G303" i="5"/>
  <c r="H303" i="5"/>
  <c r="G304" i="5"/>
  <c r="H304" i="5"/>
  <c r="G305" i="5"/>
  <c r="I305" i="5"/>
  <c r="H305" i="5"/>
  <c r="G306" i="5"/>
  <c r="H306" i="5"/>
  <c r="G307" i="5"/>
  <c r="H307" i="5"/>
  <c r="G308" i="5"/>
  <c r="H308" i="5"/>
  <c r="G309" i="5"/>
  <c r="H309" i="5"/>
  <c r="G310" i="5"/>
  <c r="I310" i="5"/>
  <c r="H310" i="5"/>
  <c r="G311" i="5"/>
  <c r="H311" i="5"/>
  <c r="G312" i="5"/>
  <c r="H312" i="5"/>
  <c r="G313" i="5"/>
  <c r="H313" i="5"/>
  <c r="G314" i="5"/>
  <c r="H314" i="5"/>
  <c r="G315" i="5"/>
  <c r="I315" i="5"/>
  <c r="H315" i="5"/>
  <c r="G316" i="5"/>
  <c r="I316" i="5"/>
  <c r="H316" i="5"/>
  <c r="G317" i="5"/>
  <c r="H317" i="5"/>
  <c r="G318" i="5"/>
  <c r="I318" i="5"/>
  <c r="H318" i="5"/>
  <c r="G319" i="5"/>
  <c r="H319" i="5"/>
  <c r="G320" i="5"/>
  <c r="H320" i="5"/>
  <c r="G321" i="5"/>
  <c r="H321" i="5"/>
  <c r="G322" i="5"/>
  <c r="I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I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I359" i="5"/>
  <c r="H359" i="5"/>
  <c r="G360" i="5"/>
  <c r="H360" i="5"/>
  <c r="G361" i="5"/>
  <c r="H361" i="5"/>
  <c r="G362" i="5"/>
  <c r="H362" i="5"/>
  <c r="G363" i="5"/>
  <c r="I363" i="5"/>
  <c r="H363" i="5"/>
  <c r="G364" i="5"/>
  <c r="I364" i="5"/>
  <c r="H364" i="5"/>
  <c r="G365" i="5"/>
  <c r="I365" i="5"/>
  <c r="H365" i="5"/>
  <c r="G366" i="5"/>
  <c r="H366" i="5"/>
  <c r="G367" i="5"/>
  <c r="H367" i="5"/>
  <c r="G368" i="5"/>
  <c r="H368" i="5"/>
  <c r="G369" i="5"/>
  <c r="I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I382" i="5"/>
  <c r="H382" i="5"/>
  <c r="G383" i="5"/>
  <c r="I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1" i="5"/>
  <c r="I391" i="5"/>
  <c r="H391" i="5"/>
  <c r="G392" i="5"/>
  <c r="H392" i="5"/>
  <c r="G393" i="5"/>
  <c r="H393" i="5"/>
  <c r="G394" i="5"/>
  <c r="I394" i="5"/>
  <c r="H394" i="5"/>
  <c r="G395" i="5"/>
  <c r="H395" i="5"/>
  <c r="G396" i="5"/>
  <c r="I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I410" i="5"/>
  <c r="H410" i="5"/>
  <c r="G411" i="5"/>
  <c r="H411" i="5"/>
  <c r="G412" i="5"/>
  <c r="H412" i="5"/>
  <c r="G413" i="5"/>
  <c r="I413" i="5"/>
  <c r="H413" i="5"/>
  <c r="G414" i="5"/>
  <c r="H414" i="5"/>
  <c r="G415" i="5"/>
  <c r="H415" i="5"/>
  <c r="G416" i="5"/>
  <c r="H416" i="5"/>
  <c r="G417" i="5"/>
  <c r="H417" i="5"/>
  <c r="G418" i="5"/>
  <c r="H418" i="5"/>
  <c r="G420" i="5"/>
  <c r="I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I434" i="5"/>
  <c r="H434" i="5"/>
  <c r="G435" i="5"/>
  <c r="H435" i="5"/>
  <c r="G437" i="5"/>
  <c r="I437" i="5"/>
  <c r="H437" i="5"/>
  <c r="G438" i="5"/>
  <c r="H438" i="5"/>
  <c r="G439" i="5"/>
  <c r="H439" i="5"/>
  <c r="G440" i="5"/>
  <c r="I440" i="5"/>
  <c r="H440" i="5"/>
  <c r="G441" i="5"/>
  <c r="H441" i="5"/>
  <c r="G442" i="5"/>
  <c r="H442" i="5"/>
  <c r="G443" i="5"/>
  <c r="H443" i="5"/>
  <c r="G444" i="5"/>
  <c r="I444" i="5"/>
  <c r="H444" i="5"/>
  <c r="G445" i="5"/>
  <c r="I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I467" i="5"/>
  <c r="H467" i="5"/>
  <c r="G468" i="5"/>
  <c r="I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I479" i="5"/>
  <c r="H479" i="5"/>
  <c r="G480" i="5"/>
  <c r="H480" i="5"/>
  <c r="G481" i="5"/>
  <c r="H481" i="5"/>
  <c r="G482" i="5"/>
  <c r="H482" i="5"/>
  <c r="G483" i="5"/>
  <c r="I483" i="5"/>
  <c r="H483" i="5"/>
  <c r="G484" i="5"/>
  <c r="I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I490" i="5"/>
  <c r="H490" i="5"/>
  <c r="G491" i="5"/>
  <c r="I491" i="5"/>
  <c r="H491" i="5"/>
  <c r="G492" i="5"/>
  <c r="H492" i="5"/>
  <c r="G493" i="5"/>
  <c r="I493" i="5"/>
  <c r="H493" i="5"/>
  <c r="G494" i="5"/>
  <c r="H494" i="5"/>
  <c r="G495" i="5"/>
  <c r="I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I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3" i="9"/>
  <c r="G4" i="9"/>
  <c r="I4" i="9"/>
  <c r="G5" i="9"/>
  <c r="I5" i="9"/>
  <c r="G6" i="9"/>
  <c r="I6" i="9"/>
  <c r="G7" i="9"/>
  <c r="G8" i="9"/>
  <c r="I8" i="9"/>
  <c r="G9" i="9"/>
  <c r="G10" i="9"/>
  <c r="I10" i="9"/>
  <c r="G11" i="9"/>
  <c r="G12" i="9"/>
  <c r="I12" i="9"/>
  <c r="G13" i="9"/>
  <c r="I13" i="9"/>
  <c r="G14" i="9"/>
  <c r="I14" i="9"/>
  <c r="G15" i="9"/>
  <c r="G16" i="9"/>
  <c r="I16" i="9"/>
  <c r="G17" i="9"/>
  <c r="G18" i="9"/>
  <c r="I18" i="9"/>
  <c r="G19" i="9"/>
  <c r="I19" i="9"/>
  <c r="G20" i="9"/>
  <c r="I20" i="9"/>
  <c r="G21" i="9"/>
  <c r="I21" i="9"/>
  <c r="G22" i="9"/>
  <c r="I22" i="9"/>
  <c r="G23" i="9"/>
  <c r="I23" i="9"/>
  <c r="G24" i="9"/>
  <c r="I24" i="9"/>
  <c r="G25" i="9"/>
  <c r="G26" i="9"/>
  <c r="I26" i="9"/>
  <c r="G27" i="9"/>
  <c r="I27" i="9"/>
  <c r="G28" i="9"/>
  <c r="I28" i="9"/>
  <c r="G29" i="9"/>
  <c r="I29" i="9"/>
  <c r="G30" i="9"/>
  <c r="I30" i="9"/>
  <c r="G31" i="9"/>
  <c r="I31" i="9"/>
  <c r="G32" i="9"/>
  <c r="I32" i="9"/>
  <c r="G33" i="9"/>
  <c r="I33" i="9"/>
  <c r="G34" i="9"/>
  <c r="I34" i="9"/>
  <c r="G35" i="9"/>
  <c r="I35" i="9"/>
  <c r="G36" i="9"/>
  <c r="I36" i="9"/>
  <c r="G37" i="9"/>
  <c r="I37" i="9"/>
  <c r="G38" i="9"/>
  <c r="I38" i="9"/>
  <c r="G39" i="9"/>
  <c r="I39" i="9"/>
  <c r="G40" i="9"/>
  <c r="I40" i="9"/>
  <c r="G41" i="9"/>
  <c r="I41" i="9"/>
  <c r="G42" i="9"/>
  <c r="I42" i="9"/>
  <c r="G43" i="9"/>
  <c r="I43" i="9"/>
  <c r="G44" i="9"/>
  <c r="I44" i="9"/>
  <c r="G45" i="9"/>
  <c r="I45" i="9"/>
  <c r="G46" i="9"/>
  <c r="I46" i="9"/>
  <c r="G47" i="9"/>
  <c r="I47" i="9"/>
  <c r="G48" i="9"/>
  <c r="I48" i="9"/>
  <c r="G49" i="9"/>
  <c r="G50" i="9"/>
  <c r="I50" i="9"/>
  <c r="G51" i="9"/>
  <c r="G52" i="9"/>
  <c r="I52" i="9"/>
  <c r="G53" i="9"/>
  <c r="I53" i="9"/>
  <c r="G54" i="9"/>
  <c r="I54" i="9"/>
  <c r="G55" i="9"/>
  <c r="G56" i="9"/>
  <c r="I56" i="9"/>
  <c r="G57" i="9"/>
  <c r="G58" i="9"/>
  <c r="I58" i="9"/>
  <c r="G59" i="9"/>
  <c r="G60" i="9"/>
  <c r="I60" i="9"/>
  <c r="G61" i="9"/>
  <c r="I61" i="9"/>
  <c r="G62" i="9"/>
  <c r="I62" i="9"/>
  <c r="G63" i="9"/>
  <c r="G64" i="9"/>
  <c r="I64" i="9"/>
  <c r="G65" i="9"/>
  <c r="G66" i="9"/>
  <c r="I66" i="9"/>
  <c r="G67" i="9"/>
  <c r="I67" i="9"/>
  <c r="G68" i="9"/>
  <c r="I68" i="9"/>
  <c r="G69" i="9"/>
  <c r="I69" i="9"/>
  <c r="G70" i="9"/>
  <c r="I70" i="9"/>
  <c r="G71" i="9"/>
  <c r="I71" i="9"/>
  <c r="G72" i="9"/>
  <c r="I72" i="9"/>
  <c r="G73" i="9"/>
  <c r="G74" i="9"/>
  <c r="I74" i="9"/>
  <c r="G75" i="9"/>
  <c r="I75" i="9"/>
  <c r="G76" i="9"/>
  <c r="I76" i="9"/>
  <c r="G77" i="9"/>
  <c r="I77" i="9"/>
  <c r="G78" i="9"/>
  <c r="I78" i="9"/>
  <c r="G79" i="9"/>
  <c r="G80" i="9"/>
  <c r="I80" i="9"/>
  <c r="G81" i="9"/>
  <c r="I81" i="9"/>
  <c r="G82" i="9"/>
  <c r="I82" i="9"/>
  <c r="G83" i="9"/>
  <c r="G84" i="9"/>
  <c r="I84" i="9"/>
  <c r="G85" i="9"/>
  <c r="I85" i="9"/>
  <c r="G86" i="9"/>
  <c r="I86" i="9"/>
  <c r="G87" i="9"/>
  <c r="G88" i="9"/>
  <c r="I88" i="9"/>
  <c r="G89" i="9"/>
  <c r="I89" i="9"/>
  <c r="G90" i="9"/>
  <c r="I90" i="9"/>
  <c r="G91" i="9"/>
  <c r="G92" i="9"/>
  <c r="I92" i="9"/>
  <c r="G93" i="9"/>
  <c r="I93" i="9"/>
  <c r="G94" i="9"/>
  <c r="I94" i="9"/>
  <c r="G95" i="9"/>
  <c r="G96" i="9"/>
  <c r="I96" i="9"/>
  <c r="G97" i="9"/>
  <c r="I97" i="9"/>
  <c r="G98" i="9"/>
  <c r="I98" i="9"/>
  <c r="G99" i="9"/>
  <c r="G100" i="9"/>
  <c r="I100" i="9"/>
  <c r="G101" i="9"/>
  <c r="I101" i="9"/>
  <c r="G102" i="9"/>
  <c r="I102" i="9"/>
  <c r="G103" i="9"/>
  <c r="G104" i="9"/>
  <c r="I104" i="9"/>
  <c r="G105" i="9"/>
  <c r="I105" i="9"/>
  <c r="G106" i="9"/>
  <c r="I106" i="9"/>
  <c r="G107" i="9"/>
  <c r="G108" i="9"/>
  <c r="I108" i="9"/>
  <c r="G109" i="9"/>
  <c r="I109" i="9"/>
  <c r="G110" i="9"/>
  <c r="I110" i="9"/>
  <c r="G111" i="9"/>
  <c r="G112" i="9"/>
  <c r="I112" i="9"/>
  <c r="G113" i="9"/>
  <c r="I113" i="9"/>
  <c r="G114" i="9"/>
  <c r="I114" i="9"/>
  <c r="G115" i="9"/>
  <c r="G116" i="9"/>
  <c r="I116" i="9"/>
  <c r="G117" i="9"/>
  <c r="I117" i="9"/>
  <c r="G118" i="9"/>
  <c r="I118" i="9"/>
  <c r="G120" i="9"/>
  <c r="G121" i="9"/>
  <c r="I121" i="9"/>
  <c r="G122" i="9"/>
  <c r="I122" i="9"/>
  <c r="G123" i="9"/>
  <c r="I123" i="9"/>
  <c r="G124" i="9"/>
  <c r="G125" i="9"/>
  <c r="I125" i="9"/>
  <c r="G126" i="9"/>
  <c r="I126" i="9"/>
  <c r="G127" i="9"/>
  <c r="I127" i="9"/>
  <c r="G128" i="9"/>
  <c r="G129" i="9"/>
  <c r="I129" i="9"/>
  <c r="G130" i="9"/>
  <c r="I130" i="9"/>
  <c r="G131" i="9"/>
  <c r="I131" i="9"/>
  <c r="G132" i="9"/>
  <c r="G133" i="9"/>
  <c r="I133" i="9"/>
  <c r="G134" i="9"/>
  <c r="I134" i="9"/>
  <c r="G135" i="9"/>
  <c r="I135" i="9"/>
  <c r="G136" i="9"/>
  <c r="G137" i="9"/>
  <c r="I137" i="9"/>
  <c r="G138" i="9"/>
  <c r="I138" i="9"/>
  <c r="G139" i="9"/>
  <c r="I139" i="9"/>
  <c r="G140" i="9"/>
  <c r="G141" i="9"/>
  <c r="I141" i="9"/>
  <c r="G142" i="9"/>
  <c r="I142" i="9"/>
  <c r="G143" i="9"/>
  <c r="I143" i="9"/>
  <c r="G144" i="9"/>
  <c r="G145" i="9"/>
  <c r="I145" i="9"/>
  <c r="G146" i="9"/>
  <c r="I146" i="9"/>
  <c r="G147" i="9"/>
  <c r="I147" i="9"/>
  <c r="G148" i="9"/>
  <c r="G149" i="9"/>
  <c r="I149" i="9"/>
  <c r="G150" i="9"/>
  <c r="I150" i="9"/>
  <c r="G151" i="9"/>
  <c r="I151" i="9"/>
  <c r="G152" i="9"/>
  <c r="G153" i="9"/>
  <c r="I153" i="9"/>
  <c r="G154" i="9"/>
  <c r="I154" i="9"/>
  <c r="G155" i="9"/>
  <c r="I155" i="9"/>
  <c r="G156" i="9"/>
  <c r="G157" i="9"/>
  <c r="I157" i="9"/>
  <c r="G158" i="9"/>
  <c r="I158" i="9"/>
  <c r="G159" i="9"/>
  <c r="I159" i="9"/>
  <c r="G160" i="9"/>
  <c r="G161" i="9"/>
  <c r="I161" i="9"/>
  <c r="G162" i="9"/>
  <c r="I162" i="9"/>
  <c r="G163" i="9"/>
  <c r="I163" i="9"/>
  <c r="G164" i="9"/>
  <c r="G165" i="9"/>
  <c r="I165" i="9"/>
  <c r="G166" i="9"/>
  <c r="I166" i="9"/>
  <c r="G167" i="9"/>
  <c r="I167" i="9"/>
  <c r="G168" i="9"/>
  <c r="G169" i="9"/>
  <c r="I169" i="9"/>
  <c r="G170" i="9"/>
  <c r="I170" i="9"/>
  <c r="G171" i="9"/>
  <c r="I171" i="9"/>
  <c r="G172" i="9"/>
  <c r="G173" i="9"/>
  <c r="I173" i="9"/>
  <c r="G174" i="9"/>
  <c r="G175" i="9"/>
  <c r="I175" i="9"/>
  <c r="G176" i="9"/>
  <c r="G177" i="9"/>
  <c r="I177" i="9"/>
  <c r="G178" i="9"/>
  <c r="I178" i="9"/>
  <c r="G179" i="9"/>
  <c r="I179" i="9"/>
  <c r="G180" i="9"/>
  <c r="G181" i="9"/>
  <c r="I181" i="9"/>
  <c r="G182" i="9"/>
  <c r="I182" i="9"/>
  <c r="G183" i="9"/>
  <c r="I183" i="9"/>
  <c r="G184" i="9"/>
  <c r="G185" i="9"/>
  <c r="I185" i="9"/>
  <c r="G186" i="9"/>
  <c r="I186" i="9"/>
  <c r="G187" i="9"/>
  <c r="I187" i="9"/>
  <c r="G188" i="9"/>
  <c r="G189" i="9"/>
  <c r="I189" i="9"/>
  <c r="G190" i="9"/>
  <c r="I190" i="9"/>
  <c r="G191" i="9"/>
  <c r="I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G192" i="9"/>
  <c r="I192" i="9"/>
  <c r="G193" i="9"/>
  <c r="I193" i="9"/>
  <c r="G194" i="9"/>
  <c r="I194" i="9"/>
  <c r="G195" i="9"/>
  <c r="I195" i="9"/>
  <c r="G196" i="9"/>
  <c r="I196" i="9"/>
  <c r="G197" i="9"/>
  <c r="I197" i="9"/>
  <c r="G198" i="9"/>
  <c r="I198" i="9"/>
  <c r="G199" i="9"/>
  <c r="I199" i="9"/>
  <c r="G200" i="9"/>
  <c r="I200" i="9"/>
  <c r="G201" i="9"/>
  <c r="I201" i="9"/>
  <c r="G202" i="9"/>
  <c r="I202" i="9"/>
  <c r="G203" i="9"/>
  <c r="I203" i="9"/>
  <c r="G204" i="9"/>
  <c r="I204" i="9"/>
  <c r="G205" i="9"/>
  <c r="I205" i="9"/>
  <c r="G206" i="9"/>
  <c r="I206" i="9"/>
  <c r="G207" i="9"/>
  <c r="I207" i="9"/>
  <c r="G208" i="9"/>
  <c r="I208" i="9"/>
  <c r="G209" i="9"/>
  <c r="I209" i="9"/>
  <c r="G210" i="9"/>
  <c r="I210" i="9"/>
  <c r="G211" i="9"/>
  <c r="I211" i="9"/>
  <c r="G212" i="9"/>
  <c r="I212" i="9"/>
  <c r="G213" i="9"/>
  <c r="I213" i="9"/>
  <c r="G214" i="9"/>
  <c r="I214" i="9"/>
  <c r="G215" i="9"/>
  <c r="I215" i="9"/>
  <c r="G216" i="9"/>
  <c r="I216" i="9"/>
  <c r="G217" i="9"/>
  <c r="I217" i="9"/>
  <c r="G218" i="9"/>
  <c r="I218" i="9"/>
  <c r="G219" i="9"/>
  <c r="I219" i="9"/>
  <c r="G220" i="9"/>
  <c r="I220" i="9"/>
  <c r="G221" i="9"/>
  <c r="I221" i="9"/>
  <c r="G222" i="9"/>
  <c r="I222" i="9"/>
  <c r="G223" i="9"/>
  <c r="I223" i="9"/>
  <c r="G224" i="9"/>
  <c r="I224" i="9"/>
  <c r="G225" i="9"/>
  <c r="I225" i="9"/>
  <c r="G226" i="9"/>
  <c r="I226" i="9"/>
  <c r="G227" i="9"/>
  <c r="I227" i="9"/>
  <c r="G228" i="9"/>
  <c r="I228" i="9"/>
  <c r="G229" i="9"/>
  <c r="I229" i="9"/>
  <c r="G230" i="9"/>
  <c r="I230" i="9"/>
  <c r="G231" i="9"/>
  <c r="I231" i="9"/>
  <c r="G232" i="9"/>
  <c r="I232" i="9"/>
  <c r="G233" i="9"/>
  <c r="I233" i="9"/>
  <c r="G234" i="9"/>
  <c r="I234" i="9"/>
  <c r="G235" i="9"/>
  <c r="I235" i="9"/>
  <c r="G236" i="9"/>
  <c r="I236" i="9"/>
  <c r="G237" i="9"/>
  <c r="I237" i="9"/>
  <c r="G238" i="9"/>
  <c r="I238" i="9"/>
  <c r="G239" i="9"/>
  <c r="I239" i="9"/>
  <c r="G240" i="9"/>
  <c r="I240" i="9"/>
  <c r="G241" i="9"/>
  <c r="I241" i="9"/>
  <c r="G242" i="9"/>
  <c r="I242" i="9"/>
  <c r="G243" i="9"/>
  <c r="I243" i="9"/>
  <c r="G244" i="9"/>
  <c r="G245" i="9"/>
  <c r="I245" i="9"/>
  <c r="G246" i="9"/>
  <c r="I246" i="9"/>
  <c r="G247" i="9"/>
  <c r="I247" i="9"/>
  <c r="G248" i="9"/>
  <c r="G249" i="9"/>
  <c r="I249" i="9"/>
  <c r="G250" i="9"/>
  <c r="I250" i="9"/>
  <c r="G251" i="9"/>
  <c r="I251" i="9"/>
  <c r="G252" i="9"/>
  <c r="G253" i="9"/>
  <c r="I253" i="9"/>
  <c r="G254" i="9"/>
  <c r="I254" i="9"/>
  <c r="G255" i="9"/>
  <c r="I255" i="9"/>
  <c r="G256" i="9"/>
  <c r="G257" i="9"/>
  <c r="I257" i="9"/>
  <c r="G258" i="9"/>
  <c r="I258" i="9"/>
  <c r="G259" i="9"/>
  <c r="I259" i="9"/>
  <c r="G260" i="9"/>
  <c r="G261" i="9"/>
  <c r="I261" i="9"/>
  <c r="G262" i="9"/>
  <c r="I262" i="9"/>
  <c r="G263" i="9"/>
  <c r="I263" i="9"/>
  <c r="G264" i="9"/>
  <c r="G265" i="9"/>
  <c r="I265" i="9"/>
  <c r="G266" i="9"/>
  <c r="I266" i="9"/>
  <c r="G267" i="9"/>
  <c r="I267" i="9"/>
  <c r="G268" i="9"/>
  <c r="G269" i="9"/>
  <c r="I269" i="9"/>
  <c r="G270" i="9"/>
  <c r="I270" i="9"/>
  <c r="G271" i="9"/>
  <c r="I271" i="9"/>
  <c r="G272" i="9"/>
  <c r="G273" i="9"/>
  <c r="I273" i="9"/>
  <c r="G275" i="9"/>
  <c r="I275" i="9"/>
  <c r="G276" i="9"/>
  <c r="I276" i="9"/>
  <c r="G277" i="9"/>
  <c r="G278" i="9"/>
  <c r="I278" i="9"/>
  <c r="G279" i="9"/>
  <c r="I279" i="9"/>
  <c r="G280" i="9"/>
  <c r="I280" i="9"/>
  <c r="G281" i="9"/>
  <c r="G282" i="9"/>
  <c r="I282" i="9"/>
  <c r="G283" i="9"/>
  <c r="I283" i="9"/>
  <c r="G284" i="9"/>
  <c r="I284" i="9"/>
  <c r="G285" i="9"/>
  <c r="G286" i="9"/>
  <c r="I286" i="9"/>
  <c r="G287" i="9"/>
  <c r="I287" i="9"/>
  <c r="G288" i="9"/>
  <c r="I288" i="9"/>
  <c r="G289" i="9"/>
  <c r="G290" i="9"/>
  <c r="I290" i="9"/>
  <c r="G291" i="9"/>
  <c r="I291" i="9"/>
  <c r="G292" i="9"/>
  <c r="I292" i="9"/>
  <c r="G293" i="9"/>
  <c r="G294" i="9"/>
  <c r="I294" i="9"/>
  <c r="G295" i="9"/>
  <c r="I295" i="9"/>
  <c r="G296" i="9"/>
  <c r="I296" i="9"/>
  <c r="G297" i="9"/>
  <c r="G298" i="9"/>
  <c r="I298" i="9"/>
  <c r="G299" i="9"/>
  <c r="I299" i="9"/>
  <c r="G300" i="9"/>
  <c r="I300" i="9"/>
  <c r="G301" i="9"/>
  <c r="G302" i="9"/>
  <c r="I302" i="9"/>
  <c r="G303" i="9"/>
  <c r="I303" i="9"/>
  <c r="G304" i="9"/>
  <c r="I304" i="9"/>
  <c r="G305" i="9"/>
  <c r="G306" i="9"/>
  <c r="I306" i="9"/>
  <c r="G307" i="9"/>
  <c r="I307" i="9"/>
  <c r="G308" i="9"/>
  <c r="I308" i="9"/>
  <c r="G309" i="9"/>
  <c r="G310" i="9"/>
  <c r="I310" i="9"/>
  <c r="G311" i="9"/>
  <c r="I311" i="9"/>
  <c r="G312" i="9"/>
  <c r="I312" i="9"/>
  <c r="G313" i="9"/>
  <c r="G314" i="9"/>
  <c r="I314" i="9"/>
  <c r="G315" i="9"/>
  <c r="I315" i="9"/>
  <c r="G316" i="9"/>
  <c r="I316" i="9"/>
  <c r="G317" i="9"/>
  <c r="G318" i="9"/>
  <c r="I318" i="9"/>
  <c r="G319" i="9"/>
  <c r="I319" i="9"/>
  <c r="G320" i="9"/>
  <c r="I320" i="9"/>
  <c r="G321" i="9"/>
  <c r="G322" i="9"/>
  <c r="I322" i="9"/>
  <c r="G323" i="9"/>
  <c r="I323" i="9"/>
  <c r="G324" i="9"/>
  <c r="I324" i="9"/>
  <c r="G325" i="9"/>
  <c r="G326" i="9"/>
  <c r="I326" i="9"/>
  <c r="G327" i="9"/>
  <c r="I327" i="9"/>
  <c r="G328" i="9"/>
  <c r="I328" i="9"/>
  <c r="G329" i="9"/>
  <c r="G330" i="9"/>
  <c r="I330" i="9"/>
  <c r="G331" i="9"/>
  <c r="I331" i="9"/>
  <c r="G332" i="9"/>
  <c r="I332" i="9"/>
  <c r="G333" i="9"/>
  <c r="G334" i="9"/>
  <c r="I334" i="9"/>
  <c r="G335" i="9"/>
  <c r="I335" i="9"/>
  <c r="G336" i="9"/>
  <c r="I336" i="9"/>
  <c r="G337" i="9"/>
  <c r="G338" i="9"/>
  <c r="I338" i="9"/>
  <c r="G339" i="9"/>
  <c r="I339" i="9"/>
  <c r="G340" i="9"/>
  <c r="I340" i="9"/>
  <c r="G341" i="9"/>
  <c r="G342" i="9"/>
  <c r="I342" i="9"/>
  <c r="G343" i="9"/>
  <c r="I343" i="9"/>
  <c r="G344" i="9"/>
  <c r="I344" i="9"/>
  <c r="G345" i="9"/>
  <c r="G346" i="9"/>
  <c r="I346" i="9"/>
  <c r="G347" i="9"/>
  <c r="I347" i="9"/>
  <c r="G348" i="9"/>
  <c r="I348" i="9"/>
  <c r="G349" i="9"/>
  <c r="I349" i="9"/>
  <c r="G350" i="9"/>
  <c r="I350" i="9"/>
  <c r="G351" i="9"/>
  <c r="I351" i="9"/>
  <c r="G352" i="9"/>
  <c r="I352" i="9"/>
  <c r="G353" i="9"/>
  <c r="G354" i="9"/>
  <c r="I354" i="9"/>
  <c r="G355" i="9"/>
  <c r="I355" i="9"/>
  <c r="G356" i="9"/>
  <c r="I356" i="9"/>
  <c r="G357" i="9"/>
  <c r="G358" i="9"/>
  <c r="I358" i="9"/>
  <c r="G359" i="9"/>
  <c r="I359" i="9"/>
  <c r="G360" i="9"/>
  <c r="I360" i="9"/>
  <c r="G361" i="9"/>
  <c r="G362" i="9"/>
  <c r="I362" i="9"/>
  <c r="G363" i="9"/>
  <c r="I363" i="9"/>
  <c r="G364" i="9"/>
  <c r="I364" i="9"/>
  <c r="G365" i="9"/>
  <c r="G366" i="9"/>
  <c r="I366" i="9"/>
  <c r="G367" i="9"/>
  <c r="I367" i="9"/>
  <c r="G368" i="9"/>
  <c r="G369" i="9"/>
  <c r="G370" i="9"/>
  <c r="I370" i="9"/>
  <c r="G371" i="9"/>
  <c r="I371" i="9"/>
  <c r="G372" i="9"/>
  <c r="I372" i="9"/>
  <c r="G373" i="9"/>
  <c r="G374" i="9"/>
  <c r="I374" i="9"/>
  <c r="G375" i="9"/>
  <c r="I375" i="9"/>
  <c r="G376" i="9"/>
  <c r="I376" i="9"/>
  <c r="G377" i="9"/>
  <c r="G378" i="9"/>
  <c r="I378" i="9"/>
  <c r="G379" i="9"/>
  <c r="I379" i="9"/>
  <c r="G380" i="9"/>
  <c r="I380" i="9"/>
  <c r="G381" i="9"/>
  <c r="G382" i="9"/>
  <c r="G383" i="9"/>
  <c r="I383" i="9"/>
  <c r="G384" i="9"/>
  <c r="I384" i="9"/>
  <c r="G385" i="9"/>
  <c r="I385" i="9"/>
  <c r="G386" i="9"/>
  <c r="I386" i="9"/>
  <c r="G387" i="9"/>
  <c r="I387" i="9"/>
  <c r="G388" i="9"/>
  <c r="I388" i="9"/>
  <c r="G389" i="9"/>
  <c r="I389" i="9"/>
  <c r="G391" i="9"/>
  <c r="I391" i="9"/>
  <c r="G392" i="9"/>
  <c r="I392" i="9"/>
  <c r="G393" i="9"/>
  <c r="I393" i="9"/>
  <c r="G394" i="9"/>
  <c r="I394" i="9"/>
  <c r="G395" i="9"/>
  <c r="I395" i="9"/>
  <c r="G396" i="9"/>
  <c r="I396" i="9"/>
  <c r="G397" i="9"/>
  <c r="I397" i="9"/>
  <c r="G398" i="9"/>
  <c r="I398" i="9"/>
  <c r="G399" i="9"/>
  <c r="I399" i="9"/>
  <c r="G400" i="9"/>
  <c r="I400" i="9"/>
  <c r="G401" i="9"/>
  <c r="I401" i="9"/>
  <c r="G402" i="9"/>
  <c r="I402" i="9"/>
  <c r="G403" i="9"/>
  <c r="I403" i="9"/>
  <c r="G404" i="9"/>
  <c r="I404" i="9"/>
  <c r="G405" i="9"/>
  <c r="I405" i="9"/>
  <c r="G406" i="9"/>
  <c r="I406" i="9"/>
  <c r="G407" i="9"/>
  <c r="I407" i="9"/>
  <c r="G408" i="9"/>
  <c r="I408" i="9"/>
  <c r="G409" i="9"/>
  <c r="I409" i="9"/>
  <c r="G410" i="9"/>
  <c r="I410" i="9"/>
  <c r="G411" i="9"/>
  <c r="I411" i="9"/>
  <c r="G412" i="9"/>
  <c r="I412" i="9"/>
  <c r="G413" i="9"/>
  <c r="I413" i="9"/>
  <c r="G414" i="9"/>
  <c r="I414" i="9"/>
  <c r="G415" i="9"/>
  <c r="I415" i="9"/>
  <c r="G416" i="9"/>
  <c r="I416" i="9"/>
  <c r="G417" i="9"/>
  <c r="I417" i="9"/>
  <c r="G418" i="9"/>
  <c r="I418" i="9"/>
  <c r="G419" i="9"/>
  <c r="I419" i="9"/>
  <c r="G420" i="9"/>
  <c r="I420" i="9"/>
  <c r="G421" i="9"/>
  <c r="I421" i="9"/>
  <c r="G422" i="9"/>
  <c r="I422" i="9"/>
  <c r="G423" i="9"/>
  <c r="I423" i="9"/>
  <c r="G424" i="9"/>
  <c r="I424" i="9"/>
  <c r="G425" i="9"/>
  <c r="I425" i="9"/>
  <c r="G426" i="9"/>
  <c r="I426" i="9"/>
  <c r="G427" i="9"/>
  <c r="I427" i="9"/>
  <c r="G428" i="9"/>
  <c r="G429" i="9"/>
  <c r="I429" i="9"/>
  <c r="G430" i="9"/>
  <c r="G431" i="9"/>
  <c r="I431" i="9"/>
  <c r="G432" i="9"/>
  <c r="I432" i="9"/>
  <c r="G433" i="9"/>
  <c r="I433" i="9"/>
  <c r="G434" i="9"/>
  <c r="G435" i="9"/>
  <c r="I435" i="9"/>
  <c r="G437" i="9"/>
  <c r="I437" i="9"/>
  <c r="G438" i="9"/>
  <c r="I438" i="9"/>
  <c r="G439" i="9"/>
  <c r="G440" i="9"/>
  <c r="I440" i="9"/>
  <c r="G441" i="9"/>
  <c r="I441" i="9"/>
  <c r="G442" i="9"/>
  <c r="I442" i="9"/>
  <c r="G443" i="9"/>
  <c r="G445" i="9"/>
  <c r="I445" i="9"/>
  <c r="G446" i="9"/>
  <c r="I446" i="9"/>
  <c r="G447" i="9"/>
  <c r="I447" i="9"/>
  <c r="G448" i="9"/>
  <c r="G449" i="9"/>
  <c r="I449" i="9"/>
  <c r="G450" i="9"/>
  <c r="I450" i="9"/>
  <c r="G451" i="9"/>
  <c r="I451" i="9"/>
  <c r="G452" i="9"/>
  <c r="G453" i="9"/>
  <c r="I453" i="9"/>
  <c r="G454" i="9"/>
  <c r="I454" i="9"/>
  <c r="G455" i="9"/>
  <c r="I455" i="9"/>
  <c r="G456" i="9"/>
  <c r="G457" i="9"/>
  <c r="I457" i="9"/>
  <c r="G458" i="9"/>
  <c r="I458" i="9"/>
  <c r="G459" i="9"/>
  <c r="I459" i="9"/>
  <c r="G460" i="9"/>
  <c r="G461" i="9"/>
  <c r="I461" i="9"/>
  <c r="G462" i="9"/>
  <c r="I462" i="9"/>
  <c r="G463" i="9"/>
  <c r="I463" i="9"/>
  <c r="G464" i="9"/>
  <c r="G465" i="9"/>
  <c r="I465" i="9"/>
  <c r="G466" i="9"/>
  <c r="I466" i="9"/>
  <c r="G467" i="9"/>
  <c r="I467" i="9"/>
  <c r="G468" i="9"/>
  <c r="G469" i="9"/>
  <c r="I469" i="9"/>
  <c r="G470" i="9"/>
  <c r="I470" i="9"/>
  <c r="G471" i="9"/>
  <c r="I471" i="9"/>
  <c r="G472" i="9"/>
  <c r="G473" i="9"/>
  <c r="I473" i="9"/>
  <c r="G474" i="9"/>
  <c r="I474" i="9"/>
  <c r="G475" i="9"/>
  <c r="I475" i="9"/>
  <c r="G476" i="9"/>
  <c r="G477" i="9"/>
  <c r="I477" i="9"/>
  <c r="G478" i="9"/>
  <c r="I478" i="9"/>
  <c r="G479" i="9"/>
  <c r="I479" i="9"/>
  <c r="G480" i="9"/>
  <c r="G481" i="9"/>
  <c r="I481" i="9"/>
  <c r="G482" i="9"/>
  <c r="I482" i="9"/>
  <c r="G483" i="9"/>
  <c r="I483" i="9"/>
  <c r="G484" i="9"/>
  <c r="G485" i="9"/>
  <c r="I485" i="9"/>
  <c r="G486" i="9"/>
  <c r="I486" i="9"/>
  <c r="G487" i="9"/>
  <c r="I487" i="9"/>
  <c r="G488" i="9"/>
  <c r="G489" i="9"/>
  <c r="I489" i="9"/>
  <c r="G490" i="9"/>
  <c r="I490" i="9"/>
  <c r="G491" i="9"/>
  <c r="I491" i="9"/>
  <c r="G492" i="9"/>
  <c r="G493" i="9"/>
  <c r="I493" i="9"/>
  <c r="G494" i="9"/>
  <c r="I494" i="9"/>
  <c r="G495" i="9"/>
  <c r="I495" i="9"/>
  <c r="G496" i="9"/>
  <c r="G497" i="9"/>
  <c r="I497" i="9"/>
  <c r="G498" i="9"/>
  <c r="I498" i="9"/>
  <c r="G499" i="9"/>
  <c r="I499" i="9"/>
  <c r="G500" i="9"/>
  <c r="G501" i="9"/>
  <c r="I501" i="9"/>
  <c r="G502" i="9"/>
  <c r="I502" i="9"/>
  <c r="G503" i="9"/>
  <c r="I503" i="9"/>
  <c r="G504" i="9"/>
  <c r="G505" i="9"/>
  <c r="I505" i="9"/>
  <c r="G506" i="9"/>
  <c r="I506" i="9"/>
  <c r="G507" i="9"/>
  <c r="I507" i="9"/>
  <c r="G508" i="9"/>
  <c r="G509" i="9"/>
  <c r="I509" i="9"/>
  <c r="G510" i="9"/>
  <c r="I510" i="9"/>
  <c r="G511" i="9"/>
  <c r="I511" i="9"/>
  <c r="G512" i="9"/>
  <c r="C513" i="9"/>
  <c r="D513" i="9"/>
  <c r="E513" i="9"/>
  <c r="F513" i="9"/>
  <c r="G514" i="9"/>
  <c r="I514" i="9"/>
  <c r="G515" i="9"/>
  <c r="I515" i="9"/>
  <c r="G516" i="9"/>
  <c r="I516" i="9"/>
  <c r="G517" i="9"/>
  <c r="G518" i="9"/>
  <c r="I518" i="9"/>
  <c r="G519" i="9"/>
  <c r="I519" i="9"/>
  <c r="G520" i="9"/>
  <c r="I520" i="9"/>
  <c r="G521" i="9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G4" i="3"/>
  <c r="H4" i="3"/>
  <c r="G5" i="3"/>
  <c r="I5" i="3"/>
  <c r="H5" i="3"/>
  <c r="G6" i="3"/>
  <c r="H6" i="3"/>
  <c r="G7" i="3"/>
  <c r="H7" i="3"/>
  <c r="G8" i="3"/>
  <c r="H8" i="3"/>
  <c r="G9" i="3"/>
  <c r="I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I21" i="3"/>
  <c r="H21" i="3"/>
  <c r="G22" i="3"/>
  <c r="I22" i="3"/>
  <c r="H22" i="3"/>
  <c r="G23" i="3"/>
  <c r="H23" i="3"/>
  <c r="G24" i="3"/>
  <c r="H24" i="3"/>
  <c r="G25" i="3"/>
  <c r="H25" i="3"/>
  <c r="I25" i="3"/>
  <c r="G26" i="3"/>
  <c r="H26" i="3"/>
  <c r="G27" i="3"/>
  <c r="H27" i="3"/>
  <c r="G28" i="3"/>
  <c r="H28" i="3"/>
  <c r="G29" i="3"/>
  <c r="H29" i="3"/>
  <c r="G30" i="3"/>
  <c r="H30" i="3"/>
  <c r="G31" i="3"/>
  <c r="I31" i="3"/>
  <c r="H31" i="3"/>
  <c r="G32" i="3"/>
  <c r="H32" i="3"/>
  <c r="G33" i="3"/>
  <c r="H33" i="3"/>
  <c r="G34" i="3"/>
  <c r="H34" i="3"/>
  <c r="G35" i="3"/>
  <c r="H35" i="3"/>
  <c r="G36" i="3"/>
  <c r="I36" i="3"/>
  <c r="H36" i="3"/>
  <c r="G37" i="3"/>
  <c r="H37" i="3"/>
  <c r="G38" i="3"/>
  <c r="H38" i="3"/>
  <c r="G39" i="3"/>
  <c r="H39" i="3"/>
  <c r="G40" i="3"/>
  <c r="I40" i="3"/>
  <c r="H40" i="3"/>
  <c r="G41" i="3"/>
  <c r="H41" i="3"/>
  <c r="I41" i="3"/>
  <c r="G42" i="3"/>
  <c r="H42" i="3"/>
  <c r="G43" i="3"/>
  <c r="H43" i="3"/>
  <c r="G44" i="3"/>
  <c r="I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I54" i="3"/>
  <c r="H54" i="3"/>
  <c r="G55" i="3"/>
  <c r="H55" i="3"/>
  <c r="G56" i="3"/>
  <c r="I56" i="3"/>
  <c r="H56" i="3"/>
  <c r="G57" i="3"/>
  <c r="I57" i="3"/>
  <c r="H57" i="3"/>
  <c r="G58" i="3"/>
  <c r="H58" i="3"/>
  <c r="G59" i="3"/>
  <c r="I59" i="3"/>
  <c r="H59" i="3"/>
  <c r="G60" i="3"/>
  <c r="H60" i="3"/>
  <c r="G61" i="3"/>
  <c r="I61" i="3"/>
  <c r="H61" i="3"/>
  <c r="G62" i="3"/>
  <c r="H62" i="3"/>
  <c r="G63" i="3"/>
  <c r="H63" i="3"/>
  <c r="I63" i="3"/>
  <c r="G64" i="3"/>
  <c r="H64" i="3"/>
  <c r="G65" i="3"/>
  <c r="I65" i="3"/>
  <c r="H65" i="3"/>
  <c r="G66" i="3"/>
  <c r="H66" i="3"/>
  <c r="G67" i="3"/>
  <c r="H67" i="3"/>
  <c r="G68" i="3"/>
  <c r="H68" i="3"/>
  <c r="G69" i="3"/>
  <c r="I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I76" i="3"/>
  <c r="H76" i="3"/>
  <c r="G77" i="3"/>
  <c r="H77" i="3"/>
  <c r="G78" i="3"/>
  <c r="H78" i="3"/>
  <c r="G79" i="3"/>
  <c r="H79" i="3"/>
  <c r="G80" i="3"/>
  <c r="H80" i="3"/>
  <c r="G81" i="3"/>
  <c r="H81" i="3"/>
  <c r="G82" i="3"/>
  <c r="I82" i="3"/>
  <c r="H82" i="3"/>
  <c r="G83" i="3"/>
  <c r="I83" i="3"/>
  <c r="H83" i="3"/>
  <c r="G84" i="3"/>
  <c r="H84" i="3"/>
  <c r="G85" i="3"/>
  <c r="H85" i="3"/>
  <c r="G86" i="3"/>
  <c r="H86" i="3"/>
  <c r="I86" i="3"/>
  <c r="G87" i="3"/>
  <c r="H87" i="3"/>
  <c r="G88" i="3"/>
  <c r="H88" i="3"/>
  <c r="G89" i="3"/>
  <c r="H89" i="3"/>
  <c r="G90" i="3"/>
  <c r="I90" i="3"/>
  <c r="H90" i="3"/>
  <c r="G91" i="3"/>
  <c r="H91" i="3"/>
  <c r="G92" i="3"/>
  <c r="H92" i="3"/>
  <c r="G93" i="3"/>
  <c r="H93" i="3"/>
  <c r="G94" i="3"/>
  <c r="H94" i="3"/>
  <c r="G95" i="3"/>
  <c r="H95" i="3"/>
  <c r="G96" i="3"/>
  <c r="I96" i="3"/>
  <c r="H96" i="3"/>
  <c r="G97" i="3"/>
  <c r="H97" i="3"/>
  <c r="G98" i="3"/>
  <c r="I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I105" i="3"/>
  <c r="H105" i="3"/>
  <c r="G106" i="3"/>
  <c r="H106" i="3"/>
  <c r="G107" i="3"/>
  <c r="H107" i="3"/>
  <c r="G108" i="3"/>
  <c r="H108" i="3"/>
  <c r="G109" i="3"/>
  <c r="H109" i="3"/>
  <c r="G110" i="3"/>
  <c r="I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I121" i="3"/>
  <c r="G122" i="3"/>
  <c r="H122" i="3"/>
  <c r="G123" i="3"/>
  <c r="I123" i="3"/>
  <c r="H123" i="3"/>
  <c r="G124" i="3"/>
  <c r="H124" i="3"/>
  <c r="G125" i="3"/>
  <c r="H125" i="3"/>
  <c r="G126" i="3"/>
  <c r="H126" i="3"/>
  <c r="G127" i="3"/>
  <c r="I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I133" i="3"/>
  <c r="H133" i="3"/>
  <c r="G134" i="3"/>
  <c r="H134" i="3"/>
  <c r="G135" i="3"/>
  <c r="H135" i="3"/>
  <c r="G136" i="3"/>
  <c r="H136" i="3"/>
  <c r="G137" i="3"/>
  <c r="H137" i="3"/>
  <c r="I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I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I158" i="3"/>
  <c r="H158" i="3"/>
  <c r="G159" i="3"/>
  <c r="H159" i="3"/>
  <c r="G160" i="3"/>
  <c r="H160" i="3"/>
  <c r="G161" i="3"/>
  <c r="H161" i="3"/>
  <c r="G162" i="3"/>
  <c r="H162" i="3"/>
  <c r="I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I179" i="3"/>
  <c r="H179" i="3"/>
  <c r="G180" i="3"/>
  <c r="I180" i="3"/>
  <c r="H180" i="3"/>
  <c r="G181" i="3"/>
  <c r="I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I188" i="3"/>
  <c r="G189" i="3"/>
  <c r="H189" i="3"/>
  <c r="I189" i="3"/>
  <c r="G190" i="3"/>
  <c r="H190" i="3"/>
  <c r="G191" i="3"/>
  <c r="H191" i="3"/>
  <c r="G192" i="3"/>
  <c r="H192" i="3"/>
  <c r="I192" i="3"/>
  <c r="G193" i="3"/>
  <c r="H193" i="3"/>
  <c r="G194" i="3"/>
  <c r="H194" i="3"/>
  <c r="G195" i="3"/>
  <c r="I195" i="3"/>
  <c r="H195" i="3"/>
  <c r="G196" i="3"/>
  <c r="H196" i="3"/>
  <c r="G197" i="3"/>
  <c r="H197" i="3"/>
  <c r="G198" i="3"/>
  <c r="H198" i="3"/>
  <c r="G199" i="3"/>
  <c r="I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I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I220" i="3"/>
  <c r="H220" i="3"/>
  <c r="G221" i="3"/>
  <c r="H221" i="3"/>
  <c r="G222" i="3"/>
  <c r="H222" i="3"/>
  <c r="G223" i="3"/>
  <c r="H223" i="3"/>
  <c r="G224" i="3"/>
  <c r="H224" i="3"/>
  <c r="G225" i="3"/>
  <c r="I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I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I247" i="3"/>
  <c r="H247" i="3"/>
  <c r="G248" i="3"/>
  <c r="H248" i="3"/>
  <c r="G249" i="3"/>
  <c r="H249" i="3"/>
  <c r="G250" i="3"/>
  <c r="H250" i="3"/>
  <c r="G251" i="3"/>
  <c r="H251" i="3"/>
  <c r="G252" i="3"/>
  <c r="I252" i="3"/>
  <c r="H252" i="3"/>
  <c r="G253" i="3"/>
  <c r="H253" i="3"/>
  <c r="G254" i="3"/>
  <c r="H254" i="3"/>
  <c r="G255" i="3"/>
  <c r="I255" i="3"/>
  <c r="H255" i="3"/>
  <c r="G256" i="3"/>
  <c r="H256" i="3"/>
  <c r="G257" i="3"/>
  <c r="H257" i="3"/>
  <c r="G258" i="3"/>
  <c r="I258" i="3"/>
  <c r="H258" i="3"/>
  <c r="G259" i="3"/>
  <c r="H259" i="3"/>
  <c r="G260" i="3"/>
  <c r="H260" i="3"/>
  <c r="G261" i="3"/>
  <c r="I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I268" i="3"/>
  <c r="H268" i="3"/>
  <c r="G269" i="3"/>
  <c r="H269" i="3"/>
  <c r="G270" i="3"/>
  <c r="I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I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I290" i="3"/>
  <c r="H290" i="3"/>
  <c r="G291" i="3"/>
  <c r="I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I297" i="3"/>
  <c r="H297" i="3"/>
  <c r="G298" i="3"/>
  <c r="H298" i="3"/>
  <c r="G299" i="3"/>
  <c r="H299" i="3"/>
  <c r="G300" i="3"/>
  <c r="H300" i="3"/>
  <c r="G301" i="3"/>
  <c r="I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I310" i="3"/>
  <c r="H310" i="3"/>
  <c r="G311" i="3"/>
  <c r="H311" i="3"/>
  <c r="G312" i="3"/>
  <c r="I312" i="3"/>
  <c r="H312" i="3"/>
  <c r="G313" i="3"/>
  <c r="I313" i="3"/>
  <c r="H313" i="3"/>
  <c r="G314" i="3"/>
  <c r="H314" i="3"/>
  <c r="G315" i="3"/>
  <c r="H315" i="3"/>
  <c r="G316" i="3"/>
  <c r="H316" i="3"/>
  <c r="G317" i="3"/>
  <c r="H317" i="3"/>
  <c r="G318" i="3"/>
  <c r="H318" i="3"/>
  <c r="I318" i="3"/>
  <c r="G319" i="3"/>
  <c r="H319" i="3"/>
  <c r="I319" i="3"/>
  <c r="G320" i="3"/>
  <c r="H320" i="3"/>
  <c r="G321" i="3"/>
  <c r="H321" i="3"/>
  <c r="G322" i="3"/>
  <c r="H322" i="3"/>
  <c r="G323" i="3"/>
  <c r="H323" i="3"/>
  <c r="I323" i="3"/>
  <c r="G324" i="3"/>
  <c r="H324" i="3"/>
  <c r="G325" i="3"/>
  <c r="I325" i="3"/>
  <c r="H325" i="3"/>
  <c r="G326" i="3"/>
  <c r="H326" i="3"/>
  <c r="G327" i="3"/>
  <c r="H327" i="3"/>
  <c r="G328" i="3"/>
  <c r="H328" i="3"/>
  <c r="I328" i="3"/>
  <c r="G329" i="3"/>
  <c r="H329" i="3"/>
  <c r="G330" i="3"/>
  <c r="I330" i="3"/>
  <c r="H330" i="3"/>
  <c r="G331" i="3"/>
  <c r="H331" i="3"/>
  <c r="G332" i="3"/>
  <c r="I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I339" i="3"/>
  <c r="H339" i="3"/>
  <c r="G340" i="3"/>
  <c r="H340" i="3"/>
  <c r="G341" i="3"/>
  <c r="H341" i="3"/>
  <c r="G342" i="3"/>
  <c r="H342" i="3"/>
  <c r="I342" i="3"/>
  <c r="G343" i="3"/>
  <c r="H343" i="3"/>
  <c r="G344" i="3"/>
  <c r="H344" i="3"/>
  <c r="G345" i="3"/>
  <c r="H345" i="3"/>
  <c r="G346" i="3"/>
  <c r="H346" i="3"/>
  <c r="G347" i="3"/>
  <c r="I347" i="3"/>
  <c r="H347" i="3"/>
  <c r="G348" i="3"/>
  <c r="I348" i="3"/>
  <c r="H348" i="3"/>
  <c r="G349" i="3"/>
  <c r="H349" i="3"/>
  <c r="G350" i="3"/>
  <c r="H350" i="3"/>
  <c r="G351" i="3"/>
  <c r="H351" i="3"/>
  <c r="G352" i="3"/>
  <c r="I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I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I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I375" i="3"/>
  <c r="G376" i="3"/>
  <c r="I376" i="3"/>
  <c r="H376" i="3"/>
  <c r="G377" i="3"/>
  <c r="H377" i="3"/>
  <c r="G378" i="3"/>
  <c r="H378" i="3"/>
  <c r="I378" i="3"/>
  <c r="G379" i="3"/>
  <c r="H379" i="3"/>
  <c r="G380" i="3"/>
  <c r="H380" i="3"/>
  <c r="G381" i="3"/>
  <c r="H381" i="3"/>
  <c r="G382" i="3"/>
  <c r="I382" i="3"/>
  <c r="H382" i="3"/>
  <c r="G383" i="3"/>
  <c r="H383" i="3"/>
  <c r="I383" i="3"/>
  <c r="G384" i="3"/>
  <c r="H384" i="3"/>
  <c r="G385" i="3"/>
  <c r="H385" i="3"/>
  <c r="G386" i="3"/>
  <c r="I386" i="3"/>
  <c r="H386" i="3"/>
  <c r="G387" i="3"/>
  <c r="I387" i="3"/>
  <c r="H387" i="3"/>
  <c r="G388" i="3"/>
  <c r="H388" i="3"/>
  <c r="G389" i="3"/>
  <c r="H389" i="3"/>
  <c r="G392" i="3"/>
  <c r="H392" i="3"/>
  <c r="G393" i="3"/>
  <c r="H393" i="3"/>
  <c r="G394" i="3"/>
  <c r="H394" i="3"/>
  <c r="G395" i="3"/>
  <c r="I395" i="3"/>
  <c r="H395" i="3"/>
  <c r="G396" i="3"/>
  <c r="H396" i="3"/>
  <c r="G397" i="3"/>
  <c r="H397" i="3"/>
  <c r="G398" i="3"/>
  <c r="I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I404" i="3"/>
  <c r="H404" i="3"/>
  <c r="G405" i="3"/>
  <c r="I405" i="3"/>
  <c r="H405" i="3"/>
  <c r="G406" i="3"/>
  <c r="H406" i="3"/>
  <c r="G407" i="3"/>
  <c r="H407" i="3"/>
  <c r="I407" i="3"/>
  <c r="G408" i="3"/>
  <c r="H408" i="3"/>
  <c r="G409" i="3"/>
  <c r="H409" i="3"/>
  <c r="G410" i="3"/>
  <c r="H410" i="3"/>
  <c r="G411" i="3"/>
  <c r="H411" i="3"/>
  <c r="G412" i="3"/>
  <c r="H412" i="3"/>
  <c r="I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I419" i="3"/>
  <c r="H419" i="3"/>
  <c r="G420" i="3"/>
  <c r="I420" i="3"/>
  <c r="H420" i="3"/>
  <c r="G421" i="3"/>
  <c r="I421" i="3"/>
  <c r="H421" i="3"/>
  <c r="G422" i="3"/>
  <c r="H422" i="3"/>
  <c r="G423" i="3"/>
  <c r="H423" i="3"/>
  <c r="G424" i="3"/>
  <c r="H424" i="3"/>
  <c r="G425" i="3"/>
  <c r="H425" i="3"/>
  <c r="G426" i="3"/>
  <c r="I426" i="3"/>
  <c r="H426" i="3"/>
  <c r="G427" i="3"/>
  <c r="H427" i="3"/>
  <c r="G428" i="3"/>
  <c r="H428" i="3"/>
  <c r="G429" i="3"/>
  <c r="H429" i="3"/>
  <c r="G430" i="3"/>
  <c r="I430" i="3"/>
  <c r="H430" i="3"/>
  <c r="G431" i="3"/>
  <c r="I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I437" i="3"/>
  <c r="H437" i="3"/>
  <c r="G438" i="3"/>
  <c r="H438" i="3"/>
  <c r="G439" i="3"/>
  <c r="H439" i="3"/>
  <c r="G440" i="3"/>
  <c r="I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I447" i="3"/>
  <c r="H447" i="3"/>
  <c r="G448" i="3"/>
  <c r="H448" i="3"/>
  <c r="G449" i="3"/>
  <c r="H449" i="3"/>
  <c r="G450" i="3"/>
  <c r="H450" i="3"/>
  <c r="G451" i="3"/>
  <c r="I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I467" i="3"/>
  <c r="H467" i="3"/>
  <c r="G468" i="3"/>
  <c r="H468" i="3"/>
  <c r="G469" i="3"/>
  <c r="H469" i="3"/>
  <c r="G470" i="3"/>
  <c r="I470" i="3"/>
  <c r="H470" i="3"/>
  <c r="G471" i="3"/>
  <c r="H471" i="3"/>
  <c r="G472" i="3"/>
  <c r="H472" i="3"/>
  <c r="G473" i="3"/>
  <c r="I473" i="3"/>
  <c r="H473" i="3"/>
  <c r="G474" i="3"/>
  <c r="I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I488" i="3"/>
  <c r="H488" i="3"/>
  <c r="G489" i="3"/>
  <c r="H489" i="3"/>
  <c r="G490" i="3"/>
  <c r="H490" i="3"/>
  <c r="G491" i="3"/>
  <c r="I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I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I515" i="3"/>
  <c r="H515" i="3"/>
  <c r="G516" i="3"/>
  <c r="H516" i="3"/>
  <c r="G517" i="3"/>
  <c r="H517" i="3"/>
  <c r="G518" i="3"/>
  <c r="I518" i="3"/>
  <c r="H518" i="3"/>
  <c r="G519" i="3"/>
  <c r="I519" i="3"/>
  <c r="H519" i="3"/>
  <c r="G520" i="3"/>
  <c r="H520" i="3"/>
  <c r="G521" i="3"/>
  <c r="H521" i="3"/>
  <c r="G522" i="3"/>
  <c r="I522" i="3"/>
  <c r="H522" i="3"/>
  <c r="G3" i="4"/>
  <c r="H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G4" i="4"/>
  <c r="H4" i="4"/>
  <c r="G5" i="4"/>
  <c r="H5" i="4"/>
  <c r="G6" i="4"/>
  <c r="I6" i="4"/>
  <c r="H6" i="4"/>
  <c r="G7" i="4"/>
  <c r="H7" i="4"/>
  <c r="G8" i="4"/>
  <c r="H8" i="4"/>
  <c r="G9" i="4"/>
  <c r="H9" i="4"/>
  <c r="G10" i="4"/>
  <c r="H10" i="4"/>
  <c r="I10" i="4"/>
  <c r="G11" i="4"/>
  <c r="H11" i="4"/>
  <c r="G12" i="4"/>
  <c r="H12" i="4"/>
  <c r="I12" i="4"/>
  <c r="G13" i="4"/>
  <c r="H13" i="4"/>
  <c r="I13" i="4"/>
  <c r="G14" i="4"/>
  <c r="I14" i="4"/>
  <c r="H14" i="4"/>
  <c r="G15" i="4"/>
  <c r="I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I23" i="4"/>
  <c r="H23" i="4"/>
  <c r="G24" i="4"/>
  <c r="I24" i="4"/>
  <c r="H24" i="4"/>
  <c r="G25" i="4"/>
  <c r="H25" i="4"/>
  <c r="G26" i="4"/>
  <c r="H26" i="4"/>
  <c r="G27" i="4"/>
  <c r="H27" i="4"/>
  <c r="G28" i="4"/>
  <c r="I28" i="4"/>
  <c r="H28" i="4"/>
  <c r="G29" i="4"/>
  <c r="H29" i="4"/>
  <c r="G30" i="4"/>
  <c r="H30" i="4"/>
  <c r="G31" i="4"/>
  <c r="I31" i="4"/>
  <c r="H31" i="4"/>
  <c r="G32" i="4"/>
  <c r="H32" i="4"/>
  <c r="I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I40" i="4"/>
  <c r="H40" i="4"/>
  <c r="G41" i="4"/>
  <c r="H41" i="4"/>
  <c r="I41" i="4"/>
  <c r="G42" i="4"/>
  <c r="H42" i="4"/>
  <c r="G43" i="4"/>
  <c r="I43" i="4"/>
  <c r="H43" i="4"/>
  <c r="G44" i="4"/>
  <c r="H44" i="4"/>
  <c r="I44" i="4"/>
  <c r="G45" i="4"/>
  <c r="H45" i="4"/>
  <c r="G46" i="4"/>
  <c r="I46" i="4"/>
  <c r="H46" i="4"/>
  <c r="G47" i="4"/>
  <c r="H47" i="4"/>
  <c r="G48" i="4"/>
  <c r="H48" i="4"/>
  <c r="G49" i="4"/>
  <c r="H49" i="4"/>
  <c r="G50" i="4"/>
  <c r="H50" i="4"/>
  <c r="G51" i="4"/>
  <c r="H51" i="4"/>
  <c r="I51" i="4"/>
  <c r="G52" i="4"/>
  <c r="H52" i="4"/>
  <c r="I52" i="4"/>
  <c r="G53" i="4"/>
  <c r="H53" i="4"/>
  <c r="G54" i="4"/>
  <c r="H54" i="4"/>
  <c r="G55" i="4"/>
  <c r="H55" i="4"/>
  <c r="G56" i="4"/>
  <c r="H56" i="4"/>
  <c r="G57" i="4"/>
  <c r="H57" i="4"/>
  <c r="G58" i="4"/>
  <c r="H58" i="4"/>
  <c r="I58" i="4"/>
  <c r="G59" i="4"/>
  <c r="H59" i="4"/>
  <c r="G60" i="4"/>
  <c r="H60" i="4"/>
  <c r="G61" i="4"/>
  <c r="H61" i="4"/>
  <c r="I61" i="4"/>
  <c r="G62" i="4"/>
  <c r="H62" i="4"/>
  <c r="G63" i="4"/>
  <c r="H63" i="4"/>
  <c r="I63" i="4"/>
  <c r="G64" i="4"/>
  <c r="H64" i="4"/>
  <c r="G65" i="4"/>
  <c r="I65" i="4"/>
  <c r="H65" i="4"/>
  <c r="G66" i="4"/>
  <c r="H66" i="4"/>
  <c r="G67" i="4"/>
  <c r="I67" i="4"/>
  <c r="H67" i="4"/>
  <c r="G68" i="4"/>
  <c r="H68" i="4"/>
  <c r="G69" i="4"/>
  <c r="H69" i="4"/>
  <c r="G70" i="4"/>
  <c r="H70" i="4"/>
  <c r="G71" i="4"/>
  <c r="I71" i="4"/>
  <c r="H71" i="4"/>
  <c r="G72" i="4"/>
  <c r="H72" i="4"/>
  <c r="G73" i="4"/>
  <c r="H73" i="4"/>
  <c r="G74" i="4"/>
  <c r="H74" i="4"/>
  <c r="G75" i="4"/>
  <c r="H75" i="4"/>
  <c r="G76" i="4"/>
  <c r="I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I83" i="4"/>
  <c r="H83" i="4"/>
  <c r="G84" i="4"/>
  <c r="H84" i="4"/>
  <c r="G85" i="4"/>
  <c r="H85" i="4"/>
  <c r="G86" i="4"/>
  <c r="H86" i="4"/>
  <c r="I86" i="4"/>
  <c r="G87" i="4"/>
  <c r="H87" i="4"/>
  <c r="G88" i="4"/>
  <c r="H88" i="4"/>
  <c r="G89" i="4"/>
  <c r="I89" i="4"/>
  <c r="H89" i="4"/>
  <c r="G90" i="4"/>
  <c r="H90" i="4"/>
  <c r="G91" i="4"/>
  <c r="H91" i="4"/>
  <c r="G92" i="4"/>
  <c r="H92" i="4"/>
  <c r="G93" i="4"/>
  <c r="H93" i="4"/>
  <c r="G94" i="4"/>
  <c r="H94" i="4"/>
  <c r="G95" i="4"/>
  <c r="I95" i="4"/>
  <c r="H95" i="4"/>
  <c r="G96" i="4"/>
  <c r="H96" i="4"/>
  <c r="G97" i="4"/>
  <c r="H97" i="4"/>
  <c r="G98" i="4"/>
  <c r="H98" i="4"/>
  <c r="G99" i="4"/>
  <c r="H99" i="4"/>
  <c r="G100" i="4"/>
  <c r="I100" i="4"/>
  <c r="H100" i="4"/>
  <c r="G101" i="4"/>
  <c r="H101" i="4"/>
  <c r="G102" i="4"/>
  <c r="H102" i="4"/>
  <c r="G103" i="4"/>
  <c r="I103" i="4"/>
  <c r="H103" i="4"/>
  <c r="G104" i="4"/>
  <c r="H104" i="4"/>
  <c r="G105" i="4"/>
  <c r="H105" i="4"/>
  <c r="G106" i="4"/>
  <c r="I106" i="4"/>
  <c r="H106" i="4"/>
  <c r="G107" i="4"/>
  <c r="H107" i="4"/>
  <c r="G108" i="4"/>
  <c r="I108" i="4"/>
  <c r="H108" i="4"/>
  <c r="G109" i="4"/>
  <c r="H109" i="4"/>
  <c r="G110" i="4"/>
  <c r="H110" i="4"/>
  <c r="G111" i="4"/>
  <c r="I111" i="4"/>
  <c r="H111" i="4"/>
  <c r="G112" i="4"/>
  <c r="I112" i="4"/>
  <c r="H112" i="4"/>
  <c r="G113" i="4"/>
  <c r="H113" i="4"/>
  <c r="G114" i="4"/>
  <c r="I114" i="4"/>
  <c r="H114" i="4"/>
  <c r="G115" i="4"/>
  <c r="H115" i="4"/>
  <c r="G116" i="4"/>
  <c r="H116" i="4"/>
  <c r="G117" i="4"/>
  <c r="H117" i="4"/>
  <c r="G118" i="4"/>
  <c r="I118" i="4"/>
  <c r="H118" i="4"/>
  <c r="G119" i="4"/>
  <c r="H119" i="4"/>
  <c r="G120" i="4"/>
  <c r="H120" i="4"/>
  <c r="G121" i="4"/>
  <c r="H121" i="4"/>
  <c r="G122" i="4"/>
  <c r="H122" i="4"/>
  <c r="G123" i="4"/>
  <c r="I123" i="4"/>
  <c r="H123" i="4"/>
  <c r="G124" i="4"/>
  <c r="H124" i="4"/>
  <c r="G125" i="4"/>
  <c r="I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I140" i="4"/>
  <c r="H140" i="4"/>
  <c r="G141" i="4"/>
  <c r="I141" i="4"/>
  <c r="H141" i="4"/>
  <c r="G142" i="4"/>
  <c r="H142" i="4"/>
  <c r="G143" i="4"/>
  <c r="I143" i="4"/>
  <c r="H143" i="4"/>
  <c r="G144" i="4"/>
  <c r="H144" i="4"/>
  <c r="G145" i="4"/>
  <c r="I145" i="4"/>
  <c r="H145" i="4"/>
  <c r="G146" i="4"/>
  <c r="H146" i="4"/>
  <c r="G147" i="4"/>
  <c r="H147" i="4"/>
  <c r="G148" i="4"/>
  <c r="H148" i="4"/>
  <c r="G149" i="4"/>
  <c r="I149" i="4"/>
  <c r="H149" i="4"/>
  <c r="G150" i="4"/>
  <c r="H150" i="4"/>
  <c r="G151" i="4"/>
  <c r="H151" i="4"/>
  <c r="G152" i="4"/>
  <c r="I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I162" i="4"/>
  <c r="H162" i="4"/>
  <c r="G163" i="4"/>
  <c r="H163" i="4"/>
  <c r="G164" i="4"/>
  <c r="H164" i="4"/>
  <c r="G165" i="4"/>
  <c r="H165" i="4"/>
  <c r="G166" i="4"/>
  <c r="H166" i="4"/>
  <c r="I166" i="4"/>
  <c r="G167" i="4"/>
  <c r="H167" i="4"/>
  <c r="G168" i="4"/>
  <c r="I168" i="4"/>
  <c r="H168" i="4"/>
  <c r="G169" i="4"/>
  <c r="H169" i="4"/>
  <c r="G170" i="4"/>
  <c r="I170" i="4"/>
  <c r="H170" i="4"/>
  <c r="G171" i="4"/>
  <c r="H171" i="4"/>
  <c r="G172" i="4"/>
  <c r="I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I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I191" i="4"/>
  <c r="H191" i="4"/>
  <c r="G192" i="4"/>
  <c r="I192" i="4"/>
  <c r="H192" i="4"/>
  <c r="G193" i="4"/>
  <c r="H193" i="4"/>
  <c r="G194" i="4"/>
  <c r="H194" i="4"/>
  <c r="G195" i="4"/>
  <c r="H195" i="4"/>
  <c r="G196" i="4"/>
  <c r="I196" i="4"/>
  <c r="H196" i="4"/>
  <c r="G197" i="4"/>
  <c r="I197" i="4"/>
  <c r="H197" i="4"/>
  <c r="G198" i="4"/>
  <c r="H198" i="4"/>
  <c r="G199" i="4"/>
  <c r="H199" i="4"/>
  <c r="I199" i="4"/>
  <c r="G200" i="4"/>
  <c r="I200" i="4"/>
  <c r="H200" i="4"/>
  <c r="G201" i="4"/>
  <c r="I201" i="4"/>
  <c r="H201" i="4"/>
  <c r="G202" i="4"/>
  <c r="H202" i="4"/>
  <c r="I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I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I218" i="4"/>
  <c r="G219" i="4"/>
  <c r="H219" i="4"/>
  <c r="G220" i="4"/>
  <c r="H220" i="4"/>
  <c r="G221" i="4"/>
  <c r="H221" i="4"/>
  <c r="G222" i="4"/>
  <c r="H222" i="4"/>
  <c r="G223" i="4"/>
  <c r="I223" i="4"/>
  <c r="H223" i="4"/>
  <c r="G224" i="4"/>
  <c r="I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I230" i="4"/>
  <c r="H230" i="4"/>
  <c r="G231" i="4"/>
  <c r="H231" i="4"/>
  <c r="G232" i="4"/>
  <c r="I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I239" i="4"/>
  <c r="H239" i="4"/>
  <c r="G240" i="4"/>
  <c r="I240" i="4"/>
  <c r="H240" i="4"/>
  <c r="G241" i="4"/>
  <c r="I241" i="4"/>
  <c r="H241" i="4"/>
  <c r="G242" i="4"/>
  <c r="I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I248" i="4"/>
  <c r="H248" i="4"/>
  <c r="G249" i="4"/>
  <c r="H249" i="4"/>
  <c r="G250" i="4"/>
  <c r="H250" i="4"/>
  <c r="G251" i="4"/>
  <c r="H251" i="4"/>
  <c r="G252" i="4"/>
  <c r="I252" i="4"/>
  <c r="H252" i="4"/>
  <c r="G253" i="4"/>
  <c r="I253" i="4"/>
  <c r="H253" i="4"/>
  <c r="G254" i="4"/>
  <c r="H254" i="4"/>
  <c r="G255" i="4"/>
  <c r="I255" i="4"/>
  <c r="H255" i="4"/>
  <c r="G256" i="4"/>
  <c r="H256" i="4"/>
  <c r="G257" i="4"/>
  <c r="H257" i="4"/>
  <c r="G258" i="4"/>
  <c r="H258" i="4"/>
  <c r="G259" i="4"/>
  <c r="H259" i="4"/>
  <c r="G260" i="4"/>
  <c r="I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I267" i="4"/>
  <c r="H267" i="4"/>
  <c r="G268" i="4"/>
  <c r="H268" i="4"/>
  <c r="G269" i="4"/>
  <c r="H269" i="4"/>
  <c r="G270" i="4"/>
  <c r="H270" i="4"/>
  <c r="G271" i="4"/>
  <c r="H271" i="4"/>
  <c r="G272" i="4"/>
  <c r="I272" i="4"/>
  <c r="H272" i="4"/>
  <c r="G273" i="4"/>
  <c r="H273" i="4"/>
  <c r="G274" i="4"/>
  <c r="H274" i="4"/>
  <c r="G275" i="4"/>
  <c r="H275" i="4"/>
  <c r="G276" i="4"/>
  <c r="I276" i="4"/>
  <c r="H276" i="4"/>
  <c r="G277" i="4"/>
  <c r="H277" i="4"/>
  <c r="G278" i="4"/>
  <c r="I278" i="4"/>
  <c r="H278" i="4"/>
  <c r="G279" i="4"/>
  <c r="H279" i="4"/>
  <c r="G280" i="4"/>
  <c r="H280" i="4"/>
  <c r="G281" i="4"/>
  <c r="I281" i="4"/>
  <c r="H281" i="4"/>
  <c r="G282" i="4"/>
  <c r="H282" i="4"/>
  <c r="G283" i="4"/>
  <c r="I283" i="4"/>
  <c r="H283" i="4"/>
  <c r="G284" i="4"/>
  <c r="I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I291" i="4"/>
  <c r="H291" i="4"/>
  <c r="G292" i="4"/>
  <c r="H292" i="4"/>
  <c r="G293" i="4"/>
  <c r="I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I300" i="4"/>
  <c r="H300" i="4"/>
  <c r="G301" i="4"/>
  <c r="H301" i="4"/>
  <c r="G302" i="4"/>
  <c r="H302" i="4"/>
  <c r="G303" i="4"/>
  <c r="H303" i="4"/>
  <c r="G304" i="4"/>
  <c r="I304" i="4"/>
  <c r="H304" i="4"/>
  <c r="G305" i="4"/>
  <c r="I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I312" i="4"/>
  <c r="H312" i="4"/>
  <c r="G313" i="4"/>
  <c r="H313" i="4"/>
  <c r="G314" i="4"/>
  <c r="H314" i="4"/>
  <c r="G315" i="4"/>
  <c r="H315" i="4"/>
  <c r="G316" i="4"/>
  <c r="I316" i="4"/>
  <c r="H316" i="4"/>
  <c r="G317" i="4"/>
  <c r="I317" i="4"/>
  <c r="H317" i="4"/>
  <c r="G318" i="4"/>
  <c r="H318" i="4"/>
  <c r="G319" i="4"/>
  <c r="H319" i="4"/>
  <c r="G320" i="4"/>
  <c r="H320" i="4"/>
  <c r="G321" i="4"/>
  <c r="I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I327" i="4"/>
  <c r="G328" i="4"/>
  <c r="H328" i="4"/>
  <c r="G329" i="4"/>
  <c r="H329" i="4"/>
  <c r="I329" i="4"/>
  <c r="G330" i="4"/>
  <c r="H330" i="4"/>
  <c r="G331" i="4"/>
  <c r="I331" i="4"/>
  <c r="H331" i="4"/>
  <c r="G332" i="4"/>
  <c r="H332" i="4"/>
  <c r="G333" i="4"/>
  <c r="I333" i="4"/>
  <c r="H333" i="4"/>
  <c r="G334" i="4"/>
  <c r="I334" i="4"/>
  <c r="H334" i="4"/>
  <c r="G335" i="4"/>
  <c r="H335" i="4"/>
  <c r="G336" i="4"/>
  <c r="H336" i="4"/>
  <c r="G337" i="4"/>
  <c r="I337" i="4"/>
  <c r="H337" i="4"/>
  <c r="G338" i="4"/>
  <c r="I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I344" i="4"/>
  <c r="G345" i="4"/>
  <c r="I345" i="4"/>
  <c r="H345" i="4"/>
  <c r="G346" i="4"/>
  <c r="H346" i="4"/>
  <c r="G347" i="4"/>
  <c r="I347" i="4"/>
  <c r="H347" i="4"/>
  <c r="G348" i="4"/>
  <c r="H348" i="4"/>
  <c r="G349" i="4"/>
  <c r="H349" i="4"/>
  <c r="G350" i="4"/>
  <c r="I350" i="4"/>
  <c r="H350" i="4"/>
  <c r="G351" i="4"/>
  <c r="I351" i="4"/>
  <c r="H351" i="4"/>
  <c r="G352" i="4"/>
  <c r="H352" i="4"/>
  <c r="G353" i="4"/>
  <c r="H353" i="4"/>
  <c r="G354" i="4"/>
  <c r="I354" i="4"/>
  <c r="H354" i="4"/>
  <c r="G355" i="4"/>
  <c r="H355" i="4"/>
  <c r="G356" i="4"/>
  <c r="H356" i="4"/>
  <c r="G357" i="4"/>
  <c r="H357" i="4"/>
  <c r="G358" i="4"/>
  <c r="I358" i="4"/>
  <c r="H358" i="4"/>
  <c r="G359" i="4"/>
  <c r="I359" i="4"/>
  <c r="H359" i="4"/>
  <c r="G360" i="4"/>
  <c r="H360" i="4"/>
  <c r="G361" i="4"/>
  <c r="I361" i="4"/>
  <c r="H361" i="4"/>
  <c r="G362" i="4"/>
  <c r="H362" i="4"/>
  <c r="G363" i="4"/>
  <c r="H363" i="4"/>
  <c r="G364" i="4"/>
  <c r="H364" i="4"/>
  <c r="G365" i="4"/>
  <c r="H365" i="4"/>
  <c r="G366" i="4"/>
  <c r="I366" i="4"/>
  <c r="H366" i="4"/>
  <c r="G367" i="4"/>
  <c r="I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I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I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91" i="4"/>
  <c r="H391" i="4"/>
  <c r="G392" i="4"/>
  <c r="H392" i="4"/>
  <c r="G393" i="4"/>
  <c r="H393" i="4"/>
  <c r="G394" i="4"/>
  <c r="H394" i="4"/>
  <c r="I394" i="4"/>
  <c r="G395" i="4"/>
  <c r="H395" i="4"/>
  <c r="G396" i="4"/>
  <c r="H396" i="4"/>
  <c r="G397" i="4"/>
  <c r="H397" i="4"/>
  <c r="G398" i="4"/>
  <c r="I398" i="4"/>
  <c r="H398" i="4"/>
  <c r="G399" i="4"/>
  <c r="H399" i="4"/>
  <c r="G400" i="4"/>
  <c r="I400" i="4"/>
  <c r="H400" i="4"/>
  <c r="G401" i="4"/>
  <c r="H401" i="4"/>
  <c r="G402" i="4"/>
  <c r="I402" i="4"/>
  <c r="H402" i="4"/>
  <c r="G403" i="4"/>
  <c r="I403" i="4"/>
  <c r="H403" i="4"/>
  <c r="G404" i="4"/>
  <c r="H404" i="4"/>
  <c r="G405" i="4"/>
  <c r="H405" i="4"/>
  <c r="G406" i="4"/>
  <c r="I406" i="4"/>
  <c r="H406" i="4"/>
  <c r="G407" i="4"/>
  <c r="H407" i="4"/>
  <c r="G408" i="4"/>
  <c r="H408" i="4"/>
  <c r="G409" i="4"/>
  <c r="H409" i="4"/>
  <c r="I409" i="4"/>
  <c r="G410" i="4"/>
  <c r="I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I416" i="4"/>
  <c r="H416" i="4"/>
  <c r="G417" i="4"/>
  <c r="H417" i="4"/>
  <c r="G418" i="4"/>
  <c r="I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I424" i="4"/>
  <c r="G425" i="4"/>
  <c r="H425" i="4"/>
  <c r="G426" i="4"/>
  <c r="H426" i="4"/>
  <c r="G427" i="4"/>
  <c r="H427" i="4"/>
  <c r="G428" i="4"/>
  <c r="H428" i="4"/>
  <c r="I428" i="4"/>
  <c r="G429" i="4"/>
  <c r="H429" i="4"/>
  <c r="G430" i="4"/>
  <c r="I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I442" i="4"/>
  <c r="H442" i="4"/>
  <c r="G443" i="4"/>
  <c r="H443" i="4"/>
  <c r="G444" i="4"/>
  <c r="I444" i="4"/>
  <c r="H444" i="4"/>
  <c r="G445" i="4"/>
  <c r="H445" i="4"/>
  <c r="G446" i="4"/>
  <c r="H446" i="4"/>
  <c r="G447" i="4"/>
  <c r="H447" i="4"/>
  <c r="G448" i="4"/>
  <c r="H448" i="4"/>
  <c r="I448" i="4"/>
  <c r="G449" i="4"/>
  <c r="I449" i="4"/>
  <c r="H449" i="4"/>
  <c r="G450" i="4"/>
  <c r="H450" i="4"/>
  <c r="G451" i="4"/>
  <c r="I451" i="4"/>
  <c r="H451" i="4"/>
  <c r="G452" i="4"/>
  <c r="H452" i="4"/>
  <c r="G453" i="4"/>
  <c r="H453" i="4"/>
  <c r="G454" i="4"/>
  <c r="H454" i="4"/>
  <c r="G455" i="4"/>
  <c r="H455" i="4"/>
  <c r="G456" i="4"/>
  <c r="I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I463" i="4"/>
  <c r="H463" i="4"/>
  <c r="G464" i="4"/>
  <c r="I464" i="4"/>
  <c r="H464" i="4"/>
  <c r="G465" i="4"/>
  <c r="H465" i="4"/>
  <c r="I465" i="4"/>
  <c r="G466" i="4"/>
  <c r="H466" i="4"/>
  <c r="G467" i="4"/>
  <c r="H467" i="4"/>
  <c r="G468" i="4"/>
  <c r="H468" i="4"/>
  <c r="G469" i="4"/>
  <c r="H469" i="4"/>
  <c r="G470" i="4"/>
  <c r="H470" i="4"/>
  <c r="G471" i="4"/>
  <c r="I471" i="4"/>
  <c r="H471" i="4"/>
  <c r="G472" i="4"/>
  <c r="H472" i="4"/>
  <c r="I472" i="4"/>
  <c r="G473" i="4"/>
  <c r="H473" i="4"/>
  <c r="G474" i="4"/>
  <c r="H474" i="4"/>
  <c r="G475" i="4"/>
  <c r="I475" i="4"/>
  <c r="H475" i="4"/>
  <c r="G476" i="4"/>
  <c r="I476" i="4"/>
  <c r="H476" i="4"/>
  <c r="G477" i="4"/>
  <c r="H477" i="4"/>
  <c r="G478" i="4"/>
  <c r="H478" i="4"/>
  <c r="G479" i="4"/>
  <c r="H479" i="4"/>
  <c r="G480" i="4"/>
  <c r="I480" i="4"/>
  <c r="H480" i="4"/>
  <c r="G481" i="4"/>
  <c r="H481" i="4"/>
  <c r="G482" i="4"/>
  <c r="H482" i="4"/>
  <c r="G483" i="4"/>
  <c r="H483" i="4"/>
  <c r="G484" i="4"/>
  <c r="I484" i="4"/>
  <c r="H484" i="4"/>
  <c r="G485" i="4"/>
  <c r="I485" i="4"/>
  <c r="H485" i="4"/>
  <c r="G486" i="4"/>
  <c r="I486" i="4"/>
  <c r="H486" i="4"/>
  <c r="G487" i="4"/>
  <c r="I487" i="4"/>
  <c r="H487" i="4"/>
  <c r="G488" i="4"/>
  <c r="H488" i="4"/>
  <c r="G489" i="4"/>
  <c r="H489" i="4"/>
  <c r="G490" i="4"/>
  <c r="H490" i="4"/>
  <c r="G491" i="4"/>
  <c r="H491" i="4"/>
  <c r="G492" i="4"/>
  <c r="I492" i="4"/>
  <c r="H492" i="4"/>
  <c r="G493" i="4"/>
  <c r="H493" i="4"/>
  <c r="G494" i="4"/>
  <c r="H494" i="4"/>
  <c r="I494" i="4"/>
  <c r="G495" i="4"/>
  <c r="H495" i="4"/>
  <c r="G496" i="4"/>
  <c r="H496" i="4"/>
  <c r="I496" i="4"/>
  <c r="G497" i="4"/>
  <c r="H497" i="4"/>
  <c r="G498" i="4"/>
  <c r="H498" i="4"/>
  <c r="G499" i="4"/>
  <c r="H499" i="4"/>
  <c r="G500" i="4"/>
  <c r="H500" i="4"/>
  <c r="G501" i="4"/>
  <c r="H501" i="4"/>
  <c r="G502" i="4"/>
  <c r="I502" i="4"/>
  <c r="H502" i="4"/>
  <c r="G503" i="4"/>
  <c r="I503" i="4"/>
  <c r="H503" i="4"/>
  <c r="G504" i="4"/>
  <c r="H504" i="4"/>
  <c r="G505" i="4"/>
  <c r="I505" i="4"/>
  <c r="H505" i="4"/>
  <c r="G506" i="4"/>
  <c r="H506" i="4"/>
  <c r="G507" i="4"/>
  <c r="H507" i="4"/>
  <c r="G508" i="4"/>
  <c r="H508" i="4"/>
  <c r="G509" i="4"/>
  <c r="I509" i="4"/>
  <c r="H509" i="4"/>
  <c r="G510" i="4"/>
  <c r="H510" i="4"/>
  <c r="G511" i="4"/>
  <c r="H511" i="4"/>
  <c r="G512" i="4"/>
  <c r="I512" i="4"/>
  <c r="H512" i="4"/>
  <c r="G513" i="4"/>
  <c r="I513" i="4"/>
  <c r="H513" i="4"/>
  <c r="G514" i="4"/>
  <c r="I514" i="4"/>
  <c r="H514" i="4"/>
  <c r="G515" i="4"/>
  <c r="H515" i="4"/>
  <c r="G516" i="4"/>
  <c r="H516" i="4"/>
  <c r="G517" i="4"/>
  <c r="I517" i="4"/>
  <c r="H517" i="4"/>
  <c r="G518" i="4"/>
  <c r="H518" i="4"/>
  <c r="G519" i="4"/>
  <c r="H519" i="4"/>
  <c r="G520" i="4"/>
  <c r="H520" i="4"/>
  <c r="G521" i="4"/>
  <c r="H521" i="4"/>
  <c r="F3" i="2"/>
  <c r="H3" i="2"/>
  <c r="G3" i="2"/>
  <c r="F4" i="2"/>
  <c r="H4" i="2"/>
  <c r="G4" i="2"/>
  <c r="F5" i="2"/>
  <c r="G5" i="2"/>
  <c r="F6" i="2"/>
  <c r="G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F7" i="2"/>
  <c r="G7" i="2"/>
  <c r="F8" i="2"/>
  <c r="H8" i="2"/>
  <c r="G8" i="2"/>
  <c r="F9" i="2"/>
  <c r="G9" i="2"/>
  <c r="H9" i="2"/>
  <c r="F10" i="2"/>
  <c r="H10" i="2"/>
  <c r="G10" i="2"/>
  <c r="F11" i="2"/>
  <c r="G11" i="2"/>
  <c r="F12" i="2"/>
  <c r="G12" i="2"/>
  <c r="H12" i="2"/>
  <c r="F13" i="2"/>
  <c r="H13" i="2"/>
  <c r="G13" i="2"/>
  <c r="F14" i="2"/>
  <c r="H14" i="2"/>
  <c r="G14" i="2"/>
  <c r="F15" i="2"/>
  <c r="G15" i="2"/>
  <c r="F16" i="2"/>
  <c r="H16" i="2"/>
  <c r="G16" i="2"/>
  <c r="F17" i="2"/>
  <c r="H17" i="2"/>
  <c r="G17" i="2"/>
  <c r="F18" i="2"/>
  <c r="H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H25" i="2"/>
  <c r="F26" i="2"/>
  <c r="G26" i="2"/>
  <c r="F27" i="2"/>
  <c r="H27" i="2"/>
  <c r="G27" i="2"/>
  <c r="F28" i="2"/>
  <c r="G28" i="2"/>
  <c r="H28" i="2"/>
  <c r="F29" i="2"/>
  <c r="G29" i="2"/>
  <c r="F30" i="2"/>
  <c r="H30" i="2"/>
  <c r="G30" i="2"/>
  <c r="F31" i="2"/>
  <c r="G31" i="2"/>
  <c r="H31" i="2"/>
  <c r="F32" i="2"/>
  <c r="G32" i="2"/>
  <c r="F33" i="2"/>
  <c r="G33" i="2"/>
  <c r="F34" i="2"/>
  <c r="G34" i="2"/>
  <c r="F35" i="2"/>
  <c r="H35" i="2"/>
  <c r="G35" i="2"/>
  <c r="F36" i="2"/>
  <c r="G36" i="2"/>
  <c r="H36" i="2"/>
  <c r="F37" i="2"/>
  <c r="H37" i="2"/>
  <c r="G37" i="2"/>
  <c r="F38" i="2"/>
  <c r="H38" i="2"/>
  <c r="G38" i="2"/>
  <c r="F39" i="2"/>
  <c r="H39" i="2"/>
  <c r="G39" i="2"/>
  <c r="F40" i="2"/>
  <c r="G40" i="2"/>
  <c r="H40" i="2"/>
  <c r="F41" i="2"/>
  <c r="G41" i="2"/>
  <c r="F42" i="2"/>
  <c r="G42" i="2"/>
  <c r="F43" i="2"/>
  <c r="G43" i="2"/>
  <c r="F44" i="2"/>
  <c r="G44" i="2"/>
  <c r="F45" i="2"/>
  <c r="G45" i="2"/>
  <c r="F46" i="2"/>
  <c r="H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H53" i="2"/>
  <c r="F54" i="2"/>
  <c r="G54" i="2"/>
  <c r="F55" i="2"/>
  <c r="G55" i="2"/>
  <c r="H55" i="2"/>
  <c r="F56" i="2"/>
  <c r="G56" i="2"/>
  <c r="F57" i="2"/>
  <c r="G57" i="2"/>
  <c r="F58" i="2"/>
  <c r="G58" i="2"/>
  <c r="F59" i="2"/>
  <c r="H59" i="2"/>
  <c r="G59" i="2"/>
  <c r="F60" i="2"/>
  <c r="G60" i="2"/>
  <c r="H60" i="2"/>
  <c r="F61" i="2"/>
  <c r="G61" i="2"/>
  <c r="H61" i="2"/>
  <c r="F62" i="2"/>
  <c r="G62" i="2"/>
  <c r="F63" i="2"/>
  <c r="G63" i="2"/>
  <c r="F64" i="2"/>
  <c r="G64" i="2"/>
  <c r="F65" i="2"/>
  <c r="G65" i="2"/>
  <c r="F66" i="2"/>
  <c r="H66" i="2"/>
  <c r="G66" i="2"/>
  <c r="F67" i="2"/>
  <c r="G67" i="2"/>
  <c r="F68" i="2"/>
  <c r="G68" i="2"/>
  <c r="H68" i="2"/>
  <c r="F69" i="2"/>
  <c r="H69" i="2"/>
  <c r="G69" i="2"/>
  <c r="F70" i="2"/>
  <c r="H70" i="2"/>
  <c r="G70" i="2"/>
  <c r="F71" i="2"/>
  <c r="G71" i="2"/>
  <c r="F72" i="2"/>
  <c r="H72" i="2"/>
  <c r="G72" i="2"/>
  <c r="F73" i="2"/>
  <c r="H73" i="2"/>
  <c r="G73" i="2"/>
  <c r="F74" i="2"/>
  <c r="G74" i="2"/>
  <c r="F75" i="2"/>
  <c r="H75" i="2"/>
  <c r="G75" i="2"/>
  <c r="F76" i="2"/>
  <c r="H76" i="2"/>
  <c r="G76" i="2"/>
  <c r="F77" i="2"/>
  <c r="G77" i="2"/>
  <c r="H77" i="2"/>
  <c r="F78" i="2"/>
  <c r="G78" i="2"/>
  <c r="H78" i="2"/>
  <c r="F79" i="2"/>
  <c r="H79" i="2"/>
  <c r="G79" i="2"/>
  <c r="F80" i="2"/>
  <c r="H80" i="2"/>
  <c r="G80" i="2"/>
  <c r="F81" i="2"/>
  <c r="G81" i="2"/>
  <c r="F82" i="2"/>
  <c r="G82" i="2"/>
  <c r="F83" i="2"/>
  <c r="H83" i="2"/>
  <c r="G83" i="2"/>
  <c r="F84" i="2"/>
  <c r="G84" i="2"/>
  <c r="F85" i="2"/>
  <c r="G85" i="2"/>
  <c r="F86" i="2"/>
  <c r="G86" i="2"/>
  <c r="H86" i="2"/>
  <c r="F87" i="2"/>
  <c r="G87" i="2"/>
  <c r="F88" i="2"/>
  <c r="G88" i="2"/>
  <c r="F89" i="2"/>
  <c r="H89" i="2"/>
  <c r="G89" i="2"/>
  <c r="F90" i="2"/>
  <c r="G90" i="2"/>
  <c r="F91" i="2"/>
  <c r="G91" i="2"/>
  <c r="H91" i="2"/>
  <c r="F92" i="2"/>
  <c r="G92" i="2"/>
  <c r="F93" i="2"/>
  <c r="H93" i="2"/>
  <c r="G93" i="2"/>
  <c r="F94" i="2"/>
  <c r="G94" i="2"/>
  <c r="H94" i="2"/>
  <c r="F95" i="2"/>
  <c r="H95" i="2"/>
  <c r="G95" i="2"/>
  <c r="F96" i="2"/>
  <c r="G96" i="2"/>
  <c r="F97" i="2"/>
  <c r="G97" i="2"/>
  <c r="H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H104" i="2"/>
  <c r="G104" i="2"/>
  <c r="F105" i="2"/>
  <c r="H105" i="2"/>
  <c r="G105" i="2"/>
  <c r="F106" i="2"/>
  <c r="G106" i="2"/>
  <c r="F107" i="2"/>
  <c r="H107" i="2"/>
  <c r="G107" i="2"/>
  <c r="F108" i="2"/>
  <c r="G108" i="2"/>
  <c r="F109" i="2"/>
  <c r="H109" i="2"/>
  <c r="G109" i="2"/>
  <c r="F110" i="2"/>
  <c r="G110" i="2"/>
  <c r="H110" i="2"/>
  <c r="F111" i="2"/>
  <c r="H111" i="2"/>
  <c r="G111" i="2"/>
  <c r="F112" i="2"/>
  <c r="H112" i="2"/>
  <c r="G112" i="2"/>
  <c r="F113" i="2"/>
  <c r="H113" i="2"/>
  <c r="G113" i="2"/>
  <c r="F114" i="2"/>
  <c r="G114" i="2"/>
  <c r="F115" i="2"/>
  <c r="G115" i="2"/>
  <c r="F116" i="2"/>
  <c r="G116" i="2"/>
  <c r="H116" i="2"/>
  <c r="F117" i="2"/>
  <c r="G117" i="2"/>
  <c r="F118" i="2"/>
  <c r="H118" i="2"/>
  <c r="G118" i="2"/>
  <c r="F119" i="2"/>
  <c r="G119" i="2"/>
  <c r="H119" i="2"/>
  <c r="F120" i="2"/>
  <c r="H120" i="2"/>
  <c r="G120" i="2"/>
  <c r="F121" i="2"/>
  <c r="G121" i="2"/>
  <c r="F122" i="2"/>
  <c r="J122" i="2"/>
  <c r="G122" i="2"/>
  <c r="F123" i="2"/>
  <c r="H123" i="2"/>
  <c r="G123" i="2"/>
  <c r="F124" i="2"/>
  <c r="G124" i="2"/>
  <c r="F125" i="2"/>
  <c r="G125" i="2"/>
  <c r="F126" i="2"/>
  <c r="G126" i="2"/>
  <c r="F127" i="2"/>
  <c r="G127" i="2"/>
  <c r="H127" i="2"/>
  <c r="F128" i="2"/>
  <c r="H128" i="2"/>
  <c r="G128" i="2"/>
  <c r="F129" i="2"/>
  <c r="H129" i="2"/>
  <c r="G129" i="2"/>
  <c r="F130" i="2"/>
  <c r="G130" i="2"/>
  <c r="F131" i="2"/>
  <c r="G131" i="2"/>
  <c r="F132" i="2"/>
  <c r="H132" i="2"/>
  <c r="G132" i="2"/>
  <c r="F133" i="2"/>
  <c r="G133" i="2"/>
  <c r="H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H141" i="2"/>
  <c r="G141" i="2"/>
  <c r="F142" i="2"/>
  <c r="G142" i="2"/>
  <c r="F143" i="2"/>
  <c r="H143" i="2"/>
  <c r="G143" i="2"/>
  <c r="F144" i="2"/>
  <c r="H144" i="2"/>
  <c r="G144" i="2"/>
  <c r="F145" i="2"/>
  <c r="G145" i="2"/>
  <c r="F146" i="2"/>
  <c r="H146" i="2"/>
  <c r="G146" i="2"/>
  <c r="F147" i="2"/>
  <c r="G147" i="2"/>
  <c r="F148" i="2"/>
  <c r="H148" i="2"/>
  <c r="G148" i="2"/>
  <c r="F149" i="2"/>
  <c r="H149" i="2"/>
  <c r="G149" i="2"/>
  <c r="F150" i="2"/>
  <c r="G150" i="2"/>
  <c r="F151" i="2"/>
  <c r="H151" i="2"/>
  <c r="G151" i="2"/>
  <c r="F152" i="2"/>
  <c r="G152" i="2"/>
  <c r="F153" i="2"/>
  <c r="H153" i="2"/>
  <c r="G153" i="2"/>
  <c r="F154" i="2"/>
  <c r="G154" i="2"/>
  <c r="F155" i="2"/>
  <c r="G155" i="2"/>
  <c r="F156" i="2"/>
  <c r="G156" i="2"/>
  <c r="F157" i="2"/>
  <c r="G157" i="2"/>
  <c r="H157" i="2"/>
  <c r="F158" i="2"/>
  <c r="G158" i="2"/>
  <c r="F159" i="2"/>
  <c r="H159" i="2"/>
  <c r="G159" i="2"/>
  <c r="F160" i="2"/>
  <c r="G160" i="2"/>
  <c r="F161" i="2"/>
  <c r="H161" i="2"/>
  <c r="G161" i="2"/>
  <c r="F162" i="2"/>
  <c r="G162" i="2"/>
  <c r="F163" i="2"/>
  <c r="H163" i="2"/>
  <c r="G163" i="2"/>
  <c r="F164" i="2"/>
  <c r="G164" i="2"/>
  <c r="F165" i="2"/>
  <c r="G165" i="2"/>
  <c r="F166" i="2"/>
  <c r="H166" i="2"/>
  <c r="G166" i="2"/>
  <c r="F167" i="2"/>
  <c r="G167" i="2"/>
  <c r="F168" i="2"/>
  <c r="H168" i="2"/>
  <c r="G168" i="2"/>
  <c r="F169" i="2"/>
  <c r="H169" i="2"/>
  <c r="G169" i="2"/>
  <c r="F170" i="2"/>
  <c r="G170" i="2"/>
  <c r="F171" i="2"/>
  <c r="H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H177" i="2"/>
  <c r="G177" i="2"/>
  <c r="F178" i="2"/>
  <c r="H178" i="2"/>
  <c r="G178" i="2"/>
  <c r="F179" i="2"/>
  <c r="G179" i="2"/>
  <c r="F180" i="2"/>
  <c r="G180" i="2"/>
  <c r="F181" i="2"/>
  <c r="G181" i="2"/>
  <c r="F182" i="2"/>
  <c r="H182" i="2"/>
  <c r="G182" i="2"/>
  <c r="F183" i="2"/>
  <c r="H183" i="2"/>
  <c r="G183" i="2"/>
  <c r="F184" i="2"/>
  <c r="G184" i="2"/>
  <c r="H184" i="2"/>
  <c r="F185" i="2"/>
  <c r="H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H192" i="2"/>
  <c r="G192" i="2"/>
  <c r="F193" i="2"/>
  <c r="G193" i="2"/>
  <c r="F194" i="2"/>
  <c r="G194" i="2"/>
  <c r="F195" i="2"/>
  <c r="G195" i="2"/>
  <c r="F196" i="2"/>
  <c r="G196" i="2"/>
  <c r="F197" i="2"/>
  <c r="H197" i="2"/>
  <c r="G197" i="2"/>
  <c r="F198" i="2"/>
  <c r="G198" i="2"/>
  <c r="H198" i="2"/>
  <c r="F199" i="2"/>
  <c r="G199" i="2"/>
  <c r="F200" i="2"/>
  <c r="G200" i="2"/>
  <c r="F201" i="2"/>
  <c r="G201" i="2"/>
  <c r="F202" i="2"/>
  <c r="H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H210" i="2"/>
  <c r="G210" i="2"/>
  <c r="F211" i="2"/>
  <c r="H211" i="2"/>
  <c r="G211" i="2"/>
  <c r="F212" i="2"/>
  <c r="G212" i="2"/>
  <c r="F213" i="2"/>
  <c r="G213" i="2"/>
  <c r="H213" i="2"/>
  <c r="F214" i="2"/>
  <c r="G214" i="2"/>
  <c r="F215" i="2"/>
  <c r="G215" i="2"/>
  <c r="F216" i="2"/>
  <c r="H216" i="2"/>
  <c r="G216" i="2"/>
  <c r="F217" i="2"/>
  <c r="H217" i="2"/>
  <c r="G217" i="2"/>
  <c r="F218" i="2"/>
  <c r="G218" i="2"/>
  <c r="F219" i="2"/>
  <c r="H219" i="2"/>
  <c r="G219" i="2"/>
  <c r="F220" i="2"/>
  <c r="G220" i="2"/>
  <c r="F221" i="2"/>
  <c r="G221" i="2"/>
  <c r="F222" i="2"/>
  <c r="G222" i="2"/>
  <c r="F223" i="2"/>
  <c r="G223" i="2"/>
  <c r="F224" i="2"/>
  <c r="H224" i="2"/>
  <c r="G224" i="2"/>
  <c r="F225" i="2"/>
  <c r="G225" i="2"/>
  <c r="F226" i="2"/>
  <c r="G226" i="2"/>
  <c r="F227" i="2"/>
  <c r="G227" i="2"/>
  <c r="F228" i="2"/>
  <c r="G228" i="2"/>
  <c r="F229" i="2"/>
  <c r="H229" i="2"/>
  <c r="G229" i="2"/>
  <c r="F230" i="2"/>
  <c r="G230" i="2"/>
  <c r="F231" i="2"/>
  <c r="H231" i="2"/>
  <c r="G231" i="2"/>
  <c r="F232" i="2"/>
  <c r="G232" i="2"/>
  <c r="H232" i="2"/>
  <c r="F233" i="2"/>
  <c r="G233" i="2"/>
  <c r="F234" i="2"/>
  <c r="G234" i="2"/>
  <c r="F235" i="2"/>
  <c r="G235" i="2"/>
  <c r="H235" i="2"/>
  <c r="F236" i="2"/>
  <c r="G236" i="2"/>
  <c r="F237" i="2"/>
  <c r="H237" i="2"/>
  <c r="G237" i="2"/>
  <c r="F238" i="2"/>
  <c r="G238" i="2"/>
  <c r="F239" i="2"/>
  <c r="G239" i="2"/>
  <c r="F240" i="2"/>
  <c r="G240" i="2"/>
  <c r="H240" i="2"/>
  <c r="F241" i="2"/>
  <c r="H241" i="2"/>
  <c r="G241" i="2"/>
  <c r="F242" i="2"/>
  <c r="H242" i="2"/>
  <c r="G242" i="2"/>
  <c r="F243" i="2"/>
  <c r="G243" i="2"/>
  <c r="F244" i="2"/>
  <c r="G244" i="2"/>
  <c r="F245" i="2"/>
  <c r="G245" i="2"/>
  <c r="F246" i="2"/>
  <c r="G246" i="2"/>
  <c r="F247" i="2"/>
  <c r="H247" i="2"/>
  <c r="G247" i="2"/>
  <c r="F248" i="2"/>
  <c r="G248" i="2"/>
  <c r="H248" i="2"/>
  <c r="F249" i="2"/>
  <c r="G249" i="2"/>
  <c r="F250" i="2"/>
  <c r="G250" i="2"/>
  <c r="F251" i="2"/>
  <c r="H251" i="2"/>
  <c r="G251" i="2"/>
  <c r="F252" i="2"/>
  <c r="G252" i="2"/>
  <c r="F253" i="2"/>
  <c r="G253" i="2"/>
  <c r="H253" i="2"/>
  <c r="F254" i="2"/>
  <c r="H254" i="2"/>
  <c r="G254" i="2"/>
  <c r="F255" i="2"/>
  <c r="H255" i="2"/>
  <c r="G255" i="2"/>
  <c r="F256" i="2"/>
  <c r="G256" i="2"/>
  <c r="F257" i="2"/>
  <c r="G257" i="2"/>
  <c r="F258" i="2"/>
  <c r="G258" i="2"/>
  <c r="F259" i="2"/>
  <c r="H259" i="2"/>
  <c r="G259" i="2"/>
  <c r="F260" i="2"/>
  <c r="G260" i="2"/>
  <c r="F261" i="2"/>
  <c r="H261" i="2"/>
  <c r="G261" i="2"/>
  <c r="F262" i="2"/>
  <c r="G262" i="2"/>
  <c r="F263" i="2"/>
  <c r="H263" i="2"/>
  <c r="G263" i="2"/>
  <c r="F264" i="2"/>
  <c r="G264" i="2"/>
  <c r="H264" i="2"/>
  <c r="F265" i="2"/>
  <c r="G265" i="2"/>
  <c r="F266" i="2"/>
  <c r="G266" i="2"/>
  <c r="F267" i="2"/>
  <c r="G267" i="2"/>
  <c r="F268" i="2"/>
  <c r="H268" i="2"/>
  <c r="G268" i="2"/>
  <c r="F269" i="2"/>
  <c r="G269" i="2"/>
  <c r="F270" i="2"/>
  <c r="H270" i="2"/>
  <c r="G270" i="2"/>
  <c r="F271" i="2"/>
  <c r="G271" i="2"/>
  <c r="F272" i="2"/>
  <c r="G272" i="2"/>
  <c r="F273" i="2"/>
  <c r="G273" i="2"/>
  <c r="F274" i="2"/>
  <c r="G274" i="2"/>
  <c r="H274" i="2"/>
  <c r="F275" i="2"/>
  <c r="H275" i="2"/>
  <c r="G275" i="2"/>
  <c r="F276" i="2"/>
  <c r="H276" i="2"/>
  <c r="G276" i="2"/>
  <c r="F277" i="2"/>
  <c r="G277" i="2"/>
  <c r="F278" i="2"/>
  <c r="G278" i="2"/>
  <c r="F279" i="2"/>
  <c r="G279" i="2"/>
  <c r="F280" i="2"/>
  <c r="H280" i="2"/>
  <c r="G280" i="2"/>
  <c r="F281" i="2"/>
  <c r="H281" i="2"/>
  <c r="G281" i="2"/>
  <c r="F282" i="2"/>
  <c r="G282" i="2"/>
  <c r="H282" i="2"/>
  <c r="F283" i="2"/>
  <c r="G283" i="2"/>
  <c r="F284" i="2"/>
  <c r="G284" i="2"/>
  <c r="F285" i="2"/>
  <c r="G285" i="2"/>
  <c r="F286" i="2"/>
  <c r="G286" i="2"/>
  <c r="H286" i="2"/>
  <c r="F287" i="2"/>
  <c r="G287" i="2"/>
  <c r="F288" i="2"/>
  <c r="G288" i="2"/>
  <c r="F289" i="2"/>
  <c r="G289" i="2"/>
  <c r="F290" i="2"/>
  <c r="H290" i="2"/>
  <c r="G290" i="2"/>
  <c r="F291" i="2"/>
  <c r="G291" i="2"/>
  <c r="H291" i="2"/>
  <c r="F292" i="2"/>
  <c r="H292" i="2"/>
  <c r="G292" i="2"/>
  <c r="F293" i="2"/>
  <c r="G293" i="2"/>
  <c r="F294" i="2"/>
  <c r="G294" i="2"/>
  <c r="H294" i="2"/>
  <c r="F295" i="2"/>
  <c r="H295" i="2"/>
  <c r="G295" i="2"/>
  <c r="F296" i="2"/>
  <c r="H296" i="2"/>
  <c r="G296" i="2"/>
  <c r="F297" i="2"/>
  <c r="G297" i="2"/>
  <c r="F298" i="2"/>
  <c r="H298" i="2"/>
  <c r="G298" i="2"/>
  <c r="F299" i="2"/>
  <c r="G299" i="2"/>
  <c r="F300" i="2"/>
  <c r="H300" i="2"/>
  <c r="G300" i="2"/>
  <c r="F301" i="2"/>
  <c r="H301" i="2"/>
  <c r="G301" i="2"/>
  <c r="F302" i="2"/>
  <c r="G302" i="2"/>
  <c r="F303" i="2"/>
  <c r="H303" i="2"/>
  <c r="G303" i="2"/>
  <c r="F304" i="2"/>
  <c r="G304" i="2"/>
  <c r="F305" i="2"/>
  <c r="H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H311" i="2"/>
  <c r="F312" i="2"/>
  <c r="G312" i="2"/>
  <c r="F313" i="2"/>
  <c r="G313" i="2"/>
  <c r="H313" i="2"/>
  <c r="F314" i="2"/>
  <c r="H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H320" i="2"/>
  <c r="F321" i="2"/>
  <c r="G321" i="2"/>
  <c r="F322" i="2"/>
  <c r="G322" i="2"/>
  <c r="F323" i="2"/>
  <c r="G323" i="2"/>
  <c r="F324" i="2"/>
  <c r="H324" i="2"/>
  <c r="G324" i="2"/>
  <c r="F325" i="2"/>
  <c r="G325" i="2"/>
  <c r="H325" i="2"/>
  <c r="F326" i="2"/>
  <c r="H326" i="2"/>
  <c r="G326" i="2"/>
  <c r="F327" i="2"/>
  <c r="H327" i="2"/>
  <c r="G327" i="2"/>
  <c r="F328" i="2"/>
  <c r="G328" i="2"/>
  <c r="F329" i="2"/>
  <c r="H329" i="2"/>
  <c r="G329" i="2"/>
  <c r="F330" i="2"/>
  <c r="G330" i="2"/>
  <c r="H330" i="2"/>
  <c r="F331" i="2"/>
  <c r="G331" i="2"/>
  <c r="F332" i="2"/>
  <c r="H332" i="2"/>
  <c r="G332" i="2"/>
  <c r="F333" i="2"/>
  <c r="G333" i="2"/>
  <c r="F334" i="2"/>
  <c r="G334" i="2"/>
  <c r="F335" i="2"/>
  <c r="G335" i="2"/>
  <c r="H335" i="2"/>
  <c r="F336" i="2"/>
  <c r="G336" i="2"/>
  <c r="F337" i="2"/>
  <c r="H337" i="2"/>
  <c r="G337" i="2"/>
  <c r="F338" i="2"/>
  <c r="G338" i="2"/>
  <c r="F339" i="2"/>
  <c r="H339" i="2"/>
  <c r="G339" i="2"/>
  <c r="F340" i="2"/>
  <c r="G340" i="2"/>
  <c r="F341" i="2"/>
  <c r="G341" i="2"/>
  <c r="F342" i="2"/>
  <c r="H342" i="2"/>
  <c r="G342" i="2"/>
  <c r="F343" i="2"/>
  <c r="G343" i="2"/>
  <c r="F344" i="2"/>
  <c r="H344" i="2"/>
  <c r="G344" i="2"/>
  <c r="F345" i="2"/>
  <c r="G345" i="2"/>
  <c r="F346" i="2"/>
  <c r="G346" i="2"/>
  <c r="F347" i="2"/>
  <c r="H347" i="2"/>
  <c r="G347" i="2"/>
  <c r="F348" i="2"/>
  <c r="G348" i="2"/>
  <c r="F349" i="2"/>
  <c r="H349" i="2"/>
  <c r="G349" i="2"/>
  <c r="F350" i="2"/>
  <c r="G350" i="2"/>
  <c r="F351" i="2"/>
  <c r="G351" i="2"/>
  <c r="F352" i="2"/>
  <c r="G352" i="2"/>
  <c r="F353" i="2"/>
  <c r="H353" i="2"/>
  <c r="G353" i="2"/>
  <c r="F354" i="2"/>
  <c r="H355" i="2"/>
  <c r="G354" i="2"/>
  <c r="F355" i="2"/>
  <c r="G355" i="2"/>
  <c r="F356" i="2"/>
  <c r="G356" i="2"/>
  <c r="F357" i="2"/>
  <c r="H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H364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H370" i="2"/>
  <c r="G370" i="2"/>
  <c r="F371" i="2"/>
  <c r="G371" i="2"/>
  <c r="F372" i="2"/>
  <c r="H373" i="2"/>
  <c r="G372" i="2"/>
  <c r="F373" i="2"/>
  <c r="G373" i="2"/>
  <c r="F374" i="2"/>
  <c r="H375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91" i="2"/>
  <c r="H391" i="2"/>
  <c r="G391" i="2"/>
  <c r="F392" i="2"/>
  <c r="G392" i="2"/>
  <c r="F393" i="2"/>
  <c r="H394" i="2"/>
  <c r="G393" i="2"/>
  <c r="F394" i="2"/>
  <c r="G394" i="2"/>
  <c r="F395" i="2"/>
  <c r="G395" i="2"/>
  <c r="F396" i="2"/>
  <c r="H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H404" i="2"/>
  <c r="G404" i="2"/>
  <c r="F405" i="2"/>
  <c r="G405" i="2"/>
  <c r="F406" i="2"/>
  <c r="G406" i="2"/>
  <c r="F407" i="2"/>
  <c r="H407" i="2"/>
  <c r="G407" i="2"/>
  <c r="F408" i="2"/>
  <c r="G408" i="2"/>
  <c r="F409" i="2"/>
  <c r="H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H428" i="2"/>
  <c r="G428" i="2"/>
  <c r="F429" i="2"/>
  <c r="G429" i="2"/>
  <c r="F430" i="2"/>
  <c r="G430" i="2"/>
  <c r="F431" i="2"/>
  <c r="G431" i="2"/>
  <c r="F432" i="2"/>
  <c r="H432" i="2"/>
  <c r="G432" i="2"/>
  <c r="F433" i="2"/>
  <c r="G433" i="2"/>
  <c r="F434" i="2"/>
  <c r="G434" i="2"/>
  <c r="F435" i="2"/>
  <c r="G435" i="2"/>
  <c r="F436" i="2"/>
  <c r="G436" i="2"/>
  <c r="F437" i="2"/>
  <c r="H437" i="2"/>
  <c r="G437" i="2"/>
  <c r="F438" i="2"/>
  <c r="G438" i="2"/>
  <c r="F439" i="2"/>
  <c r="H439" i="2"/>
  <c r="G439" i="2"/>
  <c r="F440" i="2"/>
  <c r="G440" i="2"/>
  <c r="F441" i="2"/>
  <c r="G441" i="2"/>
  <c r="F442" i="2"/>
  <c r="G442" i="2"/>
  <c r="F443" i="2"/>
  <c r="G443" i="2"/>
  <c r="F444" i="2"/>
  <c r="H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H452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H458" i="2"/>
  <c r="G457" i="2"/>
  <c r="F458" i="2"/>
  <c r="G458" i="2"/>
  <c r="F459" i="2"/>
  <c r="G459" i="2"/>
  <c r="F460" i="2"/>
  <c r="G460" i="2"/>
  <c r="F461" i="2"/>
  <c r="G461" i="2"/>
  <c r="F462" i="2"/>
  <c r="H462" i="2"/>
  <c r="G462" i="2"/>
  <c r="F463" i="2"/>
  <c r="G463" i="2"/>
  <c r="F464" i="2"/>
  <c r="H464" i="2"/>
  <c r="G464" i="2"/>
  <c r="F465" i="2"/>
  <c r="G465" i="2"/>
  <c r="F466" i="2"/>
  <c r="H466" i="2"/>
  <c r="G466" i="2"/>
  <c r="F467" i="2"/>
  <c r="G467" i="2"/>
  <c r="F468" i="2"/>
  <c r="G468" i="2"/>
  <c r="F469" i="2"/>
  <c r="H470" i="2"/>
  <c r="G469" i="2"/>
  <c r="F470" i="2"/>
  <c r="G470" i="2"/>
  <c r="F471" i="2"/>
  <c r="G471" i="2"/>
  <c r="F472" i="2"/>
  <c r="H472" i="2"/>
  <c r="G472" i="2"/>
  <c r="F473" i="2"/>
  <c r="G473" i="2"/>
  <c r="F474" i="2"/>
  <c r="H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H485" i="2"/>
  <c r="G485" i="2"/>
  <c r="F486" i="2"/>
  <c r="G486" i="2"/>
  <c r="F487" i="2"/>
  <c r="H488" i="2"/>
  <c r="G487" i="2"/>
  <c r="F488" i="2"/>
  <c r="G488" i="2"/>
  <c r="F489" i="2"/>
  <c r="G489" i="2"/>
  <c r="F490" i="2"/>
  <c r="G490" i="2"/>
  <c r="F491" i="2"/>
  <c r="G491" i="2"/>
  <c r="F492" i="2"/>
  <c r="H492" i="2"/>
  <c r="G492" i="2"/>
  <c r="F493" i="2"/>
  <c r="G493" i="2"/>
  <c r="F494" i="2"/>
  <c r="H495" i="2"/>
  <c r="G494" i="2"/>
  <c r="F495" i="2"/>
  <c r="G495" i="2"/>
  <c r="F496" i="2"/>
  <c r="H496" i="2"/>
  <c r="G496" i="2"/>
  <c r="F497" i="2"/>
  <c r="G497" i="2"/>
  <c r="F498" i="2"/>
  <c r="H499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H514" i="2"/>
  <c r="G514" i="2"/>
  <c r="F515" i="2"/>
  <c r="G515" i="2"/>
  <c r="F516" i="2"/>
  <c r="G516" i="2"/>
  <c r="F517" i="2"/>
  <c r="H517" i="2"/>
  <c r="G517" i="2"/>
  <c r="F518" i="2"/>
  <c r="G518" i="2"/>
  <c r="F519" i="2"/>
  <c r="H519" i="2"/>
  <c r="G519" i="2"/>
  <c r="F520" i="2"/>
  <c r="H521" i="2"/>
  <c r="G520" i="2"/>
  <c r="F521" i="2"/>
  <c r="H522" i="2"/>
  <c r="G521" i="2"/>
  <c r="AV1" i="1"/>
  <c r="AW1" i="1"/>
  <c r="AY1" i="1"/>
  <c r="AZ1" i="1"/>
  <c r="AP2" i="1"/>
  <c r="AV2" i="1"/>
  <c r="AW2" i="1"/>
  <c r="AX2" i="1"/>
  <c r="G3" i="1"/>
  <c r="H3" i="1"/>
  <c r="AR3" i="1"/>
  <c r="AR4" i="1"/>
  <c r="AS3" i="1"/>
  <c r="AS4" i="1"/>
  <c r="AT4" i="1"/>
  <c r="AU3" i="1"/>
  <c r="AU4" i="1"/>
  <c r="AU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G4" i="1"/>
  <c r="H4" i="1"/>
  <c r="I4" i="1"/>
  <c r="AV4" i="1"/>
  <c r="AV6" i="1"/>
  <c r="G5" i="1"/>
  <c r="H5" i="1"/>
  <c r="AU5" i="1"/>
  <c r="G6" i="1"/>
  <c r="I6" i="1"/>
  <c r="H6" i="1"/>
  <c r="G7" i="1"/>
  <c r="H7" i="1"/>
  <c r="I7" i="1"/>
  <c r="G8" i="1"/>
  <c r="H8" i="1"/>
  <c r="G9" i="1"/>
  <c r="I9" i="1"/>
  <c r="H9" i="1"/>
  <c r="G10" i="1"/>
  <c r="H10" i="1"/>
  <c r="I10" i="1"/>
  <c r="G11" i="1"/>
  <c r="I11" i="1"/>
  <c r="H11" i="1"/>
  <c r="G12" i="1"/>
  <c r="H12" i="1"/>
  <c r="G13" i="1"/>
  <c r="H13" i="1"/>
  <c r="I13" i="1"/>
  <c r="G14" i="1"/>
  <c r="H14" i="1"/>
  <c r="G15" i="1"/>
  <c r="H15" i="1"/>
  <c r="G16" i="1"/>
  <c r="I16" i="1"/>
  <c r="H16" i="1"/>
  <c r="G17" i="1"/>
  <c r="H17" i="1"/>
  <c r="G18" i="1"/>
  <c r="H18" i="1"/>
  <c r="G19" i="1"/>
  <c r="I19" i="1"/>
  <c r="H19" i="1"/>
  <c r="G20" i="1"/>
  <c r="H20" i="1"/>
  <c r="I20" i="1"/>
  <c r="G21" i="1"/>
  <c r="H21" i="1"/>
  <c r="G22" i="1"/>
  <c r="I22" i="1"/>
  <c r="H22" i="1"/>
  <c r="G23" i="1"/>
  <c r="H23" i="1"/>
  <c r="I23" i="1"/>
  <c r="G24" i="1"/>
  <c r="H24" i="1"/>
  <c r="G25" i="1"/>
  <c r="I25" i="1"/>
  <c r="H25" i="1"/>
  <c r="G26" i="1"/>
  <c r="H26" i="1"/>
  <c r="I26" i="1"/>
  <c r="G27" i="1"/>
  <c r="I27" i="1"/>
  <c r="H27" i="1"/>
  <c r="G28" i="1"/>
  <c r="H28" i="1"/>
  <c r="G29" i="1"/>
  <c r="H29" i="1"/>
  <c r="G30" i="1"/>
  <c r="I30" i="1"/>
  <c r="H30" i="1"/>
  <c r="G31" i="1"/>
  <c r="H31" i="1"/>
  <c r="G32" i="1"/>
  <c r="I32" i="1"/>
  <c r="H32" i="1"/>
  <c r="G33" i="1"/>
  <c r="I33" i="1"/>
  <c r="H33" i="1"/>
  <c r="G34" i="1"/>
  <c r="H34" i="1"/>
  <c r="I34" i="1"/>
  <c r="G35" i="1"/>
  <c r="H35" i="1"/>
  <c r="G36" i="1"/>
  <c r="I36" i="1"/>
  <c r="H36" i="1"/>
  <c r="G37" i="1"/>
  <c r="I37" i="1"/>
  <c r="H37" i="1"/>
  <c r="G38" i="1"/>
  <c r="H38" i="1"/>
  <c r="I38" i="1"/>
  <c r="G39" i="1"/>
  <c r="I39" i="1"/>
  <c r="H39" i="1"/>
  <c r="G40" i="1"/>
  <c r="I40" i="1"/>
  <c r="H40" i="1"/>
  <c r="G41" i="1"/>
  <c r="H41" i="1"/>
  <c r="G42" i="1"/>
  <c r="H42" i="1"/>
  <c r="G43" i="1"/>
  <c r="H43" i="1"/>
  <c r="G44" i="1"/>
  <c r="I44" i="1"/>
  <c r="H44" i="1"/>
  <c r="G45" i="1"/>
  <c r="H45" i="1"/>
  <c r="G46" i="1"/>
  <c r="H46" i="1"/>
  <c r="G47" i="1"/>
  <c r="I47" i="1"/>
  <c r="H47" i="1"/>
  <c r="G48" i="1"/>
  <c r="H48" i="1"/>
  <c r="G49" i="1"/>
  <c r="H49" i="1"/>
  <c r="G50" i="1"/>
  <c r="I50" i="1"/>
  <c r="H50" i="1"/>
  <c r="G51" i="1"/>
  <c r="H51" i="1"/>
  <c r="G52" i="1"/>
  <c r="I52" i="1"/>
  <c r="H52" i="1"/>
  <c r="G53" i="1"/>
  <c r="K54" i="1"/>
  <c r="H53" i="1"/>
  <c r="G54" i="1"/>
  <c r="H54" i="1"/>
  <c r="I54" i="1"/>
  <c r="G55" i="1"/>
  <c r="K55" i="1"/>
  <c r="H55" i="1"/>
  <c r="G56" i="1"/>
  <c r="K56" i="1"/>
  <c r="H56" i="1"/>
  <c r="G57" i="1"/>
  <c r="H57" i="1"/>
  <c r="G58" i="1"/>
  <c r="I58" i="1"/>
  <c r="H58" i="1"/>
  <c r="G59" i="1"/>
  <c r="I59" i="1"/>
  <c r="H59" i="1"/>
  <c r="G60" i="1"/>
  <c r="H60" i="1"/>
  <c r="I60" i="1"/>
  <c r="G61" i="1"/>
  <c r="H61" i="1"/>
  <c r="I61" i="1"/>
  <c r="G62" i="1"/>
  <c r="I62" i="1"/>
  <c r="H62" i="1"/>
  <c r="G63" i="1"/>
  <c r="I63" i="1"/>
  <c r="H63" i="1"/>
  <c r="G64" i="1"/>
  <c r="H64" i="1"/>
  <c r="I64" i="1"/>
  <c r="G65" i="1"/>
  <c r="H65" i="1"/>
  <c r="G66" i="1"/>
  <c r="I66" i="1"/>
  <c r="H66" i="1"/>
  <c r="G67" i="1"/>
  <c r="H67" i="1"/>
  <c r="G68" i="1"/>
  <c r="H68" i="1"/>
  <c r="G69" i="1"/>
  <c r="H69" i="1"/>
  <c r="I69" i="1"/>
  <c r="G70" i="1"/>
  <c r="H70" i="1"/>
  <c r="I70" i="1"/>
  <c r="G71" i="1"/>
  <c r="H71" i="1"/>
  <c r="G72" i="1"/>
  <c r="H72" i="1"/>
  <c r="G73" i="1"/>
  <c r="H73" i="1"/>
  <c r="G74" i="1"/>
  <c r="H74" i="1"/>
  <c r="G75" i="1"/>
  <c r="H75" i="1"/>
  <c r="G76" i="1"/>
  <c r="H76" i="1"/>
  <c r="I76" i="1"/>
  <c r="G77" i="1"/>
  <c r="I77" i="1"/>
  <c r="H77" i="1"/>
  <c r="G78" i="1"/>
  <c r="I78" i="1"/>
  <c r="H78" i="1"/>
  <c r="G79" i="1"/>
  <c r="H79" i="1"/>
  <c r="G80" i="1"/>
  <c r="I80" i="1"/>
  <c r="H80" i="1"/>
  <c r="G81" i="1"/>
  <c r="H81" i="1"/>
  <c r="G82" i="1"/>
  <c r="H82" i="1"/>
  <c r="G83" i="1"/>
  <c r="H83" i="1"/>
  <c r="G84" i="1"/>
  <c r="H84" i="1"/>
  <c r="I84" i="1"/>
  <c r="G85" i="1"/>
  <c r="H85" i="1"/>
  <c r="G86" i="1"/>
  <c r="H86" i="1"/>
  <c r="G87" i="1"/>
  <c r="H87" i="1"/>
  <c r="G88" i="1"/>
  <c r="H88" i="1"/>
  <c r="G89" i="1"/>
  <c r="I89" i="1"/>
  <c r="H89" i="1"/>
  <c r="G90" i="1"/>
  <c r="I90" i="1"/>
  <c r="H90" i="1"/>
  <c r="G91" i="1"/>
  <c r="H91" i="1"/>
  <c r="I91" i="1"/>
  <c r="G92" i="1"/>
  <c r="H92" i="1"/>
  <c r="I92" i="1"/>
  <c r="G93" i="1"/>
  <c r="I93" i="1"/>
  <c r="H93" i="1"/>
  <c r="G94" i="1"/>
  <c r="H94" i="1"/>
  <c r="I94" i="1"/>
  <c r="G95" i="1"/>
  <c r="H95" i="1"/>
  <c r="G96" i="1"/>
  <c r="I96" i="1"/>
  <c r="H96" i="1"/>
  <c r="G97" i="1"/>
  <c r="H97" i="1"/>
  <c r="G98" i="1"/>
  <c r="H98" i="1"/>
  <c r="G99" i="1"/>
  <c r="H99" i="1"/>
  <c r="I99" i="1"/>
  <c r="G100" i="1"/>
  <c r="H100" i="1"/>
  <c r="G101" i="1"/>
  <c r="I101" i="1"/>
  <c r="H101" i="1"/>
  <c r="G102" i="1"/>
  <c r="H102" i="1"/>
  <c r="G103" i="1"/>
  <c r="I103" i="1"/>
  <c r="H103" i="1"/>
  <c r="G104" i="1"/>
  <c r="H104" i="1"/>
  <c r="G105" i="1"/>
  <c r="H105" i="1"/>
  <c r="I105" i="1"/>
  <c r="G106" i="1"/>
  <c r="I106" i="1"/>
  <c r="H106" i="1"/>
  <c r="G107" i="1"/>
  <c r="I107" i="1"/>
  <c r="H107" i="1"/>
  <c r="G108" i="1"/>
  <c r="H108" i="1"/>
  <c r="I108" i="1"/>
  <c r="G109" i="1"/>
  <c r="H109" i="1"/>
  <c r="G110" i="1"/>
  <c r="I110" i="1"/>
  <c r="H110" i="1"/>
  <c r="K110" i="1"/>
  <c r="G111" i="1"/>
  <c r="I111" i="1"/>
  <c r="H111" i="1"/>
  <c r="G112" i="1"/>
  <c r="H112" i="1"/>
  <c r="G113" i="1"/>
  <c r="I113" i="1"/>
  <c r="H113" i="1"/>
  <c r="G114" i="1"/>
  <c r="I114" i="1"/>
  <c r="H114" i="1"/>
  <c r="G115" i="1"/>
  <c r="H115" i="1"/>
  <c r="I115" i="1"/>
  <c r="G116" i="1"/>
  <c r="H116" i="1"/>
  <c r="G117" i="1"/>
  <c r="H117" i="1"/>
  <c r="G118" i="1"/>
  <c r="I118" i="1"/>
  <c r="H118" i="1"/>
  <c r="G119" i="1"/>
  <c r="I119" i="1"/>
  <c r="H119" i="1"/>
  <c r="G120" i="1"/>
  <c r="I120" i="1"/>
  <c r="H120" i="1"/>
  <c r="G121" i="1"/>
  <c r="H121" i="1"/>
  <c r="K121" i="1"/>
  <c r="K122" i="1"/>
  <c r="G122" i="1"/>
  <c r="H122" i="1"/>
  <c r="I122" i="1"/>
  <c r="G123" i="1"/>
  <c r="H123" i="1"/>
  <c r="G124" i="1"/>
  <c r="H124" i="1"/>
  <c r="G125" i="1"/>
  <c r="I125" i="1"/>
  <c r="H125" i="1"/>
  <c r="G126" i="1"/>
  <c r="I126" i="1"/>
  <c r="H126" i="1"/>
  <c r="G127" i="1"/>
  <c r="I127" i="1"/>
  <c r="H127" i="1"/>
  <c r="G128" i="1"/>
  <c r="H128" i="1"/>
  <c r="G129" i="1"/>
  <c r="I129" i="1"/>
  <c r="H129" i="1"/>
  <c r="G130" i="1"/>
  <c r="I130" i="1"/>
  <c r="H130" i="1"/>
  <c r="G131" i="1"/>
  <c r="H131" i="1"/>
  <c r="I131" i="1"/>
  <c r="G132" i="1"/>
  <c r="H132" i="1"/>
  <c r="G133" i="1"/>
  <c r="H133" i="1"/>
  <c r="G134" i="1"/>
  <c r="I134" i="1"/>
  <c r="H134" i="1"/>
  <c r="G135" i="1"/>
  <c r="I135" i="1"/>
  <c r="H135" i="1"/>
  <c r="G136" i="1"/>
  <c r="I136" i="1"/>
  <c r="H136" i="1"/>
  <c r="G137" i="1"/>
  <c r="H137" i="1"/>
  <c r="I137" i="1"/>
  <c r="G138" i="1"/>
  <c r="H138" i="1"/>
  <c r="G139" i="1"/>
  <c r="H139" i="1"/>
  <c r="G140" i="1"/>
  <c r="H140" i="1"/>
  <c r="G141" i="1"/>
  <c r="H141" i="1"/>
  <c r="G142" i="1"/>
  <c r="I142" i="1"/>
  <c r="H142" i="1"/>
  <c r="G143" i="1"/>
  <c r="H143" i="1"/>
  <c r="G144" i="1"/>
  <c r="H144" i="1"/>
  <c r="G145" i="1"/>
  <c r="I145" i="1"/>
  <c r="H145" i="1"/>
  <c r="G146" i="1"/>
  <c r="H146" i="1"/>
  <c r="G147" i="1"/>
  <c r="I147" i="1"/>
  <c r="H147" i="1"/>
  <c r="G148" i="1"/>
  <c r="I148" i="1"/>
  <c r="H148" i="1"/>
  <c r="G149" i="1"/>
  <c r="H149" i="1"/>
  <c r="G150" i="1"/>
  <c r="I150" i="1"/>
  <c r="H150" i="1"/>
  <c r="G151" i="1"/>
  <c r="I151" i="1"/>
  <c r="H151" i="1"/>
  <c r="M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I157" i="1"/>
  <c r="G158" i="1"/>
  <c r="H158" i="1"/>
  <c r="I158" i="1"/>
  <c r="G159" i="1"/>
  <c r="I159" i="1"/>
  <c r="H159" i="1"/>
  <c r="G160" i="1"/>
  <c r="I160" i="1"/>
  <c r="H160" i="1"/>
  <c r="G161" i="1"/>
  <c r="H161" i="1"/>
  <c r="I161" i="1"/>
  <c r="G162" i="1"/>
  <c r="H162" i="1"/>
  <c r="G163" i="1"/>
  <c r="I163" i="1"/>
  <c r="H163" i="1"/>
  <c r="G164" i="1"/>
  <c r="H164" i="1"/>
  <c r="I164" i="1"/>
  <c r="G165" i="1"/>
  <c r="H165" i="1"/>
  <c r="I165" i="1"/>
  <c r="G166" i="1"/>
  <c r="H166" i="1"/>
  <c r="K166" i="1"/>
  <c r="K165" i="1"/>
  <c r="G167" i="1"/>
  <c r="I167" i="1"/>
  <c r="H167" i="1"/>
  <c r="K167" i="1"/>
  <c r="G168" i="1"/>
  <c r="I168" i="1"/>
  <c r="H168" i="1"/>
  <c r="K168" i="1"/>
  <c r="G169" i="1"/>
  <c r="H169" i="1"/>
  <c r="K169" i="1"/>
  <c r="G170" i="1"/>
  <c r="I170" i="1"/>
  <c r="H170" i="1"/>
  <c r="K170" i="1"/>
  <c r="G171" i="1"/>
  <c r="I171" i="1"/>
  <c r="H171" i="1"/>
  <c r="K171" i="1"/>
  <c r="G172" i="1"/>
  <c r="I172" i="1"/>
  <c r="H172" i="1"/>
  <c r="K172" i="1"/>
  <c r="G173" i="1"/>
  <c r="I173" i="1"/>
  <c r="H173" i="1"/>
  <c r="K173" i="1"/>
  <c r="G174" i="1"/>
  <c r="K179" i="1"/>
  <c r="L179" i="1"/>
  <c r="H174" i="1"/>
  <c r="K174" i="1"/>
  <c r="G175" i="1"/>
  <c r="H175" i="1"/>
  <c r="G176" i="1"/>
  <c r="H176" i="1"/>
  <c r="I176" i="1"/>
  <c r="G177" i="1"/>
  <c r="H177" i="1"/>
  <c r="G178" i="1"/>
  <c r="H178" i="1"/>
  <c r="G179" i="1"/>
  <c r="H179" i="1"/>
  <c r="G180" i="1"/>
  <c r="J180" i="1"/>
  <c r="H180" i="1"/>
  <c r="G181" i="1"/>
  <c r="I181" i="1"/>
  <c r="H181" i="1"/>
  <c r="G182" i="1"/>
  <c r="H182" i="1"/>
  <c r="G183" i="1"/>
  <c r="J184" i="1"/>
  <c r="H183" i="1"/>
  <c r="G184" i="1"/>
  <c r="H184" i="1"/>
  <c r="G185" i="1"/>
  <c r="H185" i="1"/>
  <c r="G186" i="1"/>
  <c r="H186" i="1"/>
  <c r="G187" i="1"/>
  <c r="H187" i="1"/>
  <c r="I187" i="1"/>
  <c r="G188" i="1"/>
  <c r="I188" i="1"/>
  <c r="H188" i="1"/>
  <c r="G189" i="1"/>
  <c r="I189" i="1"/>
  <c r="H189" i="1"/>
  <c r="G190" i="1"/>
  <c r="H190" i="1"/>
  <c r="I190" i="1"/>
  <c r="G191" i="1"/>
  <c r="H191" i="1"/>
  <c r="I191" i="1"/>
  <c r="G192" i="1"/>
  <c r="I192" i="1"/>
  <c r="H192" i="1"/>
  <c r="G193" i="1"/>
  <c r="I193" i="1"/>
  <c r="H193" i="1"/>
  <c r="G194" i="1"/>
  <c r="H194" i="1"/>
  <c r="I194" i="1"/>
  <c r="G195" i="1"/>
  <c r="H195" i="1"/>
  <c r="I195" i="1"/>
  <c r="G196" i="1"/>
  <c r="I196" i="1"/>
  <c r="H196" i="1"/>
  <c r="G197" i="1"/>
  <c r="I197" i="1"/>
  <c r="H197" i="1"/>
  <c r="G198" i="1"/>
  <c r="H198" i="1"/>
  <c r="I198" i="1"/>
  <c r="G199" i="1"/>
  <c r="H199" i="1"/>
  <c r="I199" i="1"/>
  <c r="G200" i="1"/>
  <c r="I200" i="1"/>
  <c r="H200" i="1"/>
  <c r="G201" i="1"/>
  <c r="I201" i="1"/>
  <c r="H201" i="1"/>
  <c r="G202" i="1"/>
  <c r="H202" i="1"/>
  <c r="I202" i="1"/>
  <c r="G203" i="1"/>
  <c r="H203" i="1"/>
  <c r="G204" i="1"/>
  <c r="I204" i="1"/>
  <c r="H204" i="1"/>
  <c r="G205" i="1"/>
  <c r="H205" i="1"/>
  <c r="I205" i="1"/>
  <c r="G206" i="1"/>
  <c r="H206" i="1"/>
  <c r="G207" i="1"/>
  <c r="I207" i="1"/>
  <c r="H207" i="1"/>
  <c r="G208" i="1"/>
  <c r="H208" i="1"/>
  <c r="I208" i="1"/>
  <c r="G209" i="1"/>
  <c r="H209" i="1"/>
  <c r="I209" i="1"/>
  <c r="G210" i="1"/>
  <c r="H210" i="1"/>
  <c r="G211" i="1"/>
  <c r="H211" i="1"/>
  <c r="G212" i="1"/>
  <c r="I212" i="1"/>
  <c r="H212" i="1"/>
  <c r="G213" i="1"/>
  <c r="H213" i="1"/>
  <c r="G214" i="1"/>
  <c r="H214" i="1"/>
  <c r="I214" i="1"/>
  <c r="G215" i="1"/>
  <c r="I215" i="1"/>
  <c r="H215" i="1"/>
  <c r="G216" i="1"/>
  <c r="I216" i="1"/>
  <c r="H216" i="1"/>
  <c r="G217" i="1"/>
  <c r="H217" i="1"/>
  <c r="G218" i="1"/>
  <c r="H218" i="1"/>
  <c r="G219" i="1"/>
  <c r="H219" i="1"/>
  <c r="I219" i="1"/>
  <c r="L219" i="1"/>
  <c r="G220" i="1"/>
  <c r="H220" i="1"/>
  <c r="L220" i="1"/>
  <c r="G221" i="1"/>
  <c r="H221" i="1"/>
  <c r="L221" i="1"/>
  <c r="G222" i="1"/>
  <c r="H222" i="1"/>
  <c r="L222" i="1"/>
  <c r="G223" i="1"/>
  <c r="I223" i="1"/>
  <c r="H223" i="1"/>
  <c r="L223" i="1"/>
  <c r="G224" i="1"/>
  <c r="I224" i="1"/>
  <c r="H224" i="1"/>
  <c r="L224" i="1"/>
  <c r="G225" i="1"/>
  <c r="H225" i="1"/>
  <c r="L225" i="1"/>
  <c r="G226" i="1"/>
  <c r="H226" i="1"/>
  <c r="I226" i="1"/>
  <c r="L226" i="1"/>
  <c r="G227" i="1"/>
  <c r="H227" i="1"/>
  <c r="G228" i="1"/>
  <c r="H228" i="1"/>
  <c r="L228" i="1"/>
  <c r="G229" i="1"/>
  <c r="H229" i="1"/>
  <c r="L229" i="1"/>
  <c r="G230" i="1"/>
  <c r="I230" i="1"/>
  <c r="H230" i="1"/>
  <c r="L230" i="1"/>
  <c r="G231" i="1"/>
  <c r="H231" i="1"/>
  <c r="L231" i="1"/>
  <c r="G232" i="1"/>
  <c r="K233" i="1"/>
  <c r="H232" i="1"/>
  <c r="L232" i="1"/>
  <c r="G233" i="1"/>
  <c r="H233" i="1"/>
  <c r="L233" i="1"/>
  <c r="G234" i="1"/>
  <c r="H234" i="1"/>
  <c r="I234" i="1"/>
  <c r="L234" i="1"/>
  <c r="G235" i="1"/>
  <c r="H235" i="1"/>
  <c r="L235" i="1"/>
  <c r="G236" i="1"/>
  <c r="H236" i="1"/>
  <c r="L236" i="1"/>
  <c r="G237" i="1"/>
  <c r="H237" i="1"/>
  <c r="L237" i="1"/>
  <c r="G238" i="1"/>
  <c r="I238" i="1"/>
  <c r="H238" i="1"/>
  <c r="G239" i="1"/>
  <c r="H239" i="1"/>
  <c r="G240" i="1"/>
  <c r="H240" i="1"/>
  <c r="G241" i="1"/>
  <c r="H241" i="1"/>
  <c r="G242" i="1"/>
  <c r="I242" i="1"/>
  <c r="H242" i="1"/>
  <c r="G243" i="1"/>
  <c r="I243" i="1"/>
  <c r="H243" i="1"/>
  <c r="G244" i="1"/>
  <c r="H244" i="1"/>
  <c r="G245" i="1"/>
  <c r="I245" i="1"/>
  <c r="H245" i="1"/>
  <c r="G246" i="1"/>
  <c r="I246" i="1"/>
  <c r="H246" i="1"/>
  <c r="G247" i="1"/>
  <c r="H247" i="1"/>
  <c r="I247" i="1"/>
  <c r="G248" i="1"/>
  <c r="I248" i="1"/>
  <c r="H248" i="1"/>
  <c r="G249" i="1"/>
  <c r="H249" i="1"/>
  <c r="G250" i="1"/>
  <c r="H250" i="1"/>
  <c r="I250" i="1"/>
  <c r="G251" i="1"/>
  <c r="H251" i="1"/>
  <c r="G252" i="1"/>
  <c r="H252" i="1"/>
  <c r="G253" i="1"/>
  <c r="H253" i="1"/>
  <c r="I253" i="1"/>
  <c r="G254" i="1"/>
  <c r="H254" i="1"/>
  <c r="G255" i="1"/>
  <c r="H255" i="1"/>
  <c r="G256" i="1"/>
  <c r="I256" i="1"/>
  <c r="H256" i="1"/>
  <c r="G257" i="1"/>
  <c r="I257" i="1"/>
  <c r="H257" i="1"/>
  <c r="G258" i="1"/>
  <c r="I258" i="1"/>
  <c r="H258" i="1"/>
  <c r="G259" i="1"/>
  <c r="H259" i="1"/>
  <c r="I259" i="1"/>
  <c r="G260" i="1"/>
  <c r="I260" i="1"/>
  <c r="H260" i="1"/>
  <c r="G261" i="1"/>
  <c r="I261" i="1"/>
  <c r="H261" i="1"/>
  <c r="G262" i="1"/>
  <c r="I262" i="1"/>
  <c r="H262" i="1"/>
  <c r="G263" i="1"/>
  <c r="H263" i="1"/>
  <c r="I263" i="1"/>
  <c r="G264" i="1"/>
  <c r="I264" i="1"/>
  <c r="H264" i="1"/>
  <c r="G265" i="1"/>
  <c r="I265" i="1"/>
  <c r="H265" i="1"/>
  <c r="G266" i="1"/>
  <c r="I266" i="1"/>
  <c r="H266" i="1"/>
  <c r="G267" i="1"/>
  <c r="H267" i="1"/>
  <c r="G268" i="1"/>
  <c r="H268" i="1"/>
  <c r="G269" i="1"/>
  <c r="H269" i="1"/>
  <c r="I269" i="1"/>
  <c r="G270" i="1"/>
  <c r="H270" i="1"/>
  <c r="I270" i="1"/>
  <c r="G271" i="1"/>
  <c r="I271" i="1"/>
  <c r="H271" i="1"/>
  <c r="G272" i="1"/>
  <c r="I272" i="1"/>
  <c r="H272" i="1"/>
  <c r="G273" i="1"/>
  <c r="H273" i="1"/>
  <c r="I273" i="1"/>
  <c r="G274" i="1"/>
  <c r="H274" i="1"/>
  <c r="G275" i="1"/>
  <c r="I275" i="1"/>
  <c r="H275" i="1"/>
  <c r="G276" i="1"/>
  <c r="H276" i="1"/>
  <c r="G277" i="1"/>
  <c r="I277" i="1"/>
  <c r="H277" i="1"/>
  <c r="G278" i="1"/>
  <c r="I278" i="1"/>
  <c r="H278" i="1"/>
  <c r="G279" i="1"/>
  <c r="H279" i="1"/>
  <c r="I279" i="1"/>
  <c r="G280" i="1"/>
  <c r="I280" i="1"/>
  <c r="H280" i="1"/>
  <c r="G281" i="1"/>
  <c r="H281" i="1"/>
  <c r="G282" i="1"/>
  <c r="H282" i="1"/>
  <c r="G283" i="1"/>
  <c r="H283" i="1"/>
  <c r="G284" i="1"/>
  <c r="H284" i="1"/>
  <c r="I284" i="1"/>
  <c r="G285" i="1"/>
  <c r="I285" i="1"/>
  <c r="H285" i="1"/>
  <c r="G286" i="1"/>
  <c r="I286" i="1"/>
  <c r="H286" i="1"/>
  <c r="G287" i="1"/>
  <c r="I287" i="1"/>
  <c r="H287" i="1"/>
  <c r="G288" i="1"/>
  <c r="H288" i="1"/>
  <c r="I288" i="1"/>
  <c r="G289" i="1"/>
  <c r="I289" i="1"/>
  <c r="H289" i="1"/>
  <c r="G290" i="1"/>
  <c r="I290" i="1"/>
  <c r="H290" i="1"/>
  <c r="G291" i="1"/>
  <c r="I291" i="1"/>
  <c r="H291" i="1"/>
  <c r="G292" i="1"/>
  <c r="H292" i="1"/>
  <c r="I292" i="1"/>
  <c r="G293" i="1"/>
  <c r="I293" i="1"/>
  <c r="H293" i="1"/>
  <c r="G294" i="1"/>
  <c r="I294" i="1"/>
  <c r="H294" i="1"/>
  <c r="G295" i="1"/>
  <c r="I295" i="1"/>
  <c r="H295" i="1"/>
  <c r="G296" i="1"/>
  <c r="H296" i="1"/>
  <c r="I296" i="1"/>
  <c r="G297" i="1"/>
  <c r="I297" i="1"/>
  <c r="H297" i="1"/>
  <c r="G298" i="1"/>
  <c r="I298" i="1"/>
  <c r="H298" i="1"/>
  <c r="G299" i="1"/>
  <c r="H299" i="1"/>
  <c r="G300" i="1"/>
  <c r="H300" i="1"/>
  <c r="I300" i="1"/>
  <c r="G301" i="1"/>
  <c r="H301" i="1"/>
  <c r="G302" i="1"/>
  <c r="H302" i="1"/>
  <c r="G303" i="1"/>
  <c r="H303" i="1"/>
  <c r="I303" i="1"/>
  <c r="G304" i="1"/>
  <c r="I304" i="1"/>
  <c r="H304" i="1"/>
  <c r="G305" i="1"/>
  <c r="H305" i="1"/>
  <c r="G306" i="1"/>
  <c r="H306" i="1"/>
  <c r="I306" i="1"/>
  <c r="G307" i="1"/>
  <c r="I307" i="1"/>
  <c r="H307" i="1"/>
  <c r="G308" i="1"/>
  <c r="I308" i="1"/>
  <c r="H308" i="1"/>
  <c r="G309" i="1"/>
  <c r="I309" i="1"/>
  <c r="H309" i="1"/>
  <c r="G310" i="1"/>
  <c r="H310" i="1"/>
  <c r="I310" i="1"/>
  <c r="G311" i="1"/>
  <c r="I311" i="1"/>
  <c r="H311" i="1"/>
  <c r="G312" i="1"/>
  <c r="I312" i="1"/>
  <c r="H312" i="1"/>
  <c r="G313" i="1"/>
  <c r="H313" i="1"/>
  <c r="G314" i="1"/>
  <c r="H314" i="1"/>
  <c r="I314" i="1"/>
  <c r="G315" i="1"/>
  <c r="I315" i="1"/>
  <c r="H315" i="1"/>
  <c r="G316" i="1"/>
  <c r="H316" i="1"/>
  <c r="I316" i="1"/>
  <c r="G317" i="1"/>
  <c r="H317" i="1"/>
  <c r="I317" i="1"/>
  <c r="G318" i="1"/>
  <c r="I318" i="1"/>
  <c r="H318" i="1"/>
  <c r="G319" i="1"/>
  <c r="I319" i="1"/>
  <c r="H319" i="1"/>
  <c r="G320" i="1"/>
  <c r="H320" i="1"/>
  <c r="I320" i="1"/>
  <c r="G321" i="1"/>
  <c r="H321" i="1"/>
  <c r="I321" i="1"/>
  <c r="G322" i="1"/>
  <c r="I322" i="1"/>
  <c r="H322" i="1"/>
  <c r="G323" i="1"/>
  <c r="H323" i="1"/>
  <c r="G324" i="1"/>
  <c r="H324" i="1"/>
  <c r="I324" i="1"/>
  <c r="G325" i="1"/>
  <c r="H325" i="1"/>
  <c r="G326" i="1"/>
  <c r="H326" i="1"/>
  <c r="I326" i="1"/>
  <c r="G327" i="1"/>
  <c r="H327" i="1"/>
  <c r="I327" i="1"/>
  <c r="G328" i="1"/>
  <c r="I328" i="1"/>
  <c r="H328" i="1"/>
  <c r="G329" i="1"/>
  <c r="H329" i="1"/>
  <c r="G330" i="1"/>
  <c r="H330" i="1"/>
  <c r="I330" i="1"/>
  <c r="G331" i="1"/>
  <c r="H331" i="1"/>
  <c r="G332" i="1"/>
  <c r="H332" i="1"/>
  <c r="G333" i="1"/>
  <c r="I333" i="1"/>
  <c r="H333" i="1"/>
  <c r="G334" i="1"/>
  <c r="I334" i="1"/>
  <c r="H334" i="1"/>
  <c r="G335" i="1"/>
  <c r="H335" i="1"/>
  <c r="G336" i="1"/>
  <c r="I336" i="1"/>
  <c r="H336" i="1"/>
  <c r="G337" i="1"/>
  <c r="I337" i="1"/>
  <c r="H337" i="1"/>
  <c r="G338" i="1"/>
  <c r="H338" i="1"/>
  <c r="I338" i="1"/>
  <c r="G339" i="1"/>
  <c r="H339" i="1"/>
  <c r="G340" i="1"/>
  <c r="I340" i="1"/>
  <c r="H340" i="1"/>
  <c r="G341" i="1"/>
  <c r="H341" i="1"/>
  <c r="I341" i="1"/>
  <c r="G342" i="1"/>
  <c r="I342" i="1"/>
  <c r="H342" i="1"/>
  <c r="G343" i="1"/>
  <c r="I343" i="1"/>
  <c r="H343" i="1"/>
  <c r="G344" i="1"/>
  <c r="H344" i="1"/>
  <c r="G345" i="1"/>
  <c r="H345" i="1"/>
  <c r="I345" i="1"/>
  <c r="G346" i="1"/>
  <c r="I346" i="1"/>
  <c r="H346" i="1"/>
  <c r="G347" i="1"/>
  <c r="H347" i="1"/>
  <c r="G348" i="1"/>
  <c r="H348" i="1"/>
  <c r="I348" i="1"/>
  <c r="G349" i="1"/>
  <c r="I349" i="1"/>
  <c r="H349" i="1"/>
  <c r="G350" i="1"/>
  <c r="H350" i="1"/>
  <c r="G351" i="1"/>
  <c r="H351" i="1"/>
  <c r="I351" i="1"/>
  <c r="G352" i="1"/>
  <c r="I352" i="1"/>
  <c r="H352" i="1"/>
  <c r="G353" i="1"/>
  <c r="I353" i="1"/>
  <c r="H353" i="1"/>
  <c r="G354" i="1"/>
  <c r="H354" i="1"/>
  <c r="I354" i="1"/>
  <c r="G355" i="1"/>
  <c r="I355" i="1"/>
  <c r="H355" i="1"/>
  <c r="G356" i="1"/>
  <c r="I356" i="1"/>
  <c r="H356" i="1"/>
  <c r="G357" i="1"/>
  <c r="I357" i="1"/>
  <c r="H357" i="1"/>
  <c r="G358" i="1"/>
  <c r="H358" i="1"/>
  <c r="I358" i="1"/>
  <c r="G359" i="1"/>
  <c r="I359" i="1"/>
  <c r="H359" i="1"/>
  <c r="G360" i="1"/>
  <c r="I360" i="1"/>
  <c r="H360" i="1"/>
  <c r="G361" i="1"/>
  <c r="I361" i="1"/>
  <c r="H361" i="1"/>
  <c r="G362" i="1"/>
  <c r="H362" i="1"/>
  <c r="I362" i="1"/>
  <c r="G363" i="1"/>
  <c r="I363" i="1"/>
  <c r="H363" i="1"/>
  <c r="G364" i="1"/>
  <c r="I364" i="1"/>
  <c r="H364" i="1"/>
  <c r="G365" i="1"/>
  <c r="I365" i="1"/>
  <c r="H365" i="1"/>
  <c r="G366" i="1"/>
  <c r="H366" i="1"/>
  <c r="I366" i="1"/>
  <c r="G367" i="1"/>
  <c r="H367" i="1"/>
  <c r="G368" i="1"/>
  <c r="I368" i="1"/>
  <c r="H368" i="1"/>
  <c r="G369" i="1"/>
  <c r="H369" i="1"/>
  <c r="I369" i="1"/>
  <c r="G370" i="1"/>
  <c r="I370" i="1"/>
  <c r="H370" i="1"/>
  <c r="G371" i="1"/>
  <c r="I371" i="1"/>
  <c r="H371" i="1"/>
  <c r="G372" i="1"/>
  <c r="I372" i="1"/>
  <c r="H372" i="1"/>
  <c r="G373" i="1"/>
  <c r="H373" i="1"/>
  <c r="I373" i="1"/>
  <c r="G374" i="1"/>
  <c r="I374" i="1"/>
  <c r="H374" i="1"/>
  <c r="G375" i="1"/>
  <c r="I375" i="1"/>
  <c r="H375" i="1"/>
  <c r="G376" i="1"/>
  <c r="H376" i="1"/>
  <c r="G377" i="1"/>
  <c r="H377" i="1"/>
  <c r="I377" i="1"/>
  <c r="G378" i="1"/>
  <c r="I378" i="1"/>
  <c r="H378" i="1"/>
  <c r="G379" i="1"/>
  <c r="H379" i="1"/>
  <c r="K380" i="1"/>
  <c r="G380" i="1"/>
  <c r="H380" i="1"/>
  <c r="G381" i="1"/>
  <c r="H381" i="1"/>
  <c r="I381" i="1"/>
  <c r="G382" i="1"/>
  <c r="I382" i="1"/>
  <c r="H382" i="1"/>
  <c r="G383" i="1"/>
  <c r="H383" i="1"/>
  <c r="J383" i="1"/>
  <c r="G384" i="1"/>
  <c r="H384" i="1"/>
  <c r="G385" i="1"/>
  <c r="H385" i="1"/>
  <c r="I385" i="1"/>
  <c r="G386" i="1"/>
  <c r="I386" i="1"/>
  <c r="H386" i="1"/>
  <c r="G387" i="1"/>
  <c r="I387" i="1"/>
  <c r="H387" i="1"/>
  <c r="G388" i="1"/>
  <c r="H388" i="1"/>
  <c r="G389" i="1"/>
  <c r="H389" i="1"/>
  <c r="G390" i="1"/>
  <c r="I390" i="1"/>
  <c r="H390" i="1"/>
  <c r="G391" i="1"/>
  <c r="I391" i="1"/>
  <c r="H391" i="1"/>
  <c r="G392" i="1"/>
  <c r="H392" i="1"/>
  <c r="I392" i="1"/>
  <c r="G393" i="1"/>
  <c r="I393" i="1"/>
  <c r="H393" i="1"/>
  <c r="G394" i="1"/>
  <c r="I394" i="1"/>
  <c r="H394" i="1"/>
  <c r="G395" i="1"/>
  <c r="I395" i="1"/>
  <c r="H395" i="1"/>
  <c r="G396" i="1"/>
  <c r="H396" i="1"/>
  <c r="I396" i="1"/>
  <c r="G397" i="1"/>
  <c r="I397" i="1"/>
  <c r="H397" i="1"/>
  <c r="G398" i="1"/>
  <c r="I398" i="1"/>
  <c r="H398" i="1"/>
  <c r="G399" i="1"/>
  <c r="H399" i="1"/>
  <c r="G400" i="1"/>
  <c r="I400" i="1"/>
  <c r="H400" i="1"/>
  <c r="G401" i="1"/>
  <c r="I401" i="1"/>
  <c r="H401" i="1"/>
  <c r="G402" i="1"/>
  <c r="I402" i="1"/>
  <c r="H402" i="1"/>
  <c r="G403" i="1"/>
  <c r="H403" i="1"/>
  <c r="I403" i="1"/>
  <c r="G404" i="1"/>
  <c r="H404" i="1"/>
  <c r="G405" i="1"/>
  <c r="I405" i="1"/>
  <c r="H405" i="1"/>
  <c r="G406" i="1"/>
  <c r="H406" i="1"/>
  <c r="G407" i="1"/>
  <c r="I407" i="1"/>
  <c r="H407" i="1"/>
  <c r="G408" i="1"/>
  <c r="I408" i="1"/>
  <c r="H408" i="1"/>
  <c r="G409" i="1"/>
  <c r="H409" i="1"/>
  <c r="I409" i="1"/>
  <c r="G410" i="1"/>
  <c r="H410" i="1"/>
  <c r="I410" i="1"/>
  <c r="G411" i="1"/>
  <c r="I411" i="1"/>
  <c r="H411" i="1"/>
  <c r="G412" i="1"/>
  <c r="I412" i="1"/>
  <c r="H412" i="1"/>
  <c r="G413" i="1"/>
  <c r="H413" i="1"/>
  <c r="I413" i="1"/>
  <c r="G414" i="1"/>
  <c r="H414" i="1"/>
  <c r="I414" i="1"/>
  <c r="G415" i="1"/>
  <c r="I415" i="1"/>
  <c r="H415" i="1"/>
  <c r="G416" i="1"/>
  <c r="I416" i="1"/>
  <c r="H416" i="1"/>
  <c r="G417" i="1"/>
  <c r="H417" i="1"/>
  <c r="I417" i="1"/>
  <c r="G418" i="1"/>
  <c r="H418" i="1"/>
  <c r="G419" i="1"/>
  <c r="I419" i="1"/>
  <c r="H419" i="1"/>
  <c r="J419" i="1"/>
  <c r="G420" i="1"/>
  <c r="I420" i="1"/>
  <c r="H420" i="1"/>
  <c r="J420" i="1"/>
  <c r="G421" i="1"/>
  <c r="I421" i="1"/>
  <c r="H421" i="1"/>
  <c r="J421" i="1"/>
  <c r="G422" i="1"/>
  <c r="I422" i="1"/>
  <c r="H422" i="1"/>
  <c r="J422" i="1"/>
  <c r="G423" i="1"/>
  <c r="H423" i="1"/>
  <c r="J423" i="1"/>
  <c r="G424" i="1"/>
  <c r="H424" i="1"/>
  <c r="J424" i="1"/>
  <c r="G425" i="1"/>
  <c r="H425" i="1"/>
  <c r="I425" i="1"/>
  <c r="J425" i="1"/>
  <c r="G426" i="1"/>
  <c r="H426" i="1"/>
  <c r="J426" i="1"/>
  <c r="G427" i="1"/>
  <c r="I427" i="1"/>
  <c r="H427" i="1"/>
  <c r="J427" i="1"/>
  <c r="G428" i="1"/>
  <c r="I428" i="1"/>
  <c r="H428" i="1"/>
  <c r="J428" i="1"/>
  <c r="G429" i="1"/>
  <c r="I429" i="1"/>
  <c r="H429" i="1"/>
  <c r="J429" i="1"/>
  <c r="G430" i="1"/>
  <c r="I430" i="1"/>
  <c r="H430" i="1"/>
  <c r="J430" i="1"/>
  <c r="G431" i="1"/>
  <c r="H431" i="1"/>
  <c r="J431" i="1"/>
  <c r="G432" i="1"/>
  <c r="I432" i="1"/>
  <c r="H432" i="1"/>
  <c r="J432" i="1"/>
  <c r="G433" i="1"/>
  <c r="H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G437" i="1"/>
  <c r="H437" i="1"/>
  <c r="G438" i="1"/>
  <c r="I438" i="1"/>
  <c r="H438" i="1"/>
  <c r="G439" i="1"/>
  <c r="H439" i="1"/>
  <c r="I439" i="1"/>
  <c r="G440" i="1"/>
  <c r="H440" i="1"/>
  <c r="G441" i="1"/>
  <c r="I441" i="1"/>
  <c r="H441" i="1"/>
  <c r="G442" i="1"/>
  <c r="H442" i="1"/>
  <c r="I442" i="1"/>
  <c r="G443" i="1"/>
  <c r="H443" i="1"/>
  <c r="I443" i="1"/>
  <c r="G444" i="1"/>
  <c r="I444" i="1"/>
  <c r="H444" i="1"/>
  <c r="G445" i="1"/>
  <c r="I445" i="1"/>
  <c r="H445" i="1"/>
  <c r="G446" i="1"/>
  <c r="H446" i="1"/>
  <c r="I446" i="1"/>
  <c r="G447" i="1"/>
  <c r="H447" i="1"/>
  <c r="I447" i="1"/>
  <c r="G448" i="1"/>
  <c r="H448" i="1"/>
  <c r="G449" i="1"/>
  <c r="H449" i="1"/>
  <c r="G450" i="1"/>
  <c r="H450" i="1"/>
  <c r="G451" i="1"/>
  <c r="H451" i="1"/>
  <c r="I451" i="1"/>
  <c r="G452" i="1"/>
  <c r="H452" i="1"/>
  <c r="I452" i="1"/>
  <c r="G453" i="1"/>
  <c r="I453" i="1"/>
  <c r="H453" i="1"/>
  <c r="G454" i="1"/>
  <c r="I454" i="1"/>
  <c r="H454" i="1"/>
  <c r="G455" i="1"/>
  <c r="H455" i="1"/>
  <c r="I455" i="1"/>
  <c r="G456" i="1"/>
  <c r="I456" i="1"/>
  <c r="H456" i="1"/>
  <c r="G457" i="1"/>
  <c r="H457" i="1"/>
  <c r="G458" i="1"/>
  <c r="H458" i="1"/>
  <c r="I458" i="1"/>
  <c r="G459" i="1"/>
  <c r="H459" i="1"/>
  <c r="G460" i="1"/>
  <c r="I460" i="1"/>
  <c r="H460" i="1"/>
  <c r="G461" i="1"/>
  <c r="H461" i="1"/>
  <c r="G462" i="1"/>
  <c r="I462" i="1"/>
  <c r="H462" i="1"/>
  <c r="G463" i="1"/>
  <c r="H463" i="1"/>
  <c r="G464" i="1"/>
  <c r="H464" i="1"/>
  <c r="I464" i="1"/>
  <c r="G465" i="1"/>
  <c r="I465" i="1"/>
  <c r="H465" i="1"/>
  <c r="G466" i="1"/>
  <c r="I466" i="1"/>
  <c r="H466" i="1"/>
  <c r="G467" i="1"/>
  <c r="I467" i="1"/>
  <c r="H467" i="1"/>
  <c r="G468" i="1"/>
  <c r="H468" i="1"/>
  <c r="I468" i="1"/>
  <c r="G469" i="1"/>
  <c r="I469" i="1"/>
  <c r="H469" i="1"/>
  <c r="G470" i="1"/>
  <c r="I470" i="1"/>
  <c r="H470" i="1"/>
  <c r="G471" i="1"/>
  <c r="I471" i="1"/>
  <c r="H471" i="1"/>
  <c r="G472" i="1"/>
  <c r="H472" i="1"/>
  <c r="I472" i="1"/>
  <c r="G473" i="1"/>
  <c r="I473" i="1"/>
  <c r="H473" i="1"/>
  <c r="G474" i="1"/>
  <c r="I474" i="1"/>
  <c r="H474" i="1"/>
  <c r="G475" i="1"/>
  <c r="H475" i="1"/>
  <c r="I475" i="1"/>
  <c r="G476" i="1"/>
  <c r="I476" i="1"/>
  <c r="H476" i="1"/>
  <c r="G477" i="1"/>
  <c r="I477" i="1"/>
  <c r="H477" i="1"/>
  <c r="G478" i="1"/>
  <c r="H478" i="1"/>
  <c r="G479" i="1"/>
  <c r="I479" i="1"/>
  <c r="H479" i="1"/>
  <c r="G480" i="1"/>
  <c r="I480" i="1"/>
  <c r="H480" i="1"/>
  <c r="G481" i="1"/>
  <c r="H481" i="1"/>
  <c r="I481" i="1"/>
  <c r="G482" i="1"/>
  <c r="I482" i="1"/>
  <c r="H482" i="1"/>
  <c r="G483" i="1"/>
  <c r="I483" i="1"/>
  <c r="H483" i="1"/>
  <c r="G484" i="1"/>
  <c r="H484" i="1"/>
  <c r="G485" i="1"/>
  <c r="I485" i="1"/>
  <c r="H485" i="1"/>
  <c r="G486" i="1"/>
  <c r="I486" i="1"/>
  <c r="H486" i="1"/>
  <c r="G487" i="1"/>
  <c r="H487" i="1"/>
  <c r="I487" i="1"/>
  <c r="G488" i="1"/>
  <c r="I488" i="1"/>
  <c r="H488" i="1"/>
  <c r="G489" i="1"/>
  <c r="H489" i="1"/>
  <c r="G490" i="1"/>
  <c r="H490" i="1"/>
  <c r="G491" i="1"/>
  <c r="I491" i="1"/>
  <c r="H491" i="1"/>
  <c r="G492" i="1"/>
  <c r="H492" i="1"/>
  <c r="G493" i="1"/>
  <c r="H493" i="1"/>
  <c r="I493" i="1"/>
  <c r="G494" i="1"/>
  <c r="H494" i="1"/>
  <c r="G495" i="1"/>
  <c r="I495" i="1"/>
  <c r="H495" i="1"/>
  <c r="G496" i="1"/>
  <c r="H496" i="1"/>
  <c r="I496" i="1"/>
  <c r="G497" i="1"/>
  <c r="H497" i="1"/>
  <c r="I497" i="1"/>
  <c r="G498" i="1"/>
  <c r="I498" i="1"/>
  <c r="H498" i="1"/>
  <c r="G499" i="1"/>
  <c r="H499" i="1"/>
  <c r="G500" i="1"/>
  <c r="H500" i="1"/>
  <c r="I500" i="1"/>
  <c r="G501" i="1"/>
  <c r="I501" i="1"/>
  <c r="H501" i="1"/>
  <c r="G502" i="1"/>
  <c r="I502" i="1"/>
  <c r="H502" i="1"/>
  <c r="G503" i="1"/>
  <c r="H503" i="1"/>
  <c r="I503" i="1"/>
  <c r="G504" i="1"/>
  <c r="H504" i="1"/>
  <c r="G505" i="1"/>
  <c r="I505" i="1"/>
  <c r="H505" i="1"/>
  <c r="G506" i="1"/>
  <c r="H506" i="1"/>
  <c r="I506" i="1"/>
  <c r="G507" i="1"/>
  <c r="H507" i="1"/>
  <c r="I507" i="1"/>
  <c r="G508" i="1"/>
  <c r="H508" i="1"/>
  <c r="G509" i="1"/>
  <c r="H509" i="1"/>
  <c r="I509" i="1"/>
  <c r="G510" i="1"/>
  <c r="H510" i="1"/>
  <c r="I510" i="1"/>
  <c r="G511" i="1"/>
  <c r="H511" i="1"/>
  <c r="G512" i="1"/>
  <c r="H512" i="1"/>
  <c r="I512" i="1"/>
  <c r="G513" i="1"/>
  <c r="H513" i="1"/>
  <c r="I513" i="1"/>
  <c r="G514" i="1"/>
  <c r="I514" i="1"/>
  <c r="H514" i="1"/>
  <c r="G515" i="1"/>
  <c r="I515" i="1"/>
  <c r="H515" i="1"/>
  <c r="G516" i="1"/>
  <c r="H516" i="1"/>
  <c r="G517" i="1"/>
  <c r="I517" i="1"/>
  <c r="H517" i="1"/>
  <c r="G518" i="1"/>
  <c r="I518" i="1"/>
  <c r="H518" i="1"/>
  <c r="G519" i="1"/>
  <c r="H519" i="1"/>
  <c r="G520" i="1"/>
  <c r="I520" i="1"/>
  <c r="H520" i="1"/>
  <c r="G521" i="1"/>
  <c r="H521" i="1"/>
  <c r="F4" i="7"/>
  <c r="G4" i="7"/>
  <c r="H4" i="7"/>
  <c r="F5" i="7"/>
  <c r="H5" i="7"/>
  <c r="G5" i="7"/>
  <c r="F6" i="7"/>
  <c r="H6" i="7"/>
  <c r="G6" i="7"/>
  <c r="F7" i="7"/>
  <c r="G7" i="7"/>
  <c r="F8" i="7"/>
  <c r="G8" i="7"/>
  <c r="H8" i="7"/>
  <c r="F9" i="7"/>
  <c r="G9" i="7"/>
  <c r="H9" i="7"/>
  <c r="F10" i="7"/>
  <c r="H10" i="7"/>
  <c r="G10" i="7"/>
  <c r="F11" i="7"/>
  <c r="H11" i="7"/>
  <c r="G11" i="7"/>
  <c r="F12" i="7"/>
  <c r="G12" i="7"/>
  <c r="F13" i="7"/>
  <c r="H13" i="7"/>
  <c r="G13" i="7"/>
  <c r="F14" i="7"/>
  <c r="G14" i="7"/>
  <c r="F15" i="7"/>
  <c r="G15" i="7"/>
  <c r="F16" i="7"/>
  <c r="H16" i="7"/>
  <c r="G16" i="7"/>
  <c r="F17" i="7"/>
  <c r="G17" i="7"/>
  <c r="H17" i="7"/>
  <c r="F18" i="7"/>
  <c r="H18" i="7"/>
  <c r="G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F19" i="7"/>
  <c r="H19" i="7"/>
  <c r="G19" i="7"/>
  <c r="J19" i="7"/>
  <c r="F20" i="7"/>
  <c r="I20" i="7"/>
  <c r="G20" i="7"/>
  <c r="J20" i="7"/>
  <c r="F21" i="7"/>
  <c r="H21" i="7"/>
  <c r="G21" i="7"/>
  <c r="J21" i="7"/>
  <c r="F22" i="7"/>
  <c r="H22" i="7"/>
  <c r="G22" i="7"/>
  <c r="F23" i="7"/>
  <c r="G23" i="7"/>
  <c r="J23" i="7"/>
  <c r="F24" i="7"/>
  <c r="I24" i="7"/>
  <c r="G24" i="7"/>
  <c r="J24" i="7"/>
  <c r="F25" i="7"/>
  <c r="G25" i="7"/>
  <c r="H25" i="7"/>
  <c r="J25" i="7"/>
  <c r="F26" i="7"/>
  <c r="G26" i="7"/>
  <c r="J26" i="7"/>
  <c r="F27" i="7"/>
  <c r="I27" i="7"/>
  <c r="G27" i="7"/>
  <c r="J27" i="7"/>
  <c r="F28" i="7"/>
  <c r="H28" i="7"/>
  <c r="G28" i="7"/>
  <c r="J28" i="7"/>
  <c r="F29" i="7"/>
  <c r="G29" i="7"/>
  <c r="H29" i="7"/>
  <c r="J29" i="7"/>
  <c r="F30" i="7"/>
  <c r="G30" i="7"/>
  <c r="F31" i="7"/>
  <c r="I31" i="7"/>
  <c r="G31" i="7"/>
  <c r="F32" i="7"/>
  <c r="H32" i="7"/>
  <c r="G32" i="7"/>
  <c r="F33" i="7"/>
  <c r="G33" i="7"/>
  <c r="F34" i="7"/>
  <c r="I34" i="7"/>
  <c r="G34" i="7"/>
  <c r="F35" i="7"/>
  <c r="G35" i="7"/>
  <c r="F36" i="7"/>
  <c r="G36" i="7"/>
  <c r="H36" i="7"/>
  <c r="F37" i="7"/>
  <c r="I37" i="7"/>
  <c r="G37" i="7"/>
  <c r="F38" i="7"/>
  <c r="I39" i="7"/>
  <c r="G38" i="7"/>
  <c r="F39" i="7"/>
  <c r="H39" i="7"/>
  <c r="G39" i="7"/>
  <c r="F40" i="7"/>
  <c r="G40" i="7"/>
  <c r="H40" i="7"/>
  <c r="F41" i="7"/>
  <c r="G41" i="7"/>
  <c r="H41" i="7"/>
  <c r="F42" i="7"/>
  <c r="I42" i="7"/>
  <c r="G42" i="7"/>
  <c r="F43" i="7"/>
  <c r="I44" i="7"/>
  <c r="G43" i="7"/>
  <c r="H43" i="7"/>
  <c r="F44" i="7"/>
  <c r="G44" i="7"/>
  <c r="H44" i="7"/>
  <c r="F45" i="7"/>
  <c r="H45" i="7"/>
  <c r="G45" i="7"/>
  <c r="F46" i="7"/>
  <c r="G46" i="7"/>
  <c r="H46" i="7"/>
  <c r="F47" i="7"/>
  <c r="G47" i="7"/>
  <c r="F48" i="7"/>
  <c r="I48" i="7"/>
  <c r="G48" i="7"/>
  <c r="F49" i="7"/>
  <c r="G49" i="7"/>
  <c r="H49" i="7"/>
  <c r="F50" i="7"/>
  <c r="G50" i="7"/>
  <c r="H50" i="7"/>
  <c r="F51" i="7"/>
  <c r="H51" i="7"/>
  <c r="G51" i="7"/>
  <c r="F52" i="7"/>
  <c r="G52" i="7"/>
  <c r="H52" i="7"/>
  <c r="F53" i="7"/>
  <c r="G53" i="7"/>
  <c r="H53" i="7"/>
  <c r="F54" i="7"/>
  <c r="I54" i="7"/>
  <c r="G54" i="7"/>
  <c r="F55" i="7"/>
  <c r="H55" i="7"/>
  <c r="G55" i="7"/>
  <c r="F56" i="7"/>
  <c r="H56" i="7"/>
  <c r="G56" i="7"/>
  <c r="F57" i="7"/>
  <c r="G57" i="7"/>
  <c r="H57" i="7"/>
  <c r="F58" i="7"/>
  <c r="G58" i="7"/>
  <c r="F59" i="7"/>
  <c r="G59" i="7"/>
  <c r="H59" i="7"/>
  <c r="F60" i="7"/>
  <c r="G60" i="7"/>
  <c r="F61" i="7"/>
  <c r="G61" i="7"/>
  <c r="H61" i="7"/>
  <c r="F62" i="7"/>
  <c r="G62" i="7"/>
  <c r="F63" i="7"/>
  <c r="H63" i="7"/>
  <c r="G63" i="7"/>
  <c r="F64" i="7"/>
  <c r="G64" i="7"/>
  <c r="F65" i="7"/>
  <c r="I65" i="7"/>
  <c r="G65" i="7"/>
  <c r="F66" i="7"/>
  <c r="G66" i="7"/>
  <c r="H66" i="7"/>
  <c r="F67" i="7"/>
  <c r="G67" i="7"/>
  <c r="H67" i="7"/>
  <c r="F68" i="7"/>
  <c r="I68" i="7"/>
  <c r="G68" i="7"/>
  <c r="F69" i="7"/>
  <c r="H69" i="7"/>
  <c r="G69" i="7"/>
  <c r="F70" i="7"/>
  <c r="H70" i="7"/>
  <c r="G70" i="7"/>
  <c r="H71" i="7"/>
  <c r="F72" i="7"/>
  <c r="G72" i="7"/>
  <c r="F73" i="7"/>
  <c r="G73" i="7"/>
  <c r="F74" i="7"/>
  <c r="G74" i="7"/>
  <c r="H74" i="7"/>
  <c r="F75" i="7"/>
  <c r="G75" i="7"/>
  <c r="H75" i="7"/>
  <c r="F76" i="7"/>
  <c r="I76" i="7"/>
  <c r="G76" i="7"/>
  <c r="F77" i="7"/>
  <c r="G77" i="7"/>
  <c r="H77" i="7"/>
  <c r="F78" i="7"/>
  <c r="G78" i="7"/>
  <c r="H78" i="7"/>
  <c r="F79" i="7"/>
  <c r="H79" i="7"/>
  <c r="G79" i="7"/>
  <c r="F80" i="7"/>
  <c r="I80" i="7"/>
  <c r="G80" i="7"/>
  <c r="F81" i="7"/>
  <c r="G81" i="7"/>
  <c r="F82" i="7"/>
  <c r="H82" i="7"/>
  <c r="G82" i="7"/>
  <c r="F83" i="7"/>
  <c r="H83" i="7"/>
  <c r="G83" i="7"/>
  <c r="F84" i="7"/>
  <c r="I84" i="7"/>
  <c r="G84" i="7"/>
  <c r="H84" i="7"/>
  <c r="F85" i="7"/>
  <c r="I85" i="7"/>
  <c r="G85" i="7"/>
  <c r="F86" i="7"/>
  <c r="H86" i="7"/>
  <c r="G86" i="7"/>
  <c r="F87" i="7"/>
  <c r="I87" i="7"/>
  <c r="G87" i="7"/>
  <c r="F88" i="7"/>
  <c r="G88" i="7"/>
  <c r="H88" i="7"/>
  <c r="F89" i="7"/>
  <c r="G89" i="7"/>
  <c r="H89" i="7"/>
  <c r="F90" i="7"/>
  <c r="H90" i="7"/>
  <c r="G90" i="7"/>
  <c r="F91" i="7"/>
  <c r="G91" i="7"/>
  <c r="H91" i="7"/>
  <c r="F92" i="7"/>
  <c r="G92" i="7"/>
  <c r="H92" i="7"/>
  <c r="F93" i="7"/>
  <c r="H93" i="7"/>
  <c r="G93" i="7"/>
  <c r="F94" i="7"/>
  <c r="H94" i="7"/>
  <c r="G94" i="7"/>
  <c r="F95" i="7"/>
  <c r="G95" i="7"/>
  <c r="H95" i="7"/>
  <c r="F96" i="7"/>
  <c r="G96" i="7"/>
  <c r="H96" i="7"/>
  <c r="F97" i="7"/>
  <c r="H97" i="7"/>
  <c r="G97" i="7"/>
  <c r="F98" i="7"/>
  <c r="G98" i="7"/>
  <c r="F99" i="7"/>
  <c r="I99" i="7"/>
  <c r="G99" i="7"/>
  <c r="F100" i="7"/>
  <c r="H100" i="7"/>
  <c r="G100" i="7"/>
  <c r="F101" i="7"/>
  <c r="G101" i="7"/>
  <c r="F102" i="7"/>
  <c r="I103" i="7"/>
  <c r="G102" i="7"/>
  <c r="F103" i="7"/>
  <c r="G103" i="7"/>
  <c r="H103" i="7"/>
  <c r="F104" i="7"/>
  <c r="G104" i="7"/>
  <c r="F105" i="7"/>
  <c r="H105" i="7"/>
  <c r="G105" i="7"/>
  <c r="F106" i="7"/>
  <c r="I106" i="7"/>
  <c r="G106" i="7"/>
  <c r="H106" i="7"/>
  <c r="F107" i="7"/>
  <c r="I107" i="7"/>
  <c r="G107" i="7"/>
  <c r="F108" i="7"/>
  <c r="I109" i="7"/>
  <c r="G108" i="7"/>
  <c r="F109" i="7"/>
  <c r="G109" i="7"/>
  <c r="F110" i="7"/>
  <c r="H110" i="7"/>
  <c r="G110" i="7"/>
  <c r="F111" i="7"/>
  <c r="G111" i="7"/>
  <c r="F112" i="7"/>
  <c r="H112" i="7"/>
  <c r="G112" i="7"/>
  <c r="F113" i="7"/>
  <c r="G113" i="7"/>
  <c r="H113" i="7"/>
  <c r="F114" i="7"/>
  <c r="G114" i="7"/>
  <c r="H114" i="7"/>
  <c r="F115" i="7"/>
  <c r="I115" i="7"/>
  <c r="G115" i="7"/>
  <c r="F116" i="7"/>
  <c r="G116" i="7"/>
  <c r="H116" i="7"/>
  <c r="F117" i="7"/>
  <c r="G117" i="7"/>
  <c r="H117" i="7"/>
  <c r="F118" i="7"/>
  <c r="I119" i="7"/>
  <c r="G118" i="7"/>
  <c r="F119" i="7"/>
  <c r="G119" i="7"/>
  <c r="H119" i="7"/>
  <c r="F120" i="7"/>
  <c r="G120" i="7"/>
  <c r="H120" i="7"/>
  <c r="F121" i="7"/>
  <c r="I121" i="7"/>
  <c r="G121" i="7"/>
  <c r="F122" i="7"/>
  <c r="G122" i="7"/>
  <c r="H122" i="7"/>
  <c r="F123" i="7"/>
  <c r="G123" i="7"/>
  <c r="H123" i="7"/>
  <c r="F124" i="7"/>
  <c r="I124" i="7"/>
  <c r="G124" i="7"/>
  <c r="F125" i="7"/>
  <c r="I126" i="7"/>
  <c r="G125" i="7"/>
  <c r="F126" i="7"/>
  <c r="G126" i="7"/>
  <c r="F127" i="7"/>
  <c r="H127" i="7"/>
  <c r="G127" i="7"/>
  <c r="F128" i="7"/>
  <c r="G128" i="7"/>
  <c r="F129" i="7"/>
  <c r="G129" i="7"/>
  <c r="F130" i="7"/>
  <c r="I130" i="7"/>
  <c r="G130" i="7"/>
  <c r="F131" i="7"/>
  <c r="I131" i="7"/>
  <c r="H131" i="7"/>
  <c r="G131" i="7"/>
  <c r="F132" i="7"/>
  <c r="G132" i="7"/>
  <c r="H132" i="7"/>
  <c r="F133" i="7"/>
  <c r="G133" i="7"/>
  <c r="F134" i="7"/>
  <c r="G134" i="7"/>
  <c r="F135" i="7"/>
  <c r="G135" i="7"/>
  <c r="F136" i="7"/>
  <c r="G136" i="7"/>
  <c r="H136" i="7"/>
  <c r="F137" i="7"/>
  <c r="G137" i="7"/>
  <c r="H137" i="7"/>
  <c r="F138" i="7"/>
  <c r="I138" i="7"/>
  <c r="G138" i="7"/>
  <c r="F139" i="7"/>
  <c r="H139" i="7"/>
  <c r="G139" i="7"/>
  <c r="F140" i="7"/>
  <c r="G140" i="7"/>
  <c r="F141" i="7"/>
  <c r="I141" i="7"/>
  <c r="G141" i="7"/>
  <c r="F142" i="7"/>
  <c r="I142" i="7"/>
  <c r="G142" i="7"/>
  <c r="F143" i="7"/>
  <c r="G143" i="7"/>
  <c r="F144" i="7"/>
  <c r="H144" i="7"/>
  <c r="G144" i="7"/>
  <c r="F145" i="7"/>
  <c r="G145" i="7"/>
  <c r="H145" i="7"/>
  <c r="F146" i="7"/>
  <c r="G146" i="7"/>
  <c r="F147" i="7"/>
  <c r="H147" i="7"/>
  <c r="G147" i="7"/>
  <c r="F148" i="7"/>
  <c r="G148" i="7"/>
  <c r="H148" i="7"/>
  <c r="F149" i="7"/>
  <c r="G149" i="7"/>
  <c r="F150" i="7"/>
  <c r="H150" i="7"/>
  <c r="G150" i="7"/>
  <c r="F151" i="7"/>
  <c r="G151" i="7"/>
  <c r="H151" i="7"/>
  <c r="F152" i="7"/>
  <c r="I152" i="7"/>
  <c r="G152" i="7"/>
  <c r="F153" i="7"/>
  <c r="I153" i="7"/>
  <c r="G153" i="7"/>
  <c r="F154" i="7"/>
  <c r="H154" i="7"/>
  <c r="G154" i="7"/>
  <c r="F155" i="7"/>
  <c r="G155" i="7"/>
  <c r="F156" i="7"/>
  <c r="I156" i="7"/>
  <c r="G156" i="7"/>
  <c r="F157" i="7"/>
  <c r="G157" i="7"/>
  <c r="F158" i="7"/>
  <c r="H158" i="7"/>
  <c r="G158" i="7"/>
  <c r="F159" i="7"/>
  <c r="H159" i="7"/>
  <c r="G159" i="7"/>
  <c r="F160" i="7"/>
  <c r="H160" i="7"/>
  <c r="G160" i="7"/>
  <c r="F161" i="7"/>
  <c r="I161" i="7"/>
  <c r="G161" i="7"/>
  <c r="H161" i="7"/>
  <c r="F162" i="7"/>
  <c r="G162" i="7"/>
  <c r="H162" i="7"/>
  <c r="F163" i="7"/>
  <c r="H163" i="7"/>
  <c r="G163" i="7"/>
  <c r="F164" i="7"/>
  <c r="H164" i="7"/>
  <c r="G164" i="7"/>
  <c r="F165" i="7"/>
  <c r="G165" i="7"/>
  <c r="H165" i="7"/>
  <c r="F166" i="7"/>
  <c r="G166" i="7"/>
  <c r="F167" i="7"/>
  <c r="H167" i="7"/>
  <c r="G167" i="7"/>
  <c r="F168" i="7"/>
  <c r="G168" i="7"/>
  <c r="H168" i="7"/>
  <c r="F169" i="7"/>
  <c r="G169" i="7"/>
  <c r="H169" i="7"/>
  <c r="F170" i="7"/>
  <c r="I170" i="7"/>
  <c r="G170" i="7"/>
  <c r="F171" i="7"/>
  <c r="G171" i="7"/>
  <c r="H171" i="7"/>
  <c r="F172" i="7"/>
  <c r="G172" i="7"/>
  <c r="F173" i="7"/>
  <c r="I173" i="7"/>
  <c r="G173" i="7"/>
  <c r="F174" i="7"/>
  <c r="G174" i="7"/>
  <c r="H174" i="7"/>
  <c r="F175" i="7"/>
  <c r="G175" i="7"/>
  <c r="H175" i="7"/>
  <c r="F176" i="7"/>
  <c r="I176" i="7"/>
  <c r="G176" i="7"/>
  <c r="F177" i="7"/>
  <c r="I178" i="7"/>
  <c r="G177" i="7"/>
  <c r="F178" i="7"/>
  <c r="G178" i="7"/>
  <c r="H178" i="7"/>
  <c r="F179" i="7"/>
  <c r="G179" i="7"/>
  <c r="F180" i="7"/>
  <c r="H180" i="7"/>
  <c r="G180" i="7"/>
  <c r="F181" i="7"/>
  <c r="G181" i="7"/>
  <c r="F182" i="7"/>
  <c r="I182" i="7"/>
  <c r="G182" i="7"/>
  <c r="F183" i="7"/>
  <c r="G183" i="7"/>
  <c r="F184" i="7"/>
  <c r="G184" i="7"/>
  <c r="H184" i="7"/>
  <c r="F185" i="7"/>
  <c r="H185" i="7"/>
  <c r="G185" i="7"/>
  <c r="F186" i="7"/>
  <c r="G186" i="7"/>
  <c r="H186" i="7"/>
  <c r="F187" i="7"/>
  <c r="G187" i="7"/>
  <c r="H187" i="7"/>
  <c r="F188" i="7"/>
  <c r="I188" i="7"/>
  <c r="G188" i="7"/>
  <c r="F189" i="7"/>
  <c r="H189" i="7"/>
  <c r="G189" i="7"/>
  <c r="F190" i="7"/>
  <c r="I191" i="7"/>
  <c r="G190" i="7"/>
  <c r="H190" i="7"/>
  <c r="F191" i="7"/>
  <c r="G191" i="7"/>
  <c r="F192" i="7"/>
  <c r="I192" i="7"/>
  <c r="G192" i="7"/>
  <c r="F193" i="7"/>
  <c r="H193" i="7"/>
  <c r="I194" i="7"/>
  <c r="G193" i="7"/>
  <c r="F194" i="7"/>
  <c r="G194" i="7"/>
  <c r="F195" i="7"/>
  <c r="H195" i="7"/>
  <c r="G195" i="7"/>
  <c r="F196" i="7"/>
  <c r="G196" i="7"/>
  <c r="H196" i="7"/>
  <c r="F197" i="7"/>
  <c r="G197" i="7"/>
  <c r="H197" i="7"/>
  <c r="F198" i="7"/>
  <c r="I198" i="7"/>
  <c r="G198" i="7"/>
  <c r="F199" i="7"/>
  <c r="I200" i="7"/>
  <c r="G199" i="7"/>
  <c r="F200" i="7"/>
  <c r="G200" i="7"/>
  <c r="F201" i="7"/>
  <c r="I202" i="7"/>
  <c r="G201" i="7"/>
  <c r="F202" i="7"/>
  <c r="G202" i="7"/>
  <c r="H202" i="7"/>
  <c r="F203" i="7"/>
  <c r="G203" i="7"/>
  <c r="F204" i="7"/>
  <c r="H204" i="7"/>
  <c r="G204" i="7"/>
  <c r="F205" i="7"/>
  <c r="I206" i="7"/>
  <c r="G205" i="7"/>
  <c r="F206" i="7"/>
  <c r="G206" i="7"/>
  <c r="F207" i="7"/>
  <c r="I208" i="7"/>
  <c r="G207" i="7"/>
  <c r="F208" i="7"/>
  <c r="G208" i="7"/>
  <c r="H208" i="7"/>
  <c r="F209" i="7"/>
  <c r="I209" i="7"/>
  <c r="G209" i="7"/>
  <c r="F210" i="7"/>
  <c r="I210" i="7"/>
  <c r="G210" i="7"/>
  <c r="F211" i="7"/>
  <c r="G211" i="7"/>
  <c r="H211" i="7"/>
  <c r="F212" i="7"/>
  <c r="G212" i="7"/>
  <c r="H212" i="7"/>
  <c r="F213" i="7"/>
  <c r="I213" i="7"/>
  <c r="G213" i="7"/>
  <c r="F214" i="7"/>
  <c r="I215" i="7"/>
  <c r="G214" i="7"/>
  <c r="F215" i="7"/>
  <c r="G215" i="7"/>
  <c r="F216" i="7"/>
  <c r="H216" i="7"/>
  <c r="G216" i="7"/>
  <c r="F217" i="7"/>
  <c r="H217" i="7"/>
  <c r="G217" i="7"/>
  <c r="F218" i="7"/>
  <c r="G218" i="7"/>
  <c r="H218" i="7"/>
  <c r="F219" i="7"/>
  <c r="G219" i="7"/>
  <c r="F220" i="7"/>
  <c r="H220" i="7"/>
  <c r="G220" i="7"/>
  <c r="F221" i="7"/>
  <c r="G221" i="7"/>
  <c r="H221" i="7"/>
  <c r="F222" i="7"/>
  <c r="G222" i="7"/>
  <c r="F223" i="7"/>
  <c r="H223" i="7"/>
  <c r="G223" i="7"/>
  <c r="F224" i="7"/>
  <c r="G224" i="7"/>
  <c r="H224" i="7"/>
  <c r="F225" i="7"/>
  <c r="I225" i="7"/>
  <c r="G225" i="7"/>
  <c r="H225" i="7"/>
  <c r="F226" i="7"/>
  <c r="G226" i="7"/>
  <c r="F227" i="7"/>
  <c r="H227" i="7"/>
  <c r="G227" i="7"/>
  <c r="F228" i="7"/>
  <c r="I228" i="7"/>
  <c r="G228" i="7"/>
  <c r="H228" i="7"/>
  <c r="F229" i="7"/>
  <c r="I229" i="7"/>
  <c r="G229" i="7"/>
  <c r="F230" i="7"/>
  <c r="H230" i="7"/>
  <c r="G230" i="7"/>
  <c r="F231" i="7"/>
  <c r="G231" i="7"/>
  <c r="H231" i="7"/>
  <c r="F232" i="7"/>
  <c r="G232" i="7"/>
  <c r="H232" i="7"/>
  <c r="F233" i="7"/>
  <c r="I233" i="7"/>
  <c r="G233" i="7"/>
  <c r="F234" i="7"/>
  <c r="G234" i="7"/>
  <c r="H234" i="7"/>
  <c r="F235" i="7"/>
  <c r="I236" i="7"/>
  <c r="G235" i="7"/>
  <c r="H235" i="7"/>
  <c r="F236" i="7"/>
  <c r="G236" i="7"/>
  <c r="H236" i="7"/>
  <c r="F237" i="7"/>
  <c r="I237" i="7"/>
  <c r="G237" i="7"/>
  <c r="F238" i="7"/>
  <c r="H238" i="7"/>
  <c r="I239" i="7"/>
  <c r="G238" i="7"/>
  <c r="F239" i="7"/>
  <c r="G239" i="7"/>
  <c r="H239" i="7"/>
  <c r="F240" i="7"/>
  <c r="G240" i="7"/>
  <c r="F241" i="7"/>
  <c r="I241" i="7"/>
  <c r="G241" i="7"/>
  <c r="F242" i="7"/>
  <c r="H242" i="7"/>
  <c r="G242" i="7"/>
  <c r="F243" i="7"/>
  <c r="G243" i="7"/>
  <c r="F244" i="7"/>
  <c r="H244" i="7"/>
  <c r="G244" i="7"/>
  <c r="F245" i="7"/>
  <c r="G245" i="7"/>
  <c r="H245" i="7"/>
  <c r="F246" i="7"/>
  <c r="G246" i="7"/>
  <c r="H246" i="7"/>
  <c r="F247" i="7"/>
  <c r="I247" i="7"/>
  <c r="G247" i="7"/>
  <c r="F248" i="7"/>
  <c r="I249" i="7"/>
  <c r="G248" i="7"/>
  <c r="F249" i="7"/>
  <c r="G249" i="7"/>
  <c r="H249" i="7"/>
  <c r="F250" i="7"/>
  <c r="G250" i="7"/>
  <c r="F251" i="7"/>
  <c r="I252" i="7"/>
  <c r="G251" i="7"/>
  <c r="F252" i="7"/>
  <c r="G252" i="7"/>
  <c r="F253" i="7"/>
  <c r="H253" i="7"/>
  <c r="G253" i="7"/>
  <c r="F254" i="7"/>
  <c r="H254" i="7"/>
  <c r="G254" i="7"/>
  <c r="F255" i="7"/>
  <c r="G255" i="7"/>
  <c r="H255" i="7"/>
  <c r="F256" i="7"/>
  <c r="G256" i="7"/>
  <c r="F257" i="7"/>
  <c r="H257" i="7"/>
  <c r="G257" i="7"/>
  <c r="F258" i="7"/>
  <c r="G258" i="7"/>
  <c r="F259" i="7"/>
  <c r="H259" i="7"/>
  <c r="G259" i="7"/>
  <c r="F260" i="7"/>
  <c r="G260" i="7"/>
  <c r="F261" i="7"/>
  <c r="G261" i="7"/>
  <c r="H261" i="7"/>
  <c r="F262" i="7"/>
  <c r="I262" i="7"/>
  <c r="G262" i="7"/>
  <c r="F263" i="7"/>
  <c r="I263" i="7"/>
  <c r="G263" i="7"/>
  <c r="F264" i="7"/>
  <c r="H264" i="7"/>
  <c r="G264" i="7"/>
  <c r="F265" i="7"/>
  <c r="G265" i="7"/>
  <c r="F266" i="7"/>
  <c r="H266" i="7"/>
  <c r="G266" i="7"/>
  <c r="F267" i="7"/>
  <c r="I267" i="7"/>
  <c r="G267" i="7"/>
  <c r="F268" i="7"/>
  <c r="I268" i="7"/>
  <c r="G268" i="7"/>
  <c r="H268" i="7"/>
  <c r="F269" i="7"/>
  <c r="G269" i="7"/>
  <c r="F270" i="7"/>
  <c r="H270" i="7"/>
  <c r="G270" i="7"/>
  <c r="F271" i="7"/>
  <c r="G271" i="7"/>
  <c r="H271" i="7"/>
  <c r="F272" i="7"/>
  <c r="G272" i="7"/>
  <c r="F273" i="7"/>
  <c r="I273" i="7"/>
  <c r="G273" i="7"/>
  <c r="F274" i="7"/>
  <c r="G274" i="7"/>
  <c r="F275" i="7"/>
  <c r="H275" i="7"/>
  <c r="G275" i="7"/>
  <c r="F276" i="7"/>
  <c r="G276" i="7"/>
  <c r="H276" i="7"/>
  <c r="F277" i="7"/>
  <c r="G277" i="7"/>
  <c r="H277" i="7"/>
  <c r="F278" i="7"/>
  <c r="H278" i="7"/>
  <c r="G278" i="7"/>
  <c r="F279" i="7"/>
  <c r="G279" i="7"/>
  <c r="F280" i="7"/>
  <c r="I280" i="7"/>
  <c r="H280" i="7"/>
  <c r="G280" i="7"/>
  <c r="F281" i="7"/>
  <c r="G281" i="7"/>
  <c r="F282" i="7"/>
  <c r="H282" i="7"/>
  <c r="G282" i="7"/>
  <c r="F283" i="7"/>
  <c r="H283" i="7"/>
  <c r="G283" i="7"/>
  <c r="F284" i="7"/>
  <c r="G284" i="7"/>
  <c r="H284" i="7"/>
  <c r="F285" i="7"/>
  <c r="G285" i="7"/>
  <c r="H285" i="7"/>
  <c r="F286" i="7"/>
  <c r="H286" i="7"/>
  <c r="G286" i="7"/>
  <c r="F287" i="7"/>
  <c r="H287" i="7"/>
  <c r="G287" i="7"/>
  <c r="F288" i="7"/>
  <c r="G288" i="7"/>
  <c r="H288" i="7"/>
  <c r="F289" i="7"/>
  <c r="G289" i="7"/>
  <c r="H289" i="7"/>
  <c r="F290" i="7"/>
  <c r="H290" i="7"/>
  <c r="G290" i="7"/>
  <c r="F291" i="7"/>
  <c r="H291" i="7"/>
  <c r="G291" i="7"/>
  <c r="F292" i="7"/>
  <c r="G292" i="7"/>
  <c r="H292" i="7"/>
  <c r="F293" i="7"/>
  <c r="G293" i="7"/>
  <c r="H293" i="7"/>
  <c r="F294" i="7"/>
  <c r="H294" i="7"/>
  <c r="G294" i="7"/>
  <c r="F295" i="7"/>
  <c r="H295" i="7"/>
  <c r="G295" i="7"/>
  <c r="F296" i="7"/>
  <c r="G296" i="7"/>
  <c r="H296" i="7"/>
  <c r="F297" i="7"/>
  <c r="G297" i="7"/>
  <c r="H297" i="7"/>
  <c r="F298" i="7"/>
  <c r="H298" i="7"/>
  <c r="G298" i="7"/>
  <c r="F299" i="7"/>
  <c r="H299" i="7"/>
  <c r="G299" i="7"/>
  <c r="F300" i="7"/>
  <c r="I300" i="7"/>
  <c r="G300" i="7"/>
  <c r="H300" i="7"/>
  <c r="F301" i="7"/>
  <c r="G301" i="7"/>
  <c r="H301" i="7"/>
  <c r="F302" i="7"/>
  <c r="I303" i="7"/>
  <c r="G302" i="7"/>
  <c r="F303" i="7"/>
  <c r="H303" i="7"/>
  <c r="G303" i="7"/>
  <c r="F304" i="7"/>
  <c r="G304" i="7"/>
  <c r="F305" i="7"/>
  <c r="H305" i="7"/>
  <c r="G305" i="7"/>
  <c r="F306" i="7"/>
  <c r="H306" i="7"/>
  <c r="G306" i="7"/>
  <c r="F307" i="7"/>
  <c r="G307" i="7"/>
  <c r="F308" i="7"/>
  <c r="I308" i="7"/>
  <c r="G308" i="7"/>
  <c r="F309" i="7"/>
  <c r="G309" i="7"/>
  <c r="F310" i="7"/>
  <c r="I310" i="7"/>
  <c r="G310" i="7"/>
  <c r="H310" i="7"/>
  <c r="F311" i="7"/>
  <c r="G311" i="7"/>
  <c r="F312" i="7"/>
  <c r="I312" i="7"/>
  <c r="G312" i="7"/>
  <c r="F313" i="7"/>
  <c r="G313" i="7"/>
  <c r="H313" i="7"/>
  <c r="F314" i="7"/>
  <c r="G314" i="7"/>
  <c r="F315" i="7"/>
  <c r="G315" i="7"/>
  <c r="F316" i="7"/>
  <c r="G316" i="7"/>
  <c r="F317" i="7"/>
  <c r="G317" i="7"/>
  <c r="H317" i="7"/>
  <c r="F318" i="7"/>
  <c r="G318" i="7"/>
  <c r="F319" i="7"/>
  <c r="H319" i="7"/>
  <c r="G319" i="7"/>
  <c r="F320" i="7"/>
  <c r="G320" i="7"/>
  <c r="F321" i="7"/>
  <c r="I321" i="7"/>
  <c r="G321" i="7"/>
  <c r="F322" i="7"/>
  <c r="G322" i="7"/>
  <c r="H322" i="7"/>
  <c r="F323" i="7"/>
  <c r="G323" i="7"/>
  <c r="F324" i="7"/>
  <c r="G324" i="7"/>
  <c r="H324" i="7"/>
  <c r="F325" i="7"/>
  <c r="G325" i="7"/>
  <c r="F326" i="7"/>
  <c r="I326" i="7"/>
  <c r="G326" i="7"/>
  <c r="F327" i="7"/>
  <c r="I327" i="7"/>
  <c r="G327" i="7"/>
  <c r="H327" i="7"/>
  <c r="F328" i="7"/>
  <c r="G328" i="7"/>
  <c r="H328" i="7"/>
  <c r="F329" i="7"/>
  <c r="H329" i="7"/>
  <c r="G329" i="7"/>
  <c r="F330" i="7"/>
  <c r="H330" i="7"/>
  <c r="G330" i="7"/>
  <c r="F331" i="7"/>
  <c r="G331" i="7"/>
  <c r="H331" i="7"/>
  <c r="F332" i="7"/>
  <c r="G332" i="7"/>
  <c r="H332" i="7"/>
  <c r="F333" i="7"/>
  <c r="G14" i="15"/>
  <c r="I14" i="15"/>
  <c r="G333" i="7"/>
  <c r="F334" i="7"/>
  <c r="G334" i="7"/>
  <c r="H334" i="7"/>
  <c r="F335" i="7"/>
  <c r="G335" i="7"/>
  <c r="H335" i="7"/>
  <c r="F336" i="7"/>
  <c r="I336" i="7"/>
  <c r="G336" i="7"/>
  <c r="F337" i="7"/>
  <c r="H337" i="7"/>
  <c r="G337" i="7"/>
  <c r="F338" i="7"/>
  <c r="H338" i="7"/>
  <c r="G19" i="15"/>
  <c r="I19" i="15"/>
  <c r="G338" i="7"/>
  <c r="F339" i="7"/>
  <c r="G339" i="7"/>
  <c r="H339" i="7"/>
  <c r="F340" i="7"/>
  <c r="G340" i="7"/>
  <c r="F341" i="7"/>
  <c r="H341" i="7"/>
  <c r="G341" i="7"/>
  <c r="F342" i="7"/>
  <c r="I342" i="7"/>
  <c r="G342" i="7"/>
  <c r="H342" i="7"/>
  <c r="F343" i="7"/>
  <c r="G343" i="7"/>
  <c r="H343" i="7"/>
  <c r="F344" i="7"/>
  <c r="H344" i="7"/>
  <c r="G344" i="7"/>
  <c r="F345" i="7"/>
  <c r="H345" i="7"/>
  <c r="G345" i="7"/>
  <c r="F346" i="7"/>
  <c r="G346" i="7"/>
  <c r="F347" i="7"/>
  <c r="H347" i="7"/>
  <c r="G347" i="7"/>
  <c r="F348" i="7"/>
  <c r="G348" i="7"/>
  <c r="F349" i="7"/>
  <c r="H349" i="7"/>
  <c r="G349" i="7"/>
  <c r="F350" i="7"/>
  <c r="H350" i="7"/>
  <c r="G350" i="7"/>
  <c r="F351" i="7"/>
  <c r="H351" i="7"/>
  <c r="G351" i="7"/>
  <c r="F352" i="7"/>
  <c r="G352" i="7"/>
  <c r="H352" i="7"/>
  <c r="F353" i="7"/>
  <c r="G353" i="7"/>
  <c r="F354" i="7"/>
  <c r="G354" i="7"/>
  <c r="H354" i="7"/>
  <c r="F355" i="7"/>
  <c r="G355" i="7"/>
  <c r="H355" i="7"/>
  <c r="F356" i="7"/>
  <c r="I357" i="7"/>
  <c r="G356" i="7"/>
  <c r="F357" i="7"/>
  <c r="H357" i="7"/>
  <c r="G357" i="7"/>
  <c r="F358" i="7"/>
  <c r="G358" i="7"/>
  <c r="F359" i="7"/>
  <c r="G359" i="7"/>
  <c r="F360" i="7"/>
  <c r="I360" i="7"/>
  <c r="G360" i="7"/>
  <c r="F361" i="7"/>
  <c r="G361" i="7"/>
  <c r="H361" i="7"/>
  <c r="F362" i="7"/>
  <c r="G362" i="7"/>
  <c r="F363" i="7"/>
  <c r="H363" i="7"/>
  <c r="G363" i="7"/>
  <c r="F364" i="7"/>
  <c r="H364" i="7"/>
  <c r="I365" i="7"/>
  <c r="G364" i="7"/>
  <c r="F365" i="7"/>
  <c r="G365" i="7"/>
  <c r="H365" i="7"/>
  <c r="F366" i="7"/>
  <c r="I366" i="7"/>
  <c r="G366" i="7"/>
  <c r="F367" i="7"/>
  <c r="H367" i="7"/>
  <c r="G367" i="7"/>
  <c r="F368" i="7"/>
  <c r="G368" i="7"/>
  <c r="F369" i="7"/>
  <c r="I369" i="7"/>
  <c r="G369" i="7"/>
  <c r="F370" i="7"/>
  <c r="G370" i="7"/>
  <c r="F371" i="7"/>
  <c r="I372" i="7"/>
  <c r="G371" i="7"/>
  <c r="F372" i="7"/>
  <c r="G372" i="7"/>
  <c r="F373" i="7"/>
  <c r="I373" i="7"/>
  <c r="G373" i="7"/>
  <c r="F374" i="7"/>
  <c r="I374" i="7"/>
  <c r="G374" i="7"/>
  <c r="F375" i="7"/>
  <c r="G375" i="7"/>
  <c r="H375" i="7"/>
  <c r="F376" i="7"/>
  <c r="G376" i="7"/>
  <c r="H376" i="7"/>
  <c r="F377" i="7"/>
  <c r="H377" i="7"/>
  <c r="G377" i="7"/>
  <c r="F378" i="7"/>
  <c r="G378" i="7"/>
  <c r="H378" i="7"/>
  <c r="F379" i="7"/>
  <c r="G379" i="7"/>
  <c r="F380" i="7"/>
  <c r="H380" i="7"/>
  <c r="I380" i="7"/>
  <c r="G380" i="7"/>
  <c r="F381" i="7"/>
  <c r="I382" i="7"/>
  <c r="G381" i="7"/>
  <c r="H381" i="7"/>
  <c r="F382" i="7"/>
  <c r="G382" i="7"/>
  <c r="F383" i="7"/>
  <c r="H383" i="7"/>
  <c r="G383" i="7"/>
  <c r="F384" i="7"/>
  <c r="H384" i="7"/>
  <c r="G384" i="7"/>
  <c r="I384" i="7"/>
  <c r="F385" i="7"/>
  <c r="I385" i="7"/>
  <c r="G385" i="7"/>
  <c r="F386" i="7"/>
  <c r="G386" i="7"/>
  <c r="H386" i="7"/>
  <c r="F387" i="7"/>
  <c r="G387" i="7"/>
  <c r="F388" i="7"/>
  <c r="I388" i="7"/>
  <c r="G388" i="7"/>
  <c r="F389" i="7"/>
  <c r="G389" i="7"/>
  <c r="F390" i="7"/>
  <c r="H390" i="7"/>
  <c r="G390" i="7"/>
  <c r="F391" i="7"/>
  <c r="H391" i="7"/>
  <c r="G391" i="7"/>
  <c r="F392" i="7"/>
  <c r="G392" i="7"/>
  <c r="H392" i="7"/>
  <c r="F393" i="7"/>
  <c r="G393" i="7"/>
  <c r="H393" i="7"/>
  <c r="F394" i="7"/>
  <c r="H394" i="7"/>
  <c r="G394" i="7"/>
  <c r="F395" i="7"/>
  <c r="H395" i="7"/>
  <c r="G395" i="7"/>
  <c r="F396" i="7"/>
  <c r="G396" i="7"/>
  <c r="H396" i="7"/>
  <c r="F397" i="7"/>
  <c r="G397" i="7"/>
  <c r="H397" i="7"/>
  <c r="F398" i="7"/>
  <c r="H398" i="7"/>
  <c r="G398" i="7"/>
  <c r="F399" i="7"/>
  <c r="H399" i="7"/>
  <c r="G399" i="7"/>
  <c r="F400" i="7"/>
  <c r="G400" i="7"/>
  <c r="H400" i="7"/>
  <c r="F401" i="7"/>
  <c r="G401" i="7"/>
  <c r="H401" i="7"/>
  <c r="F402" i="7"/>
  <c r="H402" i="7"/>
  <c r="G402" i="7"/>
  <c r="F403" i="7"/>
  <c r="H403" i="7"/>
  <c r="G403" i="7"/>
  <c r="F404" i="7"/>
  <c r="G404" i="7"/>
  <c r="H404" i="7"/>
  <c r="F405" i="7"/>
  <c r="G405" i="7"/>
  <c r="H405" i="7"/>
  <c r="F406" i="7"/>
  <c r="H406" i="7"/>
  <c r="G406" i="7"/>
  <c r="F407" i="7"/>
  <c r="H407" i="7"/>
  <c r="G407" i="7"/>
  <c r="F408" i="7"/>
  <c r="G408" i="7"/>
  <c r="H408" i="7"/>
  <c r="F409" i="7"/>
  <c r="G409" i="7"/>
  <c r="H409" i="7"/>
  <c r="F410" i="7"/>
  <c r="H410" i="7"/>
  <c r="G410" i="7"/>
  <c r="F411" i="7"/>
  <c r="H411" i="7"/>
  <c r="G411" i="7"/>
  <c r="F412" i="7"/>
  <c r="G412" i="7"/>
  <c r="H412" i="7"/>
  <c r="F413" i="7"/>
  <c r="G413" i="7"/>
  <c r="H413" i="7"/>
  <c r="F414" i="7"/>
  <c r="H414" i="7"/>
  <c r="G414" i="7"/>
  <c r="F415" i="7"/>
  <c r="H415" i="7"/>
  <c r="G415" i="7"/>
  <c r="F416" i="7"/>
  <c r="G416" i="7"/>
  <c r="H416" i="7"/>
  <c r="F417" i="7"/>
  <c r="G417" i="7"/>
  <c r="H417" i="7"/>
  <c r="F418" i="7"/>
  <c r="H418" i="7"/>
  <c r="G418" i="7"/>
  <c r="F419" i="7"/>
  <c r="H419" i="7"/>
  <c r="G419" i="7"/>
  <c r="F420" i="7"/>
  <c r="G420" i="7"/>
  <c r="H420" i="7"/>
  <c r="F421" i="7"/>
  <c r="G421" i="7"/>
  <c r="F422" i="7"/>
  <c r="H422" i="7"/>
  <c r="G422" i="7"/>
  <c r="F423" i="7"/>
  <c r="G423" i="7"/>
  <c r="H423" i="7"/>
  <c r="F424" i="7"/>
  <c r="G424" i="7"/>
  <c r="H424" i="7"/>
  <c r="F425" i="7"/>
  <c r="H425" i="7"/>
  <c r="G425" i="7"/>
  <c r="F426" i="7"/>
  <c r="H426" i="7"/>
  <c r="G426" i="7"/>
  <c r="F427" i="7"/>
  <c r="G427" i="7"/>
  <c r="H427" i="7"/>
  <c r="F428" i="7"/>
  <c r="G428" i="7"/>
  <c r="H428" i="7"/>
  <c r="F429" i="7"/>
  <c r="H429" i="7"/>
  <c r="G429" i="7"/>
  <c r="F430" i="7"/>
  <c r="H430" i="7"/>
  <c r="G430" i="7"/>
  <c r="F431" i="7"/>
  <c r="G431" i="7"/>
  <c r="H431" i="7"/>
  <c r="F432" i="7"/>
  <c r="G432" i="7"/>
  <c r="H432" i="7"/>
  <c r="F433" i="7"/>
  <c r="H433" i="7"/>
  <c r="G433" i="7"/>
  <c r="F434" i="7"/>
  <c r="H434" i="7"/>
  <c r="G434" i="7"/>
  <c r="F435" i="7"/>
  <c r="G435" i="7"/>
  <c r="H435" i="7"/>
  <c r="F436" i="7"/>
  <c r="G436" i="7"/>
  <c r="H436" i="7"/>
  <c r="F437" i="7"/>
  <c r="H437" i="7"/>
  <c r="G437" i="7"/>
  <c r="F438" i="7"/>
  <c r="I438" i="7"/>
  <c r="G438" i="7"/>
  <c r="J438" i="7"/>
  <c r="F439" i="7"/>
  <c r="I440" i="7"/>
  <c r="G439" i="7"/>
  <c r="H439" i="7"/>
  <c r="F440" i="7"/>
  <c r="G440" i="7"/>
  <c r="F441" i="7"/>
  <c r="I441" i="7"/>
  <c r="G441" i="7"/>
  <c r="F442" i="7"/>
  <c r="I442" i="7"/>
  <c r="G442" i="7"/>
  <c r="F443" i="7"/>
  <c r="I443" i="7"/>
  <c r="G443" i="7"/>
  <c r="H443" i="7"/>
  <c r="F444" i="7"/>
  <c r="G444" i="7"/>
  <c r="H444" i="7"/>
  <c r="F445" i="7"/>
  <c r="I445" i="7"/>
  <c r="J447" i="7"/>
  <c r="J448" i="7"/>
  <c r="G445" i="7"/>
  <c r="F446" i="7"/>
  <c r="I446" i="7"/>
  <c r="G446" i="7"/>
  <c r="F447" i="7"/>
  <c r="G447" i="7"/>
  <c r="H447" i="7"/>
  <c r="F448" i="7"/>
  <c r="I448" i="7"/>
  <c r="G448" i="7"/>
  <c r="H448" i="7"/>
  <c r="F449" i="7"/>
  <c r="I449" i="7"/>
  <c r="G449" i="7"/>
  <c r="F450" i="7"/>
  <c r="I451" i="7"/>
  <c r="G450" i="7"/>
  <c r="F451" i="7"/>
  <c r="G451" i="7"/>
  <c r="H451" i="7"/>
  <c r="F452" i="7"/>
  <c r="G452" i="7"/>
  <c r="H452" i="7"/>
  <c r="F453" i="7"/>
  <c r="H453" i="7"/>
  <c r="G453" i="7"/>
  <c r="F454" i="7"/>
  <c r="G454" i="7"/>
  <c r="H454" i="7"/>
  <c r="F455" i="7"/>
  <c r="G455" i="7"/>
  <c r="H455" i="7"/>
  <c r="F456" i="7"/>
  <c r="I456" i="7"/>
  <c r="G456" i="7"/>
  <c r="F457" i="7"/>
  <c r="I458" i="7"/>
  <c r="G457" i="7"/>
  <c r="H457" i="7"/>
  <c r="G458" i="7"/>
  <c r="H458" i="7"/>
  <c r="F459" i="7"/>
  <c r="I460" i="7"/>
  <c r="G459" i="7"/>
  <c r="F460" i="7"/>
  <c r="G460" i="7"/>
  <c r="F461" i="7"/>
  <c r="I462" i="7"/>
  <c r="G461" i="7"/>
  <c r="F462" i="7"/>
  <c r="G462" i="7"/>
  <c r="H462" i="7"/>
  <c r="F463" i="7"/>
  <c r="G463" i="7"/>
  <c r="H463" i="7"/>
  <c r="F464" i="7"/>
  <c r="I464" i="7"/>
  <c r="G464" i="7"/>
  <c r="F465" i="7"/>
  <c r="H465" i="7"/>
  <c r="G465" i="7"/>
  <c r="F466" i="7"/>
  <c r="G466" i="7"/>
  <c r="F467" i="7"/>
  <c r="H467" i="7"/>
  <c r="G467" i="7"/>
  <c r="F468" i="7"/>
  <c r="I468" i="7"/>
  <c r="G468" i="7"/>
  <c r="F469" i="7"/>
  <c r="G469" i="7"/>
  <c r="H469" i="7"/>
  <c r="F470" i="7"/>
  <c r="G470" i="7"/>
  <c r="F471" i="7"/>
  <c r="H471" i="7"/>
  <c r="G471" i="7"/>
  <c r="F472" i="7"/>
  <c r="H472" i="7"/>
  <c r="I472" i="7"/>
  <c r="G472" i="7"/>
  <c r="F473" i="7"/>
  <c r="I473" i="7"/>
  <c r="G473" i="7"/>
  <c r="H473" i="7"/>
  <c r="F474" i="7"/>
  <c r="I474" i="7"/>
  <c r="G474" i="7"/>
  <c r="H474" i="7"/>
  <c r="F475" i="7"/>
  <c r="G475" i="7"/>
  <c r="H475" i="7"/>
  <c r="F476" i="7"/>
  <c r="I476" i="7"/>
  <c r="G476" i="7"/>
  <c r="F477" i="7"/>
  <c r="G477" i="7"/>
  <c r="F478" i="7"/>
  <c r="G478" i="7"/>
  <c r="F479" i="7"/>
  <c r="G479" i="7"/>
  <c r="H479" i="7"/>
  <c r="F480" i="7"/>
  <c r="G480" i="7"/>
  <c r="H480" i="7"/>
  <c r="F481" i="7"/>
  <c r="I481" i="7"/>
  <c r="G481" i="7"/>
  <c r="H482" i="7"/>
  <c r="F483" i="7"/>
  <c r="H483" i="7"/>
  <c r="G483" i="7"/>
  <c r="F484" i="7"/>
  <c r="G484" i="7"/>
  <c r="H484" i="7"/>
  <c r="F485" i="7"/>
  <c r="I485" i="7"/>
  <c r="G485" i="7"/>
  <c r="F486" i="7"/>
  <c r="I486" i="7"/>
  <c r="G486" i="7"/>
  <c r="F487" i="7"/>
  <c r="H487" i="7"/>
  <c r="G487" i="7"/>
  <c r="F488" i="7"/>
  <c r="H488" i="7"/>
  <c r="G488" i="7"/>
  <c r="F489" i="7"/>
  <c r="I490" i="7"/>
  <c r="G489" i="7"/>
  <c r="H489" i="7"/>
  <c r="F490" i="7"/>
  <c r="G490" i="7"/>
  <c r="F491" i="7"/>
  <c r="I491" i="7"/>
  <c r="G491" i="7"/>
  <c r="F492" i="7"/>
  <c r="G492" i="7"/>
  <c r="F493" i="7"/>
  <c r="H493" i="7"/>
  <c r="G493" i="7"/>
  <c r="F494" i="7"/>
  <c r="H494" i="7"/>
  <c r="G494" i="7"/>
  <c r="F495" i="7"/>
  <c r="G495" i="7"/>
  <c r="F496" i="7"/>
  <c r="I497" i="7"/>
  <c r="G496" i="7"/>
  <c r="F497" i="7"/>
  <c r="G497" i="7"/>
  <c r="F498" i="7"/>
  <c r="G498" i="7"/>
  <c r="H498" i="7"/>
  <c r="F499" i="7"/>
  <c r="I499" i="7"/>
  <c r="G499" i="7"/>
  <c r="F500" i="7"/>
  <c r="H500" i="7"/>
  <c r="G500" i="7"/>
  <c r="F501" i="7"/>
  <c r="G501" i="7"/>
  <c r="H501" i="7"/>
  <c r="F502" i="7"/>
  <c r="G502" i="7"/>
  <c r="H502" i="7"/>
  <c r="F503" i="7"/>
  <c r="I503" i="7"/>
  <c r="G503" i="7"/>
  <c r="F504" i="7"/>
  <c r="G504" i="7"/>
  <c r="H504" i="7"/>
  <c r="F505" i="7"/>
  <c r="I505" i="7"/>
  <c r="I506" i="7"/>
  <c r="G505" i="7"/>
  <c r="F506" i="7"/>
  <c r="G506" i="7"/>
  <c r="H506" i="7"/>
  <c r="F507" i="7"/>
  <c r="I507" i="7"/>
  <c r="G507" i="7"/>
  <c r="F508" i="7"/>
  <c r="H508" i="7"/>
  <c r="G508" i="7"/>
  <c r="F509" i="7"/>
  <c r="I509" i="7"/>
  <c r="G509" i="7"/>
  <c r="H509" i="7"/>
  <c r="F510" i="7"/>
  <c r="G510" i="7"/>
  <c r="H510" i="7"/>
  <c r="F511" i="7"/>
  <c r="H511" i="7"/>
  <c r="G511" i="7"/>
  <c r="F512" i="7"/>
  <c r="G512" i="7"/>
  <c r="H512" i="7"/>
  <c r="F513" i="7"/>
  <c r="I513" i="7"/>
  <c r="G513" i="7"/>
  <c r="F514" i="7"/>
  <c r="H514" i="7"/>
  <c r="G514" i="7"/>
  <c r="F515" i="7"/>
  <c r="G515" i="7"/>
  <c r="H515" i="7"/>
  <c r="F516" i="7"/>
  <c r="G516" i="7"/>
  <c r="H516" i="7"/>
  <c r="F517" i="7"/>
  <c r="I517" i="7"/>
  <c r="G517" i="7"/>
  <c r="F518" i="7"/>
  <c r="I518" i="7"/>
  <c r="G518" i="7"/>
  <c r="F519" i="7"/>
  <c r="G519" i="7"/>
  <c r="H519" i="7"/>
  <c r="F520" i="7"/>
  <c r="G520" i="7"/>
  <c r="H520" i="7"/>
  <c r="F521" i="7"/>
  <c r="I522" i="7"/>
  <c r="G521" i="7"/>
  <c r="F522" i="7"/>
  <c r="G522" i="7"/>
  <c r="H522" i="7"/>
  <c r="F523" i="7"/>
  <c r="G523" i="7"/>
  <c r="H523" i="7"/>
  <c r="F524" i="7"/>
  <c r="I524" i="7"/>
  <c r="G524" i="7"/>
  <c r="F525" i="7"/>
  <c r="H525" i="7"/>
  <c r="G525" i="7"/>
  <c r="F526" i="7"/>
  <c r="I527" i="7"/>
  <c r="G526" i="7"/>
  <c r="H526" i="7"/>
  <c r="F527" i="7"/>
  <c r="G527" i="7"/>
  <c r="H527" i="7"/>
  <c r="F528" i="7"/>
  <c r="I528" i="7"/>
  <c r="G528" i="7"/>
  <c r="F529" i="7"/>
  <c r="H529" i="7"/>
  <c r="G529" i="7"/>
  <c r="F530" i="7"/>
  <c r="G530" i="7"/>
  <c r="F531" i="7"/>
  <c r="H531" i="7"/>
  <c r="G531" i="7"/>
  <c r="F532" i="7"/>
  <c r="H532" i="7"/>
  <c r="G532" i="7"/>
  <c r="F533" i="7"/>
  <c r="I533" i="7"/>
  <c r="G533" i="7"/>
  <c r="H533" i="7"/>
  <c r="F534" i="7"/>
  <c r="G534" i="7"/>
  <c r="F535" i="7"/>
  <c r="I536" i="7"/>
  <c r="G535" i="7"/>
  <c r="F537" i="7"/>
  <c r="G537" i="7"/>
  <c r="H537" i="7"/>
  <c r="F539" i="7"/>
  <c r="G539" i="7"/>
  <c r="I523" i="1"/>
  <c r="I524" i="4"/>
  <c r="AW3" i="1"/>
  <c r="I530" i="4"/>
  <c r="I232" i="1"/>
  <c r="I45" i="4"/>
  <c r="I423" i="5"/>
  <c r="H130" i="2"/>
  <c r="I458" i="4"/>
  <c r="I147" i="4"/>
  <c r="I37" i="4"/>
  <c r="I478" i="4"/>
  <c r="I506" i="3"/>
  <c r="H312" i="2"/>
  <c r="H233" i="2"/>
  <c r="I462" i="4"/>
  <c r="I450" i="4"/>
  <c r="I39" i="3"/>
  <c r="H152" i="2"/>
  <c r="I454" i="3"/>
  <c r="I154" i="4"/>
  <c r="I121" i="4"/>
  <c r="I356" i="3"/>
  <c r="I216" i="3"/>
  <c r="I124" i="3"/>
  <c r="H257" i="2"/>
  <c r="H204" i="2"/>
  <c r="I410" i="3"/>
  <c r="I368" i="3"/>
  <c r="I280" i="3"/>
  <c r="I228" i="3"/>
  <c r="I196" i="3"/>
  <c r="K123" i="3"/>
  <c r="I71" i="3"/>
  <c r="I425" i="5"/>
  <c r="I442" i="3"/>
  <c r="I388" i="3"/>
  <c r="I169" i="3"/>
  <c r="I329" i="3"/>
  <c r="I292" i="3"/>
  <c r="I260" i="3"/>
  <c r="H484" i="8"/>
  <c r="I158" i="4"/>
  <c r="I126" i="4"/>
  <c r="I340" i="3"/>
  <c r="I264" i="3"/>
  <c r="I212" i="3"/>
  <c r="I200" i="3"/>
  <c r="I148" i="3"/>
  <c r="I75" i="3"/>
  <c r="I23" i="3"/>
  <c r="I399" i="5"/>
  <c r="H347" i="8"/>
  <c r="I466" i="3"/>
  <c r="I414" i="3"/>
  <c r="I402" i="3"/>
  <c r="I336" i="3"/>
  <c r="I284" i="3"/>
  <c r="I208" i="3"/>
  <c r="I144" i="3"/>
  <c r="I95" i="3"/>
  <c r="I19" i="3"/>
  <c r="I104" i="5"/>
  <c r="I150" i="4"/>
  <c r="I244" i="3"/>
  <c r="I168" i="3"/>
  <c r="I43" i="3"/>
  <c r="I362" i="5"/>
  <c r="H231" i="8"/>
  <c r="H44" i="8"/>
  <c r="I429" i="5"/>
  <c r="I20" i="5"/>
  <c r="H500" i="8"/>
  <c r="H5" i="8"/>
  <c r="I199" i="5"/>
  <c r="H429" i="8"/>
  <c r="H395" i="8"/>
  <c r="H193" i="8"/>
  <c r="H74" i="8"/>
  <c r="I177" i="5"/>
  <c r="H407" i="8"/>
  <c r="H341" i="8"/>
  <c r="H277" i="8"/>
  <c r="I114" i="14"/>
  <c r="I432" i="5"/>
  <c r="I404" i="5"/>
  <c r="I356" i="5"/>
  <c r="I340" i="5"/>
  <c r="H482" i="8"/>
  <c r="H447" i="8"/>
  <c r="H219" i="8"/>
  <c r="I142" i="14"/>
  <c r="I424" i="5"/>
  <c r="H422" i="8"/>
  <c r="I428" i="5"/>
  <c r="I145" i="5"/>
  <c r="I12" i="5"/>
  <c r="H427" i="8"/>
  <c r="H177" i="8"/>
  <c r="H70" i="8"/>
  <c r="I148" i="14"/>
  <c r="I117" i="14"/>
  <c r="I127" i="14"/>
  <c r="H409" i="8"/>
  <c r="H223" i="8"/>
  <c r="H205" i="8"/>
  <c r="H189" i="8"/>
  <c r="H173" i="8"/>
  <c r="H157" i="8"/>
  <c r="H139" i="8"/>
  <c r="H133" i="8"/>
  <c r="H86" i="8"/>
  <c r="I162" i="14"/>
  <c r="I523" i="5"/>
  <c r="H227" i="8"/>
  <c r="H207" i="8"/>
  <c r="H123" i="8"/>
  <c r="H419" i="8"/>
  <c r="H403" i="8"/>
  <c r="H151" i="8"/>
  <c r="H143" i="8"/>
  <c r="H135" i="8"/>
  <c r="H127" i="8"/>
  <c r="I158" i="14"/>
  <c r="H145" i="8"/>
  <c r="H137" i="8"/>
  <c r="H129" i="8"/>
  <c r="I160" i="14"/>
  <c r="I150" i="14"/>
  <c r="I534" i="5"/>
  <c r="I534" i="4"/>
  <c r="I526" i="3"/>
  <c r="I123" i="14"/>
  <c r="I534" i="1"/>
  <c r="I526" i="1"/>
  <c r="H536" i="7"/>
  <c r="K50" i="1"/>
  <c r="I537" i="1"/>
  <c r="I542" i="7"/>
  <c r="I545" i="1"/>
  <c r="I544" i="1"/>
  <c r="I545" i="9"/>
  <c r="I545" i="5"/>
  <c r="H15" i="7"/>
  <c r="I160" i="4"/>
  <c r="I262" i="4"/>
  <c r="I53" i="4"/>
  <c r="I16" i="4"/>
  <c r="I108" i="3"/>
  <c r="I311" i="4"/>
  <c r="I136" i="4"/>
  <c r="I354" i="3"/>
  <c r="I169" i="4"/>
  <c r="I87" i="4"/>
  <c r="I309" i="3"/>
  <c r="I181" i="4"/>
  <c r="I413" i="3"/>
  <c r="I164" i="3"/>
  <c r="H139" i="2"/>
  <c r="I288" i="4"/>
  <c r="I33" i="4"/>
  <c r="I516" i="3"/>
  <c r="I490" i="3"/>
  <c r="I480" i="3"/>
  <c r="I384" i="3"/>
  <c r="I367" i="3"/>
  <c r="I350" i="3"/>
  <c r="I51" i="3"/>
  <c r="H63" i="2"/>
  <c r="I431" i="4"/>
  <c r="I384" i="4"/>
  <c r="I264" i="4"/>
  <c r="I128" i="4"/>
  <c r="I425" i="3"/>
  <c r="I321" i="3"/>
  <c r="I231" i="3"/>
  <c r="I6" i="3"/>
  <c r="I434" i="4"/>
  <c r="I335" i="4"/>
  <c r="I124" i="4"/>
  <c r="I119" i="4"/>
  <c r="I482" i="3"/>
  <c r="I302" i="3"/>
  <c r="I278" i="3"/>
  <c r="I49" i="3"/>
  <c r="I499" i="5"/>
  <c r="I263" i="4"/>
  <c r="I198" i="4"/>
  <c r="I131" i="4"/>
  <c r="I424" i="3"/>
  <c r="I281" i="3"/>
  <c r="I230" i="3"/>
  <c r="I285" i="3"/>
  <c r="I161" i="3"/>
  <c r="I102" i="3"/>
  <c r="I72" i="3"/>
  <c r="I68" i="3"/>
  <c r="I20" i="4"/>
  <c r="I251" i="3"/>
  <c r="I234" i="3"/>
  <c r="I88" i="3"/>
  <c r="I74" i="3"/>
  <c r="I4" i="3"/>
  <c r="I186" i="5"/>
  <c r="I316" i="3"/>
  <c r="I91" i="3"/>
  <c r="I368" i="9"/>
  <c r="I205" i="5"/>
  <c r="I183" i="5"/>
  <c r="I123" i="5"/>
  <c r="H512" i="8"/>
  <c r="I470" i="5"/>
  <c r="H363" i="8"/>
  <c r="H352" i="8"/>
  <c r="I374" i="5"/>
  <c r="I26" i="5"/>
  <c r="I510" i="5"/>
  <c r="I349" i="5"/>
  <c r="I151" i="5"/>
  <c r="H348" i="8"/>
  <c r="I475" i="5"/>
  <c r="I465" i="5"/>
  <c r="I300" i="5"/>
  <c r="I29" i="5"/>
  <c r="I485" i="5"/>
  <c r="I303" i="5"/>
  <c r="I236" i="5"/>
  <c r="I481" i="5"/>
  <c r="I441" i="5"/>
  <c r="I368" i="5"/>
  <c r="I333" i="5"/>
  <c r="I306" i="5"/>
  <c r="I174" i="5"/>
  <c r="H431" i="8"/>
  <c r="H161" i="8"/>
  <c r="H24" i="8"/>
  <c r="I500" i="5"/>
  <c r="I460" i="5"/>
  <c r="I417" i="5"/>
  <c r="I293" i="5"/>
  <c r="I229" i="5"/>
  <c r="I195" i="5"/>
  <c r="I141" i="5"/>
  <c r="I54" i="5"/>
  <c r="H485" i="8"/>
  <c r="H461" i="8"/>
  <c r="H164" i="8"/>
  <c r="I428" i="9"/>
  <c r="I277" i="5"/>
  <c r="I213" i="5"/>
  <c r="I194" i="5"/>
  <c r="I53" i="5"/>
  <c r="H488" i="8"/>
  <c r="H415" i="8"/>
  <c r="H286" i="8"/>
  <c r="I452" i="5"/>
  <c r="I325" i="5"/>
  <c r="I261" i="5"/>
  <c r="I69" i="5"/>
  <c r="I77" i="5"/>
  <c r="H491" i="8"/>
  <c r="H299" i="8"/>
  <c r="H180" i="8"/>
  <c r="H23" i="8"/>
  <c r="I121" i="14"/>
  <c r="H208" i="8"/>
  <c r="H183" i="8"/>
  <c r="H107" i="8"/>
  <c r="H10" i="8"/>
  <c r="I6" i="5"/>
  <c r="H438" i="8"/>
  <c r="H393" i="8"/>
  <c r="H353" i="8"/>
  <c r="H310" i="8"/>
  <c r="H214" i="8"/>
  <c r="H200" i="8"/>
  <c r="H36" i="8"/>
  <c r="I382" i="9"/>
  <c r="I174" i="9"/>
  <c r="H502" i="8"/>
  <c r="H450" i="8"/>
  <c r="H278" i="8"/>
  <c r="H225" i="8"/>
  <c r="H172" i="8"/>
  <c r="I3" i="5"/>
  <c r="H328" i="8"/>
  <c r="H258" i="8"/>
  <c r="H144" i="8"/>
  <c r="H94" i="8"/>
  <c r="H356" i="8"/>
  <c r="H236" i="8"/>
  <c r="H178" i="8"/>
  <c r="H65" i="8"/>
  <c r="H63" i="8"/>
  <c r="I528" i="9"/>
  <c r="I527" i="5"/>
  <c r="H75" i="8"/>
  <c r="H35" i="8"/>
  <c r="H32" i="8"/>
  <c r="H12" i="8"/>
  <c r="I531" i="9"/>
  <c r="H83" i="8"/>
  <c r="H80" i="8"/>
  <c r="H43" i="8"/>
  <c r="H40" i="8"/>
  <c r="I541" i="7"/>
  <c r="I526" i="4"/>
  <c r="I536" i="1"/>
  <c r="I545" i="7"/>
  <c r="I522" i="9"/>
  <c r="I530" i="9"/>
  <c r="I545" i="4"/>
  <c r="I544" i="7"/>
  <c r="H545" i="7"/>
  <c r="I544" i="9"/>
  <c r="I508" i="1"/>
  <c r="I511" i="1"/>
  <c r="K47" i="1"/>
  <c r="I221" i="1"/>
  <c r="I266" i="4"/>
  <c r="I240" i="1"/>
  <c r="I473" i="4"/>
  <c r="I269" i="4"/>
  <c r="I214" i="3"/>
  <c r="I239" i="1"/>
  <c r="H195" i="2"/>
  <c r="I307" i="4"/>
  <c r="I225" i="4"/>
  <c r="I441" i="3"/>
  <c r="I343" i="3"/>
  <c r="I441" i="4"/>
  <c r="I388" i="4"/>
  <c r="I243" i="4"/>
  <c r="I151" i="4"/>
  <c r="I403" i="3"/>
  <c r="I232" i="3"/>
  <c r="I370" i="4"/>
  <c r="I346" i="4"/>
  <c r="I485" i="3"/>
  <c r="I420" i="4"/>
  <c r="I356" i="4"/>
  <c r="I204" i="4"/>
  <c r="I98" i="4"/>
  <c r="I465" i="3"/>
  <c r="I374" i="3"/>
  <c r="I371" i="3"/>
  <c r="I300" i="3"/>
  <c r="I259" i="4"/>
  <c r="I295" i="3"/>
  <c r="I242" i="3"/>
  <c r="I138" i="3"/>
  <c r="I70" i="3"/>
  <c r="I33" i="3"/>
  <c r="I466" i="5"/>
  <c r="I471" i="3"/>
  <c r="I399" i="3"/>
  <c r="I210" i="3"/>
  <c r="I140" i="3"/>
  <c r="I85" i="3"/>
  <c r="I45" i="3"/>
  <c r="I67" i="3"/>
  <c r="I494" i="5"/>
  <c r="I457" i="5"/>
  <c r="I309" i="5"/>
  <c r="I265" i="5"/>
  <c r="I431" i="5"/>
  <c r="I472" i="5"/>
  <c r="H513" i="9"/>
  <c r="I255" i="5"/>
  <c r="I414" i="5"/>
  <c r="I513" i="5"/>
  <c r="I456" i="5"/>
  <c r="I438" i="5"/>
  <c r="I427" i="5"/>
  <c r="I409" i="5"/>
  <c r="I406" i="5"/>
  <c r="I388" i="5"/>
  <c r="I331" i="5"/>
  <c r="I290" i="5"/>
  <c r="I217" i="5"/>
  <c r="I43" i="5"/>
  <c r="I405" i="5"/>
  <c r="I392" i="5"/>
  <c r="I384" i="5"/>
  <c r="I246" i="5"/>
  <c r="I170" i="5"/>
  <c r="I160" i="5"/>
  <c r="I34" i="5"/>
  <c r="I324" i="5"/>
  <c r="I272" i="5"/>
  <c r="I181" i="5"/>
  <c r="I152" i="5"/>
  <c r="I171" i="5"/>
  <c r="I73" i="5"/>
  <c r="H319" i="8"/>
  <c r="H291" i="8"/>
  <c r="I552" i="3"/>
  <c r="I373" i="5"/>
  <c r="I370" i="5"/>
  <c r="I219" i="5"/>
  <c r="I32" i="5"/>
  <c r="I109" i="5"/>
  <c r="I79" i="5"/>
  <c r="H158" i="8"/>
  <c r="I551" i="9"/>
  <c r="H465" i="8"/>
  <c r="H442" i="8"/>
  <c r="H402" i="8"/>
  <c r="H313" i="8"/>
  <c r="H309" i="8"/>
  <c r="I551" i="1"/>
  <c r="H480" i="8"/>
  <c r="H359" i="8"/>
  <c r="H338" i="8"/>
  <c r="H274" i="8"/>
  <c r="H494" i="8"/>
  <c r="H294" i="8"/>
  <c r="H290" i="8"/>
  <c r="H163" i="8"/>
  <c r="I537" i="5"/>
  <c r="H483" i="8"/>
  <c r="H479" i="8"/>
  <c r="H473" i="8"/>
  <c r="H460" i="8"/>
  <c r="H441" i="8"/>
  <c r="H397" i="8"/>
  <c r="H293" i="8"/>
  <c r="H196" i="8"/>
  <c r="H69" i="8"/>
  <c r="H551" i="7"/>
  <c r="H463" i="8"/>
  <c r="H448" i="8"/>
  <c r="H321" i="8"/>
  <c r="H289" i="8"/>
  <c r="H226" i="8"/>
  <c r="H122" i="8"/>
  <c r="J122" i="8"/>
  <c r="H72" i="8"/>
  <c r="H27" i="8"/>
  <c r="I548" i="7"/>
  <c r="I549" i="7"/>
  <c r="H401" i="8"/>
  <c r="H392" i="8"/>
  <c r="H298" i="8"/>
  <c r="H53" i="8"/>
  <c r="H443" i="8"/>
  <c r="H430" i="8"/>
  <c r="H323" i="8"/>
  <c r="H312" i="8"/>
  <c r="H265" i="8"/>
  <c r="H179" i="8"/>
  <c r="H113" i="8"/>
  <c r="H148" i="8"/>
  <c r="I546" i="4"/>
  <c r="H61" i="8"/>
  <c r="I522" i="4"/>
  <c r="I547" i="7"/>
  <c r="I543" i="7"/>
  <c r="H543" i="7"/>
  <c r="H546" i="7"/>
  <c r="I551" i="4"/>
  <c r="I553" i="7"/>
  <c r="I552" i="7"/>
  <c r="I301" i="1"/>
  <c r="I318" i="4"/>
  <c r="I244" i="4"/>
  <c r="I210" i="4"/>
  <c r="I101" i="4"/>
  <c r="I55" i="4"/>
  <c r="I481" i="3"/>
  <c r="I450" i="3"/>
  <c r="I438" i="3"/>
  <c r="I364" i="3"/>
  <c r="I344" i="3"/>
  <c r="I331" i="3"/>
  <c r="I289" i="3"/>
  <c r="I275" i="3"/>
  <c r="I253" i="3"/>
  <c r="I243" i="3"/>
  <c r="I170" i="3"/>
  <c r="I157" i="3"/>
  <c r="I135" i="3"/>
  <c r="I115" i="3"/>
  <c r="I73" i="3"/>
  <c r="I303" i="3"/>
  <c r="I256" i="3"/>
  <c r="I254" i="3"/>
  <c r="I218" i="3"/>
  <c r="I209" i="3"/>
  <c r="I182" i="3"/>
  <c r="I177" i="3"/>
  <c r="I126" i="3"/>
  <c r="I109" i="3"/>
  <c r="I104" i="3"/>
  <c r="I84" i="3"/>
  <c r="I58" i="3"/>
  <c r="I14" i="3"/>
  <c r="I74" i="5"/>
  <c r="I67" i="5"/>
  <c r="I113" i="3"/>
  <c r="I101" i="3"/>
  <c r="I64" i="3"/>
  <c r="I18" i="3"/>
  <c r="I15" i="3"/>
  <c r="I7" i="3"/>
  <c r="I247" i="5"/>
  <c r="I230" i="5"/>
  <c r="I371" i="5"/>
  <c r="I351" i="5"/>
  <c r="I347" i="5"/>
  <c r="G513" i="9"/>
  <c r="I513" i="9"/>
  <c r="I14" i="5"/>
  <c r="H472" i="8"/>
  <c r="H417" i="8"/>
  <c r="H412" i="8"/>
  <c r="H399" i="8"/>
  <c r="H303" i="8"/>
  <c r="H301" i="8"/>
  <c r="I515" i="5"/>
  <c r="I422" i="5"/>
  <c r="I169" i="5"/>
  <c r="I161" i="5"/>
  <c r="I156" i="5"/>
  <c r="I539" i="9"/>
  <c r="I455" i="5"/>
  <c r="I381" i="5"/>
  <c r="I357" i="5"/>
  <c r="I326" i="5"/>
  <c r="I210" i="5"/>
  <c r="I103" i="5"/>
  <c r="I101" i="5"/>
  <c r="I90" i="5"/>
  <c r="I39" i="5"/>
  <c r="I37" i="5"/>
  <c r="I33" i="5"/>
  <c r="H509" i="8"/>
  <c r="H362" i="8"/>
  <c r="H360" i="8"/>
  <c r="H354" i="8"/>
  <c r="H342" i="8"/>
  <c r="H336" i="8"/>
  <c r="H244" i="8"/>
  <c r="H230" i="8"/>
  <c r="H228" i="8"/>
  <c r="H222" i="8"/>
  <c r="H220" i="8"/>
  <c r="H211" i="8"/>
  <c r="H57" i="8"/>
  <c r="H33" i="8"/>
  <c r="I73" i="9"/>
  <c r="I65" i="9"/>
  <c r="I57" i="9"/>
  <c r="I49" i="9"/>
  <c r="I25" i="9"/>
  <c r="I17" i="9"/>
  <c r="I9" i="9"/>
  <c r="I507" i="5"/>
  <c r="I492" i="5"/>
  <c r="I453" i="5"/>
  <c r="I403" i="5"/>
  <c r="I379" i="5"/>
  <c r="I377" i="5"/>
  <c r="I344" i="5"/>
  <c r="I256" i="5"/>
  <c r="I227" i="5"/>
  <c r="I165" i="5"/>
  <c r="I150" i="5"/>
  <c r="I108" i="5"/>
  <c r="I88" i="5"/>
  <c r="I86" i="5"/>
  <c r="I49" i="5"/>
  <c r="I17" i="5"/>
  <c r="H426" i="8"/>
  <c r="H475" i="8"/>
  <c r="H470" i="8"/>
  <c r="H434" i="8"/>
  <c r="H406" i="8"/>
  <c r="H350" i="8"/>
  <c r="H317" i="8"/>
  <c r="H297" i="8"/>
  <c r="H295" i="8"/>
  <c r="H275" i="8"/>
  <c r="H252" i="8"/>
  <c r="H250" i="8"/>
  <c r="H235" i="8"/>
  <c r="H202" i="8"/>
  <c r="H169" i="8"/>
  <c r="H146" i="8"/>
  <c r="H134" i="8"/>
  <c r="H87" i="8"/>
  <c r="H60" i="8"/>
  <c r="H50" i="8"/>
  <c r="H25" i="8"/>
  <c r="I147" i="14"/>
  <c r="H524" i="8"/>
  <c r="I157" i="14"/>
  <c r="H554" i="7"/>
  <c r="I554" i="7"/>
  <c r="I554" i="4"/>
  <c r="I540" i="1"/>
  <c r="H542" i="7"/>
  <c r="I543" i="9"/>
  <c r="I544" i="5"/>
  <c r="H547" i="7"/>
  <c r="I551" i="5"/>
  <c r="H552" i="7"/>
  <c r="I552" i="4"/>
  <c r="I553" i="4"/>
  <c r="I523" i="4"/>
  <c r="I524" i="5"/>
  <c r="I525" i="4"/>
  <c r="H541" i="7"/>
  <c r="I543" i="1"/>
  <c r="I544" i="3"/>
  <c r="I549" i="4"/>
  <c r="I550" i="3"/>
  <c r="I550" i="4"/>
  <c r="I554" i="1"/>
  <c r="H558" i="7"/>
  <c r="J226" i="1"/>
  <c r="I49" i="1"/>
  <c r="J122" i="1"/>
  <c r="J176" i="1"/>
  <c r="K219" i="1"/>
  <c r="I459" i="1"/>
  <c r="I43" i="1"/>
  <c r="K43" i="1"/>
  <c r="I477" i="4"/>
  <c r="H67" i="2"/>
  <c r="AT3" i="1"/>
  <c r="H223" i="2"/>
  <c r="H173" i="2"/>
  <c r="H44" i="2"/>
  <c r="I37" i="3"/>
  <c r="H246" i="2"/>
  <c r="I107" i="4"/>
  <c r="H228" i="2"/>
  <c r="H380" i="2"/>
  <c r="H203" i="2"/>
  <c r="I320" i="4"/>
  <c r="I59" i="4"/>
  <c r="I499" i="3"/>
  <c r="I399" i="4"/>
  <c r="I185" i="4"/>
  <c r="I512" i="3"/>
  <c r="I115" i="4"/>
  <c r="I333" i="3"/>
  <c r="I317" i="3"/>
  <c r="I99" i="5"/>
  <c r="I550" i="7"/>
  <c r="H549" i="7"/>
  <c r="I311" i="3"/>
  <c r="I277" i="3"/>
  <c r="I223" i="3"/>
  <c r="I454" i="5"/>
  <c r="I224" i="5"/>
  <c r="H191" i="8"/>
  <c r="I401" i="5"/>
  <c r="I280" i="5"/>
  <c r="H382" i="8"/>
  <c r="H374" i="8"/>
  <c r="I528" i="1"/>
  <c r="I502" i="3"/>
  <c r="I432" i="3"/>
  <c r="I358" i="3"/>
  <c r="I215" i="3"/>
  <c r="I116" i="3"/>
  <c r="I442" i="5"/>
  <c r="I112" i="5"/>
  <c r="H439" i="8"/>
  <c r="H326" i="8"/>
  <c r="H130" i="8"/>
  <c r="I131" i="14"/>
  <c r="I435" i="3"/>
  <c r="I232" i="5"/>
  <c r="I228" i="5"/>
  <c r="I202" i="5"/>
  <c r="I145" i="14"/>
  <c r="I141" i="14"/>
  <c r="I449" i="3"/>
  <c r="I381" i="3"/>
  <c r="I449" i="5"/>
  <c r="I385" i="5"/>
  <c r="I353" i="5"/>
  <c r="I190" i="5"/>
  <c r="I124" i="5"/>
  <c r="I120" i="5"/>
  <c r="H369" i="8"/>
  <c r="I556" i="7"/>
  <c r="I557" i="7"/>
  <c r="H556" i="7"/>
  <c r="H368" i="8"/>
  <c r="H357" i="8"/>
  <c r="H95" i="8"/>
  <c r="I516" i="5"/>
  <c r="I355" i="5"/>
  <c r="I243" i="5"/>
  <c r="I237" i="5"/>
  <c r="I162" i="5"/>
  <c r="I138" i="5"/>
  <c r="I59" i="5"/>
  <c r="H437" i="8"/>
  <c r="H156" i="8"/>
  <c r="I542" i="1"/>
  <c r="H454" i="8"/>
  <c r="H424" i="8"/>
  <c r="H404" i="8"/>
  <c r="H238" i="8"/>
  <c r="H162" i="8"/>
  <c r="H149" i="8"/>
  <c r="H34" i="8"/>
  <c r="I154" i="14"/>
  <c r="I144" i="14"/>
  <c r="I531" i="4"/>
  <c r="H499" i="8"/>
  <c r="H474" i="8"/>
  <c r="H282" i="8"/>
  <c r="H237" i="8"/>
  <c r="H165" i="8"/>
  <c r="H131" i="8"/>
  <c r="H26" i="8"/>
  <c r="H9" i="8"/>
  <c r="H6" i="8"/>
  <c r="I143" i="14"/>
  <c r="I115" i="14"/>
  <c r="H544" i="7"/>
  <c r="H532" i="8"/>
  <c r="H519" i="8"/>
  <c r="I560" i="7"/>
  <c r="I549" i="9"/>
  <c r="H538" i="8"/>
  <c r="H283" i="8"/>
  <c r="H280" i="8"/>
  <c r="H187" i="8"/>
  <c r="H168" i="8"/>
  <c r="H29" i="8"/>
  <c r="I524" i="1"/>
  <c r="I524" i="9"/>
  <c r="I553" i="3"/>
  <c r="H550" i="8"/>
  <c r="H523" i="8"/>
  <c r="I554" i="5"/>
  <c r="I560" i="9"/>
  <c r="H224" i="8"/>
  <c r="I133" i="14"/>
  <c r="I522" i="1"/>
  <c r="I543" i="5"/>
  <c r="H541" i="8"/>
  <c r="I536" i="3"/>
  <c r="I555" i="1"/>
  <c r="H522" i="8"/>
  <c r="I525" i="5"/>
  <c r="I550" i="9"/>
  <c r="I558" i="5"/>
  <c r="I558" i="1"/>
  <c r="I562" i="7"/>
  <c r="H562" i="8"/>
  <c r="H564" i="7"/>
  <c r="I564" i="7"/>
  <c r="I565" i="4"/>
  <c r="I566" i="5"/>
  <c r="I566" i="4"/>
  <c r="I566" i="1"/>
  <c r="I11" i="78"/>
  <c r="I567" i="1"/>
  <c r="I570" i="1"/>
  <c r="H570" i="7"/>
  <c r="I570" i="7"/>
  <c r="I15" i="78"/>
  <c r="I571" i="5"/>
  <c r="I571" i="4"/>
  <c r="H572" i="8"/>
  <c r="I574" i="4"/>
  <c r="H322" i="2"/>
  <c r="H58" i="2"/>
  <c r="H356" i="2"/>
  <c r="H328" i="2"/>
  <c r="H381" i="2"/>
  <c r="H42" i="2"/>
  <c r="H236" i="2"/>
  <c r="H191" i="2"/>
  <c r="H52" i="2"/>
  <c r="H45" i="2"/>
  <c r="H29" i="2"/>
  <c r="H56" i="2"/>
  <c r="I282" i="1"/>
  <c r="I268" i="1"/>
  <c r="H348" i="2"/>
  <c r="I237" i="3"/>
  <c r="I172" i="3"/>
  <c r="I279" i="5"/>
  <c r="I56" i="1"/>
  <c r="H377" i="2"/>
  <c r="H376" i="2"/>
  <c r="I389" i="1"/>
  <c r="J179" i="1"/>
  <c r="I194" i="4"/>
  <c r="I38" i="4"/>
  <c r="I41" i="1"/>
  <c r="I155" i="3"/>
  <c r="J172" i="1"/>
  <c r="K232" i="1"/>
  <c r="I519" i="4"/>
  <c r="I461" i="3"/>
  <c r="I401" i="3"/>
  <c r="I269" i="3"/>
  <c r="J175" i="1"/>
  <c r="H92" i="2"/>
  <c r="I5" i="4"/>
  <c r="I176" i="4"/>
  <c r="I173" i="4"/>
  <c r="I133" i="4"/>
  <c r="H317" i="2"/>
  <c r="H186" i="2"/>
  <c r="H22" i="2"/>
  <c r="I280" i="4"/>
  <c r="I215" i="4"/>
  <c r="I88" i="4"/>
  <c r="I27" i="4"/>
  <c r="I397" i="3"/>
  <c r="I248" i="3"/>
  <c r="I136" i="3"/>
  <c r="H196" i="2"/>
  <c r="H65" i="2"/>
  <c r="I468" i="4"/>
  <c r="I341" i="4"/>
  <c r="I270" i="4"/>
  <c r="I228" i="4"/>
  <c r="I99" i="4"/>
  <c r="I171" i="3"/>
  <c r="I264" i="5"/>
  <c r="I182" i="5"/>
  <c r="H498" i="8"/>
  <c r="H366" i="2"/>
  <c r="H319" i="2"/>
  <c r="H140" i="2"/>
  <c r="H114" i="2"/>
  <c r="I446" i="4"/>
  <c r="I285" i="4"/>
  <c r="I105" i="4"/>
  <c r="I90" i="4"/>
  <c r="I8" i="4"/>
  <c r="I521" i="3"/>
  <c r="I334" i="3"/>
  <c r="I304" i="3"/>
  <c r="I279" i="3"/>
  <c r="I265" i="3"/>
  <c r="I354" i="5"/>
  <c r="I350" i="5"/>
  <c r="I275" i="5"/>
  <c r="I433" i="1"/>
  <c r="H362" i="2"/>
  <c r="I508" i="4"/>
  <c r="I459" i="4"/>
  <c r="I455" i="4"/>
  <c r="I432" i="4"/>
  <c r="I296" i="4"/>
  <c r="I250" i="4"/>
  <c r="I132" i="4"/>
  <c r="I35" i="4"/>
  <c r="I18" i="4"/>
  <c r="I337" i="3"/>
  <c r="I320" i="5"/>
  <c r="H207" i="2"/>
  <c r="H121" i="2"/>
  <c r="H99" i="2"/>
  <c r="H96" i="2"/>
  <c r="H32" i="2"/>
  <c r="H7" i="2"/>
  <c r="I216" i="4"/>
  <c r="I36" i="4"/>
  <c r="I509" i="3"/>
  <c r="I204" i="3"/>
  <c r="I477" i="5"/>
  <c r="I463" i="5"/>
  <c r="I430" i="5"/>
  <c r="I116" i="5"/>
  <c r="I89" i="5"/>
  <c r="I76" i="5"/>
  <c r="I72" i="5"/>
  <c r="H343" i="2"/>
  <c r="H48" i="2"/>
  <c r="I435" i="4"/>
  <c r="I415" i="4"/>
  <c r="I292" i="4"/>
  <c r="I217" i="4"/>
  <c r="I439" i="3"/>
  <c r="I400" i="3"/>
  <c r="I361" i="3"/>
  <c r="I174" i="3"/>
  <c r="I24" i="3"/>
  <c r="I408" i="5"/>
  <c r="I295" i="5"/>
  <c r="I143" i="5"/>
  <c r="I128" i="5"/>
  <c r="I484" i="3"/>
  <c r="I380" i="3"/>
  <c r="I363" i="3"/>
  <c r="I271" i="3"/>
  <c r="I257" i="3"/>
  <c r="I202" i="3"/>
  <c r="I120" i="3"/>
  <c r="I42" i="3"/>
  <c r="I336" i="5"/>
  <c r="I329" i="5"/>
  <c r="I234" i="5"/>
  <c r="I223" i="5"/>
  <c r="I144" i="5"/>
  <c r="I462" i="3"/>
  <c r="I416" i="3"/>
  <c r="I409" i="3"/>
  <c r="I307" i="3"/>
  <c r="I272" i="3"/>
  <c r="I193" i="3"/>
  <c r="I183" i="3"/>
  <c r="I150" i="3"/>
  <c r="I114" i="3"/>
  <c r="I93" i="3"/>
  <c r="I443" i="5"/>
  <c r="I330" i="5"/>
  <c r="I178" i="5"/>
  <c r="I137" i="5"/>
  <c r="I100" i="5"/>
  <c r="I44" i="5"/>
  <c r="H96" i="8"/>
  <c r="I246" i="3"/>
  <c r="I60" i="3"/>
  <c r="I46" i="3"/>
  <c r="I471" i="5"/>
  <c r="I464" i="5"/>
  <c r="I307" i="5"/>
  <c r="I249" i="5"/>
  <c r="I188" i="5"/>
  <c r="H459" i="8"/>
  <c r="I314" i="3"/>
  <c r="I222" i="3"/>
  <c r="I30" i="3"/>
  <c r="I517" i="5"/>
  <c r="I489" i="5"/>
  <c r="I450" i="5"/>
  <c r="I260" i="5"/>
  <c r="I135" i="5"/>
  <c r="I110" i="5"/>
  <c r="I61" i="5"/>
  <c r="I18" i="5"/>
  <c r="H380" i="8"/>
  <c r="I448" i="5"/>
  <c r="I339" i="5"/>
  <c r="I157" i="5"/>
  <c r="I130" i="5"/>
  <c r="I114" i="5"/>
  <c r="I46" i="5"/>
  <c r="I38" i="5"/>
  <c r="H487" i="8"/>
  <c r="H383" i="8"/>
  <c r="H305" i="8"/>
  <c r="H269" i="8"/>
  <c r="H106" i="8"/>
  <c r="I506" i="5"/>
  <c r="I496" i="5"/>
  <c r="I451" i="5"/>
  <c r="I447" i="5"/>
  <c r="I372" i="5"/>
  <c r="I345" i="5"/>
  <c r="I312" i="5"/>
  <c r="I289" i="5"/>
  <c r="I200" i="5"/>
  <c r="I163" i="5"/>
  <c r="I129" i="5"/>
  <c r="I45" i="5"/>
  <c r="H391" i="8"/>
  <c r="H375" i="8"/>
  <c r="H490" i="8"/>
  <c r="H476" i="8"/>
  <c r="H384" i="8"/>
  <c r="H56" i="8"/>
  <c r="I561" i="7"/>
  <c r="H560" i="7"/>
  <c r="H496" i="8"/>
  <c r="H471" i="8"/>
  <c r="H307" i="8"/>
  <c r="H255" i="8"/>
  <c r="H21" i="8"/>
  <c r="H376" i="8"/>
  <c r="H141" i="8"/>
  <c r="H105" i="8"/>
  <c r="H62" i="8"/>
  <c r="H351" i="8"/>
  <c r="H334" i="8"/>
  <c r="H331" i="8"/>
  <c r="H212" i="8"/>
  <c r="H198" i="8"/>
  <c r="I116" i="14"/>
  <c r="H379" i="8"/>
  <c r="H270" i="8"/>
  <c r="H218" i="8"/>
  <c r="H154" i="8"/>
  <c r="H581" i="7"/>
  <c r="I159" i="14"/>
  <c r="I523" i="3"/>
  <c r="I541" i="4"/>
  <c r="I553" i="1"/>
  <c r="I153" i="14"/>
  <c r="I129" i="14"/>
  <c r="H325" i="8"/>
  <c r="H300" i="8"/>
  <c r="H197" i="8"/>
  <c r="H66" i="8"/>
  <c r="I156" i="14"/>
  <c r="I531" i="3"/>
  <c r="I555" i="9"/>
  <c r="I132" i="14"/>
  <c r="I111" i="14"/>
  <c r="I527" i="3"/>
  <c r="I527" i="1"/>
  <c r="I539" i="1"/>
  <c r="H559" i="7"/>
  <c r="I559" i="7"/>
  <c r="I569" i="5"/>
  <c r="I535" i="3"/>
  <c r="I556" i="1"/>
  <c r="H641" i="8"/>
  <c r="H554" i="8"/>
  <c r="I559" i="4"/>
  <c r="I551" i="7"/>
  <c r="I594" i="3"/>
  <c r="I563" i="1"/>
  <c r="H625" i="8"/>
  <c r="I531" i="5"/>
  <c r="I537" i="9"/>
  <c r="H551" i="8"/>
  <c r="H588" i="7"/>
  <c r="I563" i="7"/>
  <c r="I609" i="3"/>
  <c r="I570" i="3"/>
  <c r="I569" i="9"/>
  <c r="H634" i="8"/>
  <c r="H567" i="8"/>
  <c r="I561" i="4"/>
  <c r="H568" i="7"/>
  <c r="I568" i="7"/>
  <c r="I578" i="3"/>
  <c r="I568" i="3"/>
  <c r="I609" i="1"/>
  <c r="I569" i="1"/>
  <c r="I574" i="5"/>
  <c r="H627" i="8"/>
  <c r="H611" i="8"/>
  <c r="H601" i="8"/>
  <c r="H595" i="8"/>
  <c r="H579" i="8"/>
  <c r="I561" i="5"/>
  <c r="H578" i="7"/>
  <c r="I574" i="3"/>
  <c r="I572" i="1"/>
  <c r="I595" i="5"/>
  <c r="I576" i="4"/>
  <c r="I573" i="4"/>
  <c r="H626" i="8"/>
  <c r="H610" i="8"/>
  <c r="I575" i="7"/>
  <c r="I577" i="5"/>
  <c r="I577" i="4"/>
  <c r="H577" i="8"/>
  <c r="H190" i="2"/>
  <c r="H54" i="2"/>
  <c r="H207" i="7"/>
  <c r="I184" i="1"/>
  <c r="I249" i="1"/>
  <c r="I220" i="1"/>
  <c r="K48" i="1"/>
  <c r="I331" i="1"/>
  <c r="I97" i="1"/>
  <c r="I71" i="1"/>
  <c r="K221" i="1"/>
  <c r="G29" i="15"/>
  <c r="I456" i="3"/>
  <c r="H165" i="2"/>
  <c r="H154" i="2"/>
  <c r="I47" i="3"/>
  <c r="H384" i="2"/>
  <c r="H285" i="2"/>
  <c r="I197" i="3"/>
  <c r="H308" i="2"/>
  <c r="H278" i="2"/>
  <c r="H208" i="2"/>
  <c r="I315" i="4"/>
  <c r="I122" i="4"/>
  <c r="K122" i="4"/>
  <c r="I69" i="4"/>
  <c r="I16" i="3"/>
  <c r="I12" i="3"/>
  <c r="H321" i="2"/>
  <c r="H277" i="2"/>
  <c r="H244" i="2"/>
  <c r="H85" i="2"/>
  <c r="H50" i="2"/>
  <c r="I387" i="4"/>
  <c r="I151" i="3"/>
  <c r="I173" i="3"/>
  <c r="H84" i="2"/>
  <c r="I419" i="4"/>
  <c r="I395" i="4"/>
  <c r="I190" i="4"/>
  <c r="I135" i="4"/>
  <c r="I428" i="3"/>
  <c r="I176" i="3"/>
  <c r="H493" i="2"/>
  <c r="H489" i="2"/>
  <c r="H393" i="2"/>
  <c r="I360" i="4"/>
  <c r="I366" i="3"/>
  <c r="I50" i="3"/>
  <c r="I427" i="4"/>
  <c r="I274" i="4"/>
  <c r="I156" i="4"/>
  <c r="I495" i="3"/>
  <c r="I469" i="3"/>
  <c r="I389" i="3"/>
  <c r="I206" i="3"/>
  <c r="I510" i="4"/>
  <c r="I438" i="4"/>
  <c r="I323" i="4"/>
  <c r="I277" i="4"/>
  <c r="I258" i="4"/>
  <c r="I205" i="4"/>
  <c r="I182" i="4"/>
  <c r="I92" i="4"/>
  <c r="I85" i="4"/>
  <c r="I476" i="3"/>
  <c r="I458" i="3"/>
  <c r="I351" i="3"/>
  <c r="I165" i="3"/>
  <c r="I154" i="3"/>
  <c r="I28" i="3"/>
  <c r="H515" i="2"/>
  <c r="H507" i="2"/>
  <c r="H503" i="2"/>
  <c r="H491" i="2"/>
  <c r="H487" i="2"/>
  <c r="H483" i="2"/>
  <c r="H479" i="2"/>
  <c r="H471" i="2"/>
  <c r="H467" i="2"/>
  <c r="H463" i="2"/>
  <c r="H455" i="2"/>
  <c r="H423" i="2"/>
  <c r="H419" i="2"/>
  <c r="H415" i="2"/>
  <c r="H411" i="2"/>
  <c r="H399" i="2"/>
  <c r="I332" i="4"/>
  <c r="I188" i="4"/>
  <c r="I240" i="3"/>
  <c r="I378" i="5"/>
  <c r="I348" i="5"/>
  <c r="I259" i="5"/>
  <c r="I168" i="5"/>
  <c r="I65" i="5"/>
  <c r="I50" i="5"/>
  <c r="I411" i="5"/>
  <c r="I133" i="5"/>
  <c r="I189" i="5"/>
  <c r="I136" i="5"/>
  <c r="I75" i="5"/>
  <c r="I64" i="5"/>
  <c r="H118" i="8"/>
  <c r="I511" i="5"/>
  <c r="I402" i="5"/>
  <c r="I358" i="5"/>
  <c r="I298" i="5"/>
  <c r="I291" i="5"/>
  <c r="I241" i="5"/>
  <c r="I192" i="5"/>
  <c r="I146" i="5"/>
  <c r="I139" i="5"/>
  <c r="I416" i="5"/>
  <c r="I361" i="5"/>
  <c r="I328" i="5"/>
  <c r="I301" i="5"/>
  <c r="I294" i="5"/>
  <c r="I287" i="5"/>
  <c r="I257" i="5"/>
  <c r="I8" i="5"/>
  <c r="I482" i="5"/>
  <c r="I304" i="5"/>
  <c r="I297" i="5"/>
  <c r="I191" i="5"/>
  <c r="I94" i="5"/>
  <c r="I25" i="5"/>
  <c r="H147" i="8"/>
  <c r="H428" i="8"/>
  <c r="H413" i="8"/>
  <c r="H136" i="8"/>
  <c r="H451" i="8"/>
  <c r="H603" i="7"/>
  <c r="H248" i="8"/>
  <c r="H416" i="8"/>
  <c r="H371" i="8"/>
  <c r="H333" i="8"/>
  <c r="H322" i="8"/>
  <c r="H206" i="8"/>
  <c r="H188" i="8"/>
  <c r="H174" i="8"/>
  <c r="H111" i="8"/>
  <c r="H103" i="8"/>
  <c r="H22" i="8"/>
  <c r="I566" i="9"/>
  <c r="I5" i="5"/>
  <c r="H505" i="8"/>
  <c r="H370" i="8"/>
  <c r="H166" i="8"/>
  <c r="H138" i="8"/>
  <c r="H456" i="8"/>
  <c r="H373" i="8"/>
  <c r="H324" i="8"/>
  <c r="H116" i="8"/>
  <c r="H46" i="8"/>
  <c r="H452" i="8"/>
  <c r="H444" i="8"/>
  <c r="H385" i="8"/>
  <c r="H343" i="8"/>
  <c r="H308" i="8"/>
  <c r="H253" i="8"/>
  <c r="H194" i="8"/>
  <c r="H526" i="2"/>
  <c r="H525" i="2"/>
  <c r="I529" i="1"/>
  <c r="I571" i="7"/>
  <c r="H7" i="8"/>
  <c r="I139" i="14"/>
  <c r="H574" i="7"/>
  <c r="I574" i="7"/>
  <c r="I607" i="4"/>
  <c r="I146" i="14"/>
  <c r="I577" i="7"/>
  <c r="H577" i="7"/>
  <c r="I576" i="1"/>
  <c r="I155" i="14"/>
  <c r="I557" i="3"/>
  <c r="H564" i="2"/>
  <c r="H575" i="2"/>
  <c r="H571" i="2"/>
  <c r="H567" i="2"/>
  <c r="I550" i="1"/>
  <c r="H538" i="7"/>
  <c r="H531" i="8"/>
  <c r="I562" i="1"/>
  <c r="I603" i="1"/>
  <c r="I582" i="5"/>
  <c r="I540" i="3"/>
  <c r="I560" i="5"/>
  <c r="H632" i="8"/>
  <c r="I529" i="3"/>
  <c r="I610" i="1"/>
  <c r="I606" i="1"/>
  <c r="I583" i="1"/>
  <c r="I575" i="5"/>
  <c r="H615" i="8"/>
  <c r="I526" i="5"/>
  <c r="H534" i="2"/>
  <c r="H553" i="8"/>
  <c r="I589" i="1"/>
  <c r="I591" i="9"/>
  <c r="I584" i="9"/>
  <c r="H539" i="2"/>
  <c r="I548" i="9"/>
  <c r="H534" i="8"/>
  <c r="H561" i="2"/>
  <c r="H562" i="2"/>
  <c r="I573" i="5"/>
  <c r="I568" i="4"/>
  <c r="H529" i="2"/>
  <c r="H540" i="2"/>
  <c r="H560" i="2"/>
  <c r="I561" i="9"/>
  <c r="I564" i="9"/>
  <c r="I563" i="5"/>
  <c r="I576" i="7"/>
  <c r="I602" i="3"/>
  <c r="I587" i="1"/>
  <c r="I568" i="1"/>
  <c r="I572" i="4"/>
  <c r="H631" i="8"/>
  <c r="H599" i="8"/>
  <c r="H592" i="8"/>
  <c r="H550" i="2"/>
  <c r="H556" i="2"/>
  <c r="I611" i="3"/>
  <c r="H548" i="2"/>
  <c r="H555" i="2"/>
  <c r="I567" i="7"/>
  <c r="H576" i="2"/>
  <c r="H572" i="2"/>
  <c r="H573" i="2"/>
  <c r="H578" i="2"/>
  <c r="H579" i="2"/>
  <c r="I22" i="78"/>
  <c r="I578" i="5"/>
  <c r="I578" i="9"/>
  <c r="I578" i="1"/>
  <c r="I578" i="4"/>
  <c r="I117" i="7"/>
  <c r="I347" i="1"/>
  <c r="I172" i="7"/>
  <c r="I423" i="1"/>
  <c r="H23" i="2"/>
  <c r="I72" i="1"/>
  <c r="H443" i="2"/>
  <c r="H490" i="2"/>
  <c r="H486" i="2"/>
  <c r="H429" i="2"/>
  <c r="H425" i="2"/>
  <c r="H287" i="2"/>
  <c r="H135" i="2"/>
  <c r="H102" i="2"/>
  <c r="H49" i="2"/>
  <c r="H225" i="2"/>
  <c r="H138" i="2"/>
  <c r="H41" i="2"/>
  <c r="I417" i="4"/>
  <c r="H484" i="2"/>
  <c r="H316" i="2"/>
  <c r="H299" i="2"/>
  <c r="H194" i="2"/>
  <c r="H508" i="2"/>
  <c r="H461" i="2"/>
  <c r="H33" i="2"/>
  <c r="H426" i="2"/>
  <c r="I515" i="4"/>
  <c r="I211" i="3"/>
  <c r="I521" i="4"/>
  <c r="I328" i="4"/>
  <c r="I275" i="4"/>
  <c r="I116" i="4"/>
  <c r="I26" i="4"/>
  <c r="I35" i="3"/>
  <c r="I13" i="3"/>
  <c r="I39" i="4"/>
  <c r="I282" i="3"/>
  <c r="I236" i="4"/>
  <c r="I214" i="4"/>
  <c r="I341" i="3"/>
  <c r="I236" i="3"/>
  <c r="I139" i="3"/>
  <c r="I112" i="3"/>
  <c r="I443" i="3"/>
  <c r="I385" i="3"/>
  <c r="I315" i="3"/>
  <c r="I89" i="3"/>
  <c r="I10" i="3"/>
  <c r="I510" i="3"/>
  <c r="I238" i="3"/>
  <c r="I160" i="3"/>
  <c r="I149" i="3"/>
  <c r="I130" i="3"/>
  <c r="I38" i="3"/>
  <c r="I324" i="3"/>
  <c r="I167" i="3"/>
  <c r="I106" i="3"/>
  <c r="I229" i="3"/>
  <c r="I198" i="3"/>
  <c r="I125" i="3"/>
  <c r="I117" i="3"/>
  <c r="I512" i="5"/>
  <c r="I412" i="5"/>
  <c r="I332" i="5"/>
  <c r="I317" i="5"/>
  <c r="I314" i="5"/>
  <c r="I267" i="5"/>
  <c r="I335" i="5"/>
  <c r="I193" i="5"/>
  <c r="I159" i="5"/>
  <c r="I126" i="5"/>
  <c r="I111" i="5"/>
  <c r="I518" i="5"/>
  <c r="I473" i="5"/>
  <c r="I469" i="5"/>
  <c r="I341" i="5"/>
  <c r="I269" i="5"/>
  <c r="I221" i="5"/>
  <c r="I92" i="5"/>
  <c r="I503" i="5"/>
  <c r="I446" i="5"/>
  <c r="I395" i="5"/>
  <c r="I203" i="5"/>
  <c r="I62" i="5"/>
  <c r="I42" i="5"/>
  <c r="I7" i="5"/>
  <c r="I57" i="5"/>
  <c r="I52" i="5"/>
  <c r="I13" i="5"/>
  <c r="H204" i="8"/>
  <c r="I56" i="5"/>
  <c r="I51" i="5"/>
  <c r="H486" i="8"/>
  <c r="H455" i="8"/>
  <c r="H267" i="8"/>
  <c r="H260" i="8"/>
  <c r="H497" i="8"/>
  <c r="H493" i="8"/>
  <c r="H340" i="8"/>
  <c r="H292" i="8"/>
  <c r="H281" i="8"/>
  <c r="H201" i="8"/>
  <c r="H150" i="8"/>
  <c r="H114" i="8"/>
  <c r="H349" i="8"/>
  <c r="H316" i="8"/>
  <c r="H268" i="8"/>
  <c r="H264" i="8"/>
  <c r="H155" i="8"/>
  <c r="H4" i="8"/>
  <c r="I135" i="14"/>
  <c r="I126" i="14"/>
  <c r="H538" i="2"/>
  <c r="H563" i="2"/>
  <c r="I544" i="4"/>
  <c r="I550" i="5"/>
  <c r="H539" i="8"/>
  <c r="I556" i="9"/>
  <c r="H558" i="2"/>
  <c r="H560" i="8"/>
  <c r="H561" i="8"/>
  <c r="I579" i="3"/>
  <c r="I606" i="9"/>
  <c r="I593" i="9"/>
  <c r="H544" i="8"/>
  <c r="H562" i="7"/>
  <c r="H530" i="8"/>
  <c r="H536" i="8"/>
  <c r="I21" i="78"/>
  <c r="H573" i="8"/>
  <c r="I546" i="7"/>
  <c r="I557" i="4"/>
  <c r="I559" i="9"/>
  <c r="I607" i="3"/>
  <c r="I565" i="3"/>
  <c r="I587" i="9"/>
  <c r="I583" i="9"/>
  <c r="I597" i="4"/>
  <c r="I606" i="4"/>
  <c r="I92" i="7"/>
  <c r="H572" i="7"/>
  <c r="I572" i="7"/>
  <c r="H579" i="7"/>
  <c r="H166" i="7"/>
  <c r="I573" i="7"/>
  <c r="I184" i="7"/>
  <c r="I523" i="7"/>
  <c r="H599" i="7"/>
  <c r="I578" i="7"/>
  <c r="I579" i="7"/>
  <c r="I558" i="7"/>
  <c r="H555" i="7"/>
  <c r="I555" i="7"/>
  <c r="L555" i="7"/>
  <c r="H569" i="7"/>
  <c r="I569" i="7"/>
  <c r="I580" i="7"/>
  <c r="I25" i="78"/>
  <c r="H582" i="7"/>
  <c r="H583" i="2"/>
  <c r="I582" i="1"/>
  <c r="I582" i="4"/>
  <c r="I28" i="78"/>
  <c r="I584" i="1"/>
  <c r="I585" i="5"/>
  <c r="I586" i="5"/>
  <c r="I586" i="1"/>
  <c r="I587" i="7"/>
  <c r="I31" i="78"/>
  <c r="I587" i="4"/>
  <c r="I588" i="4"/>
  <c r="I588" i="7"/>
  <c r="I591" i="5"/>
  <c r="I450" i="1"/>
  <c r="H475" i="2"/>
  <c r="H476" i="2"/>
  <c r="H345" i="2"/>
  <c r="H21" i="2"/>
  <c r="I28" i="1"/>
  <c r="H500" i="2"/>
  <c r="H501" i="2"/>
  <c r="H387" i="2"/>
  <c r="H379" i="2"/>
  <c r="H378" i="2"/>
  <c r="H371" i="2"/>
  <c r="H372" i="2"/>
  <c r="I352" i="4"/>
  <c r="I31" i="1"/>
  <c r="G25" i="15"/>
  <c r="I25" i="15"/>
  <c r="H450" i="2"/>
  <c r="H449" i="2"/>
  <c r="H358" i="2"/>
  <c r="H283" i="2"/>
  <c r="H245" i="2"/>
  <c r="I386" i="4"/>
  <c r="G15" i="15"/>
  <c r="I15" i="15"/>
  <c r="I353" i="7"/>
  <c r="I323" i="1"/>
  <c r="I45" i="1"/>
  <c r="J173" i="1"/>
  <c r="I72" i="7"/>
  <c r="I235" i="1"/>
  <c r="I227" i="1"/>
  <c r="I482" i="4"/>
  <c r="I401" i="4"/>
  <c r="I294" i="4"/>
  <c r="I504" i="1"/>
  <c r="I65" i="1"/>
  <c r="I506" i="4"/>
  <c r="I75" i="4"/>
  <c r="H157" i="7"/>
  <c r="H352" i="2"/>
  <c r="H336" i="2"/>
  <c r="H214" i="2"/>
  <c r="I516" i="4"/>
  <c r="I491" i="4"/>
  <c r="H279" i="2"/>
  <c r="I447" i="4"/>
  <c r="I405" i="4"/>
  <c r="I348" i="4"/>
  <c r="H431" i="2"/>
  <c r="H438" i="7"/>
  <c r="H403" i="2"/>
  <c r="AX1" i="1"/>
  <c r="H150" i="2"/>
  <c r="H136" i="2"/>
  <c r="I144" i="1"/>
  <c r="H459" i="2"/>
  <c r="I218" i="1"/>
  <c r="I67" i="1"/>
  <c r="I21" i="1"/>
  <c r="I3" i="1"/>
  <c r="H420" i="2"/>
  <c r="H187" i="2"/>
  <c r="I418" i="1"/>
  <c r="I86" i="1"/>
  <c r="H172" i="2"/>
  <c r="I254" i="1"/>
  <c r="I100" i="1"/>
  <c r="H383" i="2"/>
  <c r="H134" i="2"/>
  <c r="I314" i="4"/>
  <c r="I207" i="4"/>
  <c r="I155" i="4"/>
  <c r="H448" i="2"/>
  <c r="H338" i="2"/>
  <c r="H179" i="2"/>
  <c r="H162" i="2"/>
  <c r="H87" i="2"/>
  <c r="I290" i="4"/>
  <c r="I165" i="4"/>
  <c r="I129" i="4"/>
  <c r="I201" i="3"/>
  <c r="I99" i="3"/>
  <c r="I77" i="3"/>
  <c r="H412" i="2"/>
  <c r="H408" i="2"/>
  <c r="H124" i="2"/>
  <c r="H82" i="2"/>
  <c r="I467" i="4"/>
  <c r="I209" i="4"/>
  <c r="I183" i="4"/>
  <c r="I179" i="4"/>
  <c r="I109" i="4"/>
  <c r="I7" i="4"/>
  <c r="I475" i="3"/>
  <c r="I80" i="3"/>
  <c r="I343" i="4"/>
  <c r="I91" i="4"/>
  <c r="I472" i="3"/>
  <c r="I81" i="4"/>
  <c r="I9" i="4"/>
  <c r="I299" i="3"/>
  <c r="I469" i="4"/>
  <c r="I426" i="4"/>
  <c r="I286" i="4"/>
  <c r="I288" i="3"/>
  <c r="I508" i="5"/>
  <c r="I437" i="4"/>
  <c r="I433" i="4"/>
  <c r="I374" i="4"/>
  <c r="I174" i="4"/>
  <c r="I117" i="4"/>
  <c r="I503" i="3"/>
  <c r="I433" i="3"/>
  <c r="I406" i="3"/>
  <c r="I394" i="3"/>
  <c r="I163" i="3"/>
  <c r="I421" i="4"/>
  <c r="I339" i="4"/>
  <c r="I177" i="4"/>
  <c r="I139" i="4"/>
  <c r="I120" i="4"/>
  <c r="I70" i="4"/>
  <c r="I56" i="4"/>
  <c r="I49" i="4"/>
  <c r="I436" i="3"/>
  <c r="I134" i="3"/>
  <c r="I444" i="3"/>
  <c r="I298" i="3"/>
  <c r="I185" i="3"/>
  <c r="I52" i="3"/>
  <c r="I20" i="3"/>
  <c r="I519" i="5"/>
  <c r="H358" i="8"/>
  <c r="I496" i="3"/>
  <c r="I457" i="3"/>
  <c r="I308" i="3"/>
  <c r="I184" i="3"/>
  <c r="I62" i="3"/>
  <c r="I55" i="3"/>
  <c r="I26" i="3"/>
  <c r="I319" i="5"/>
  <c r="I214" i="5"/>
  <c r="I460" i="3"/>
  <c r="I393" i="3"/>
  <c r="I322" i="3"/>
  <c r="I387" i="5"/>
  <c r="H210" i="8"/>
  <c r="I84" i="5"/>
  <c r="I520" i="5"/>
  <c r="I509" i="5"/>
  <c r="I299" i="5"/>
  <c r="I245" i="5"/>
  <c r="I231" i="5"/>
  <c r="I91" i="5"/>
  <c r="I87" i="5"/>
  <c r="H477" i="8"/>
  <c r="H47" i="8"/>
  <c r="I164" i="5"/>
  <c r="H117" i="8"/>
  <c r="I415" i="5"/>
  <c r="I337" i="5"/>
  <c r="I184" i="5"/>
  <c r="I180" i="5"/>
  <c r="I9" i="5"/>
  <c r="H386" i="8"/>
  <c r="H262" i="8"/>
  <c r="I459" i="5"/>
  <c r="I187" i="5"/>
  <c r="I78" i="5"/>
  <c r="H30" i="8"/>
  <c r="H378" i="8"/>
  <c r="H246" i="8"/>
  <c r="H91" i="8"/>
  <c r="H330" i="8"/>
  <c r="H318" i="8"/>
  <c r="H249" i="8"/>
  <c r="H153" i="8"/>
  <c r="H126" i="8"/>
  <c r="H67" i="8"/>
  <c r="H425" i="8"/>
  <c r="H400" i="8"/>
  <c r="H337" i="8"/>
  <c r="H234" i="8"/>
  <c r="H108" i="8"/>
  <c r="H171" i="8"/>
  <c r="H160" i="8"/>
  <c r="H37" i="8"/>
  <c r="H242" i="8"/>
  <c r="H78" i="8"/>
  <c r="H545" i="8"/>
  <c r="H245" i="8"/>
  <c r="H84" i="8"/>
  <c r="H544" i="2"/>
  <c r="H545" i="2"/>
  <c r="H99" i="8"/>
  <c r="I548" i="3"/>
  <c r="H526" i="8"/>
  <c r="I605" i="9"/>
  <c r="I136" i="14"/>
  <c r="I542" i="5"/>
  <c r="H551" i="2"/>
  <c r="I555" i="3"/>
  <c r="I584" i="7"/>
  <c r="H584" i="7"/>
  <c r="I585" i="7"/>
  <c r="I583" i="7"/>
  <c r="H583" i="7"/>
  <c r="I12" i="78"/>
  <c r="I8" i="78"/>
  <c r="I591" i="4"/>
  <c r="H581" i="8"/>
  <c r="I530" i="3"/>
  <c r="I533" i="1"/>
  <c r="I535" i="4"/>
  <c r="I542" i="9"/>
  <c r="H594" i="7"/>
  <c r="I595" i="1"/>
  <c r="I591" i="1"/>
  <c r="I579" i="1"/>
  <c r="I29" i="78"/>
  <c r="I523" i="9"/>
  <c r="I532" i="5"/>
  <c r="H536" i="2"/>
  <c r="H556" i="8"/>
  <c r="I3" i="78"/>
  <c r="I594" i="1"/>
  <c r="H577" i="2"/>
  <c r="H566" i="2"/>
  <c r="I522" i="5"/>
  <c r="I535" i="1"/>
  <c r="I562" i="3"/>
  <c r="H590" i="7"/>
  <c r="I582" i="7"/>
  <c r="H571" i="7"/>
  <c r="I585" i="3"/>
  <c r="I604" i="1"/>
  <c r="I598" i="9"/>
  <c r="I563" i="9"/>
  <c r="I553" i="9"/>
  <c r="I560" i="1"/>
  <c r="I572" i="9"/>
  <c r="I9" i="78"/>
  <c r="I586" i="4"/>
  <c r="H586" i="7"/>
  <c r="H589" i="7"/>
  <c r="I592" i="5"/>
  <c r="I592" i="4"/>
  <c r="I590" i="7"/>
  <c r="E65" i="15"/>
  <c r="F65" i="15"/>
  <c r="F66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H592" i="7"/>
  <c r="I151" i="7"/>
  <c r="H421" i="2"/>
  <c r="H422" i="2"/>
  <c r="H374" i="2"/>
  <c r="I516" i="7"/>
  <c r="G24" i="15"/>
  <c r="I24" i="15"/>
  <c r="I424" i="1"/>
  <c r="I124" i="1"/>
  <c r="H385" i="2"/>
  <c r="J168" i="1"/>
  <c r="I501" i="7"/>
  <c r="I426" i="1"/>
  <c r="I339" i="1"/>
  <c r="I179" i="1"/>
  <c r="I57" i="7"/>
  <c r="H451" i="2"/>
  <c r="K49" i="1"/>
  <c r="I457" i="1"/>
  <c r="H249" i="2"/>
  <c r="I452" i="3"/>
  <c r="H510" i="2"/>
  <c r="H281" i="7"/>
  <c r="H47" i="7"/>
  <c r="I40" i="7"/>
  <c r="I399" i="1"/>
  <c r="K220" i="1"/>
  <c r="H363" i="2"/>
  <c r="H413" i="2"/>
  <c r="K224" i="1"/>
  <c r="K225" i="1"/>
  <c r="I169" i="1"/>
  <c r="H189" i="2"/>
  <c r="I277" i="7"/>
  <c r="J380" i="1"/>
  <c r="H530" i="7"/>
  <c r="I379" i="1"/>
  <c r="I431" i="1"/>
  <c r="I133" i="1"/>
  <c r="H227" i="2"/>
  <c r="I494" i="1"/>
  <c r="H406" i="2"/>
  <c r="H392" i="2"/>
  <c r="H271" i="2"/>
  <c r="I520" i="4"/>
  <c r="I80" i="4"/>
  <c r="I54" i="4"/>
  <c r="H12" i="7"/>
  <c r="I516" i="1"/>
  <c r="H481" i="2"/>
  <c r="H482" i="2"/>
  <c r="H81" i="2"/>
  <c r="I481" i="4"/>
  <c r="I408" i="4"/>
  <c r="I397" i="4"/>
  <c r="I195" i="4"/>
  <c r="I24" i="1"/>
  <c r="H417" i="2"/>
  <c r="H416" i="2"/>
  <c r="I273" i="4"/>
  <c r="I226" i="4"/>
  <c r="I445" i="4"/>
  <c r="H441" i="2"/>
  <c r="H442" i="2"/>
  <c r="H430" i="2"/>
  <c r="H265" i="2"/>
  <c r="H125" i="2"/>
  <c r="H20" i="2"/>
  <c r="I369" i="4"/>
  <c r="I297" i="4"/>
  <c r="I74" i="4"/>
  <c r="I505" i="3"/>
  <c r="H453" i="2"/>
  <c r="H188" i="2"/>
  <c r="H142" i="2"/>
  <c r="H100" i="2"/>
  <c r="I425" i="4"/>
  <c r="I407" i="4"/>
  <c r="I364" i="4"/>
  <c r="I330" i="4"/>
  <c r="I257" i="4"/>
  <c r="I251" i="4"/>
  <c r="I175" i="4"/>
  <c r="I171" i="4"/>
  <c r="I79" i="4"/>
  <c r="I507" i="3"/>
  <c r="I119" i="3"/>
  <c r="H410" i="2"/>
  <c r="H260" i="2"/>
  <c r="H250" i="2"/>
  <c r="H221" i="2"/>
  <c r="H131" i="2"/>
  <c r="H57" i="2"/>
  <c r="H19" i="2"/>
  <c r="I499" i="4"/>
  <c r="I479" i="4"/>
  <c r="I460" i="4"/>
  <c r="I206" i="4"/>
  <c r="I146" i="4"/>
  <c r="I62" i="4"/>
  <c r="I48" i="4"/>
  <c r="I122" i="3"/>
  <c r="H502" i="2"/>
  <c r="H388" i="2"/>
  <c r="H297" i="2"/>
  <c r="H269" i="2"/>
  <c r="H230" i="2"/>
  <c r="I470" i="4"/>
  <c r="I466" i="4"/>
  <c r="I287" i="4"/>
  <c r="I246" i="4"/>
  <c r="I229" i="4"/>
  <c r="I222" i="4"/>
  <c r="I22" i="4"/>
  <c r="I273" i="3"/>
  <c r="I494" i="3"/>
  <c r="I478" i="3"/>
  <c r="I417" i="3"/>
  <c r="I338" i="3"/>
  <c r="I320" i="3"/>
  <c r="I287" i="3"/>
  <c r="I259" i="3"/>
  <c r="I520" i="3"/>
  <c r="I500" i="3"/>
  <c r="I219" i="3"/>
  <c r="I111" i="3"/>
  <c r="I400" i="5"/>
  <c r="I418" i="5"/>
  <c r="I352" i="5"/>
  <c r="I147" i="5"/>
  <c r="I93" i="5"/>
  <c r="I389" i="5"/>
  <c r="H279" i="8"/>
  <c r="I501" i="5"/>
  <c r="I461" i="5"/>
  <c r="I343" i="5"/>
  <c r="I284" i="5"/>
  <c r="I131" i="5"/>
  <c r="I153" i="5"/>
  <c r="I478" i="5"/>
  <c r="I268" i="5"/>
  <c r="I215" i="5"/>
  <c r="I514" i="5"/>
  <c r="I421" i="5"/>
  <c r="I386" i="5"/>
  <c r="H418" i="8"/>
  <c r="H276" i="8"/>
  <c r="H124" i="8"/>
  <c r="H388" i="8"/>
  <c r="H81" i="8"/>
  <c r="I23" i="5"/>
  <c r="H339" i="8"/>
  <c r="H256" i="8"/>
  <c r="H241" i="8"/>
  <c r="H215" i="8"/>
  <c r="H192" i="8"/>
  <c r="H88" i="8"/>
  <c r="I19" i="5"/>
  <c r="H320" i="8"/>
  <c r="H28" i="8"/>
  <c r="H8" i="8"/>
  <c r="H58" i="8"/>
  <c r="H45" i="8"/>
  <c r="I152" i="14"/>
  <c r="I130" i="14"/>
  <c r="I586" i="7"/>
  <c r="H582" i="2"/>
  <c r="H584" i="2"/>
  <c r="H434" i="2"/>
  <c r="H138" i="7"/>
  <c r="H468" i="2"/>
  <c r="K51" i="1"/>
  <c r="I53" i="7"/>
  <c r="I236" i="1"/>
  <c r="K236" i="1"/>
  <c r="H438" i="2"/>
  <c r="I489" i="1"/>
  <c r="I478" i="1"/>
  <c r="H369" i="2"/>
  <c r="K45" i="1"/>
  <c r="H427" i="2"/>
  <c r="I381" i="7"/>
  <c r="H58" i="7"/>
  <c r="I25" i="7"/>
  <c r="I233" i="1"/>
  <c r="I154" i="1"/>
  <c r="I47" i="4"/>
  <c r="H336" i="7"/>
  <c r="J177" i="1"/>
  <c r="I177" i="1"/>
  <c r="I489" i="7"/>
  <c r="I475" i="7"/>
  <c r="I325" i="1"/>
  <c r="H398" i="2"/>
  <c r="H397" i="2"/>
  <c r="H34" i="7"/>
  <c r="H129" i="7"/>
  <c r="I440" i="1"/>
  <c r="H37" i="7"/>
  <c r="AW4" i="1"/>
  <c r="I469" i="7"/>
  <c r="I180" i="7"/>
  <c r="H170" i="7"/>
  <c r="K235" i="1"/>
  <c r="K234" i="1"/>
  <c r="I180" i="1"/>
  <c r="H457" i="2"/>
  <c r="H446" i="2"/>
  <c r="H350" i="2"/>
  <c r="H351" i="2"/>
  <c r="H170" i="2"/>
  <c r="I5" i="1"/>
  <c r="I203" i="1"/>
  <c r="I162" i="1"/>
  <c r="H309" i="2"/>
  <c r="I313" i="4"/>
  <c r="I261" i="4"/>
  <c r="I501" i="4"/>
  <c r="I185" i="1"/>
  <c r="I35" i="1"/>
  <c r="H5" i="2"/>
  <c r="H400" i="2"/>
  <c r="H306" i="2"/>
  <c r="I237" i="4"/>
  <c r="I167" i="4"/>
  <c r="I4" i="4"/>
  <c r="I305" i="3"/>
  <c r="H506" i="2"/>
  <c r="H205" i="2"/>
  <c r="H117" i="2"/>
  <c r="I393" i="4"/>
  <c r="I268" i="4"/>
  <c r="H418" i="2"/>
  <c r="H156" i="2"/>
  <c r="I429" i="4"/>
  <c r="I396" i="4"/>
  <c r="I365" i="4"/>
  <c r="I357" i="4"/>
  <c r="I353" i="4"/>
  <c r="H509" i="2"/>
  <c r="H436" i="2"/>
  <c r="I34" i="3"/>
  <c r="I461" i="4"/>
  <c r="I443" i="4"/>
  <c r="I379" i="4"/>
  <c r="I375" i="4"/>
  <c r="I368" i="4"/>
  <c r="I144" i="4"/>
  <c r="I11" i="4"/>
  <c r="I78" i="3"/>
  <c r="I382" i="4"/>
  <c r="I301" i="4"/>
  <c r="I271" i="4"/>
  <c r="I203" i="4"/>
  <c r="I82" i="4"/>
  <c r="I78" i="4"/>
  <c r="I60" i="4"/>
  <c r="I103" i="3"/>
  <c r="I118" i="3"/>
  <c r="I495" i="4"/>
  <c r="I474" i="4"/>
  <c r="I324" i="4"/>
  <c r="I310" i="4"/>
  <c r="I21" i="4"/>
  <c r="I17" i="4"/>
  <c r="I8" i="3"/>
  <c r="I497" i="3"/>
  <c r="I357" i="3"/>
  <c r="I353" i="3"/>
  <c r="I349" i="3"/>
  <c r="I274" i="3"/>
  <c r="I266" i="3"/>
  <c r="I262" i="3"/>
  <c r="I241" i="3"/>
  <c r="I207" i="3"/>
  <c r="I186" i="3"/>
  <c r="I175" i="3"/>
  <c r="I517" i="3"/>
  <c r="I427" i="3"/>
  <c r="I423" i="3"/>
  <c r="I94" i="3"/>
  <c r="I453" i="3"/>
  <c r="I445" i="3"/>
  <c r="I221" i="3"/>
  <c r="I141" i="3"/>
  <c r="I97" i="3"/>
  <c r="H508" i="8"/>
  <c r="I380" i="5"/>
  <c r="H355" i="8"/>
  <c r="I285" i="5"/>
  <c r="I97" i="5"/>
  <c r="I36" i="5"/>
  <c r="H423" i="8"/>
  <c r="H167" i="8"/>
  <c r="I288" i="5"/>
  <c r="I252" i="5"/>
  <c r="I244" i="5"/>
  <c r="I240" i="5"/>
  <c r="I179" i="5"/>
  <c r="H446" i="8"/>
  <c r="H365" i="8"/>
  <c r="I266" i="5"/>
  <c r="I198" i="5"/>
  <c r="I175" i="5"/>
  <c r="I31" i="5"/>
  <c r="H506" i="8"/>
  <c r="H372" i="8"/>
  <c r="H272" i="8"/>
  <c r="H51" i="8"/>
  <c r="I488" i="5"/>
  <c r="I474" i="5"/>
  <c r="I360" i="5"/>
  <c r="I220" i="5"/>
  <c r="I216" i="5"/>
  <c r="I208" i="5"/>
  <c r="I115" i="5"/>
  <c r="I106" i="5"/>
  <c r="I63" i="5"/>
  <c r="H478" i="8"/>
  <c r="H287" i="8"/>
  <c r="H271" i="8"/>
  <c r="H315" i="8"/>
  <c r="H229" i="8"/>
  <c r="H76" i="8"/>
  <c r="H54" i="8"/>
  <c r="H39" i="8"/>
  <c r="H31" i="8"/>
  <c r="H232" i="8"/>
  <c r="H142" i="8"/>
  <c r="H38" i="8"/>
  <c r="H263" i="8"/>
  <c r="H239" i="8"/>
  <c r="H184" i="8"/>
  <c r="H176" i="8"/>
  <c r="H49" i="8"/>
  <c r="H48" i="8"/>
  <c r="I557" i="9"/>
  <c r="I119" i="14"/>
  <c r="I122" i="14"/>
  <c r="H593" i="7"/>
  <c r="H11" i="8"/>
  <c r="I549" i="5"/>
  <c r="I541" i="5"/>
  <c r="H552" i="2"/>
  <c r="I598" i="4"/>
  <c r="H568" i="2"/>
  <c r="H553" i="7"/>
  <c r="I553" i="5"/>
  <c r="H559" i="8"/>
  <c r="I589" i="3"/>
  <c r="H591" i="8"/>
  <c r="H588" i="2"/>
  <c r="H563" i="7"/>
  <c r="H574" i="2"/>
  <c r="H570" i="2"/>
  <c r="I563" i="3"/>
  <c r="I575" i="9"/>
  <c r="I598" i="5"/>
  <c r="I589" i="4"/>
  <c r="H629" i="8"/>
  <c r="H585" i="8"/>
  <c r="H581" i="2"/>
  <c r="I594" i="5"/>
  <c r="I594" i="4"/>
  <c r="I598" i="7"/>
  <c r="H598" i="7"/>
  <c r="I598" i="1"/>
  <c r="I599" i="5"/>
  <c r="H600" i="7"/>
  <c r="I600" i="7"/>
  <c r="I602" i="5"/>
  <c r="I602" i="4"/>
  <c r="H602" i="7"/>
  <c r="I603" i="5"/>
  <c r="H604" i="7"/>
  <c r="I605" i="5"/>
  <c r="I605" i="4"/>
  <c r="H607" i="8"/>
  <c r="I607" i="5"/>
  <c r="I607" i="1"/>
  <c r="I183" i="1"/>
  <c r="I33" i="7"/>
  <c r="I88" i="7"/>
  <c r="I165" i="7"/>
  <c r="H485" i="7"/>
  <c r="H252" i="7"/>
  <c r="H505" i="7"/>
  <c r="I502" i="7"/>
  <c r="I439" i="7"/>
  <c r="I41" i="7"/>
  <c r="H449" i="7"/>
  <c r="H512" i="2"/>
  <c r="H513" i="2"/>
  <c r="I53" i="1"/>
  <c r="H333" i="2"/>
  <c r="H315" i="2"/>
  <c r="H310" i="2"/>
  <c r="H302" i="2"/>
  <c r="H243" i="2"/>
  <c r="H238" i="2"/>
  <c r="H215" i="2"/>
  <c r="H155" i="2"/>
  <c r="H122" i="2"/>
  <c r="H74" i="2"/>
  <c r="H26" i="2"/>
  <c r="H24" i="2"/>
  <c r="I504" i="4"/>
  <c r="I489" i="4"/>
  <c r="I454" i="4"/>
  <c r="I440" i="4"/>
  <c r="I413" i="4"/>
  <c r="I383" i="4"/>
  <c r="I340" i="4"/>
  <c r="I336" i="4"/>
  <c r="I326" i="4"/>
  <c r="I298" i="4"/>
  <c r="I256" i="4"/>
  <c r="I233" i="4"/>
  <c r="I231" i="4"/>
  <c r="I208" i="4"/>
  <c r="I193" i="4"/>
  <c r="I189" i="4"/>
  <c r="I180" i="4"/>
  <c r="I161" i="4"/>
  <c r="I159" i="4"/>
  <c r="I130" i="4"/>
  <c r="I102" i="4"/>
  <c r="I34" i="4"/>
  <c r="I29" i="4"/>
  <c r="H469" i="2"/>
  <c r="H460" i="2"/>
  <c r="H440" i="2"/>
  <c r="H433" i="2"/>
  <c r="H414" i="2"/>
  <c r="H293" i="2"/>
  <c r="H273" i="2"/>
  <c r="H262" i="2"/>
  <c r="H147" i="2"/>
  <c r="H145" i="2"/>
  <c r="H103" i="2"/>
  <c r="H101" i="2"/>
  <c r="H62" i="2"/>
  <c r="I498" i="4"/>
  <c r="I457" i="4"/>
  <c r="I452" i="4"/>
  <c r="I436" i="4"/>
  <c r="I411" i="4"/>
  <c r="I371" i="4"/>
  <c r="I306" i="4"/>
  <c r="I265" i="4"/>
  <c r="I254" i="4"/>
  <c r="I245" i="4"/>
  <c r="I238" i="4"/>
  <c r="I227" i="4"/>
  <c r="I220" i="4"/>
  <c r="I164" i="4"/>
  <c r="I153" i="4"/>
  <c r="I137" i="4"/>
  <c r="I113" i="4"/>
  <c r="I96" i="4"/>
  <c r="I94" i="4"/>
  <c r="I77" i="4"/>
  <c r="I73" i="4"/>
  <c r="I66" i="4"/>
  <c r="I25" i="4"/>
  <c r="H494" i="2"/>
  <c r="H456" i="2"/>
  <c r="H382" i="2"/>
  <c r="H367" i="2"/>
  <c r="H218" i="2"/>
  <c r="H206" i="2"/>
  <c r="H137" i="2"/>
  <c r="I3" i="4"/>
  <c r="I514" i="3"/>
  <c r="I492" i="3"/>
  <c r="I487" i="3"/>
  <c r="I483" i="3"/>
  <c r="I477" i="3"/>
  <c r="I455" i="3"/>
  <c r="I446" i="3"/>
  <c r="I377" i="3"/>
  <c r="I370" i="3"/>
  <c r="I327" i="3"/>
  <c r="I294" i="3"/>
  <c r="I283" i="3"/>
  <c r="I217" i="3"/>
  <c r="I187" i="3"/>
  <c r="I132" i="3"/>
  <c r="I53" i="3"/>
  <c r="I408" i="3"/>
  <c r="I392" i="3"/>
  <c r="I355" i="3"/>
  <c r="I346" i="3"/>
  <c r="I335" i="3"/>
  <c r="I306" i="3"/>
  <c r="I267" i="3"/>
  <c r="I239" i="3"/>
  <c r="I194" i="3"/>
  <c r="I147" i="3"/>
  <c r="I92" i="3"/>
  <c r="I505" i="5"/>
  <c r="I498" i="5"/>
  <c r="I486" i="5"/>
  <c r="I458" i="5"/>
  <c r="I426" i="5"/>
  <c r="I398" i="5"/>
  <c r="I393" i="5"/>
  <c r="I366" i="5"/>
  <c r="I327" i="5"/>
  <c r="I323" i="5"/>
  <c r="I321" i="5"/>
  <c r="I282" i="5"/>
  <c r="I167" i="5"/>
  <c r="I142" i="5"/>
  <c r="I122" i="5"/>
  <c r="I117" i="5"/>
  <c r="I95" i="5"/>
  <c r="I83" i="5"/>
  <c r="I487" i="5"/>
  <c r="I480" i="5"/>
  <c r="I476" i="5"/>
  <c r="I435" i="5"/>
  <c r="I376" i="5"/>
  <c r="I342" i="5"/>
  <c r="I334" i="5"/>
  <c r="I296" i="5"/>
  <c r="I258" i="5"/>
  <c r="I242" i="5"/>
  <c r="I211" i="5"/>
  <c r="I48" i="5"/>
  <c r="I30" i="5"/>
  <c r="I4" i="5"/>
  <c r="H507" i="8"/>
  <c r="H457" i="8"/>
  <c r="H421" i="8"/>
  <c r="H405" i="8"/>
  <c r="H377" i="8"/>
  <c r="H335" i="8"/>
  <c r="H257" i="8"/>
  <c r="H190" i="8"/>
  <c r="H128" i="8"/>
  <c r="H100" i="8"/>
  <c r="H495" i="8"/>
  <c r="H489" i="8"/>
  <c r="H398" i="8"/>
  <c r="H361" i="8"/>
  <c r="H121" i="8"/>
  <c r="H97" i="8"/>
  <c r="I161" i="14"/>
  <c r="I151" i="14"/>
  <c r="I552" i="1"/>
  <c r="H546" i="8"/>
  <c r="I558" i="9"/>
  <c r="I528" i="4"/>
  <c r="I538" i="4"/>
  <c r="I547" i="9"/>
  <c r="H554" i="2"/>
  <c r="H549" i="8"/>
  <c r="I555" i="4"/>
  <c r="I562" i="4"/>
  <c r="I6" i="78"/>
  <c r="I601" i="3"/>
  <c r="I584" i="3"/>
  <c r="I582" i="3"/>
  <c r="I597" i="1"/>
  <c r="I571" i="9"/>
  <c r="I564" i="5"/>
  <c r="I10" i="78"/>
  <c r="I569" i="4"/>
  <c r="H575" i="8"/>
  <c r="H527" i="8"/>
  <c r="H540" i="8"/>
  <c r="I595" i="7"/>
  <c r="I594" i="7"/>
  <c r="I596" i="7"/>
  <c r="I597" i="7"/>
  <c r="I605" i="1"/>
  <c r="I609" i="5"/>
  <c r="I609" i="4"/>
  <c r="H608" i="7"/>
  <c r="I181" i="7"/>
  <c r="H181" i="7"/>
  <c r="H304" i="7"/>
  <c r="I75" i="7"/>
  <c r="I339" i="7"/>
  <c r="I55" i="1"/>
  <c r="I132" i="7"/>
  <c r="K42" i="1"/>
  <c r="H465" i="2"/>
  <c r="I455" i="7"/>
  <c r="H421" i="7"/>
  <c r="I337" i="7"/>
  <c r="I95" i="7"/>
  <c r="I58" i="7"/>
  <c r="I471" i="7"/>
  <c r="I444" i="7"/>
  <c r="H395" i="2"/>
  <c r="I82" i="7"/>
  <c r="H320" i="7"/>
  <c r="I316" i="7"/>
  <c r="J167" i="1"/>
  <c r="H477" i="2"/>
  <c r="H478" i="2"/>
  <c r="H30" i="7"/>
  <c r="H511" i="2"/>
  <c r="H480" i="2"/>
  <c r="H209" i="2"/>
  <c r="H90" i="2"/>
  <c r="H15" i="2"/>
  <c r="H516" i="2"/>
  <c r="H424" i="2"/>
  <c r="H368" i="2"/>
  <c r="H354" i="2"/>
  <c r="H318" i="2"/>
  <c r="H252" i="2"/>
  <c r="H239" i="2"/>
  <c r="H226" i="2"/>
  <c r="H201" i="2"/>
  <c r="H199" i="2"/>
  <c r="H167" i="2"/>
  <c r="H160" i="2"/>
  <c r="H158" i="2"/>
  <c r="H126" i="2"/>
  <c r="H115" i="2"/>
  <c r="H88" i="2"/>
  <c r="H47" i="2"/>
  <c r="H34" i="2"/>
  <c r="H11" i="2"/>
  <c r="I504" i="5"/>
  <c r="I273" i="5"/>
  <c r="I313" i="5"/>
  <c r="I276" i="5"/>
  <c r="I270" i="5"/>
  <c r="H466" i="8"/>
  <c r="H302" i="8"/>
  <c r="H481" i="8"/>
  <c r="H420" i="8"/>
  <c r="H381" i="8"/>
  <c r="H346" i="8"/>
  <c r="H259" i="8"/>
  <c r="H266" i="8"/>
  <c r="H120" i="8"/>
  <c r="H203" i="8"/>
  <c r="H199" i="8"/>
  <c r="H152" i="8"/>
  <c r="H102" i="8"/>
  <c r="H492" i="8"/>
  <c r="H462" i="8"/>
  <c r="H387" i="8"/>
  <c r="H288" i="8"/>
  <c r="H217" i="8"/>
  <c r="H110" i="8"/>
  <c r="I570" i="5"/>
  <c r="I532" i="1"/>
  <c r="I571" i="3"/>
  <c r="I524" i="3"/>
  <c r="H603" i="8"/>
  <c r="I526" i="9"/>
  <c r="I534" i="9"/>
  <c r="I562" i="9"/>
  <c r="I599" i="1"/>
  <c r="H585" i="2"/>
  <c r="H586" i="2"/>
  <c r="H565" i="2"/>
  <c r="I598" i="3"/>
  <c r="I593" i="3"/>
  <c r="I581" i="3"/>
  <c r="I602" i="9"/>
  <c r="I595" i="9"/>
  <c r="I580" i="9"/>
  <c r="H608" i="8"/>
  <c r="I607" i="7"/>
  <c r="H607" i="7"/>
  <c r="I589" i="7"/>
  <c r="H575" i="7"/>
  <c r="I591" i="3"/>
  <c r="I577" i="3"/>
  <c r="I589" i="9"/>
  <c r="H566" i="7"/>
  <c r="I602" i="7"/>
  <c r="I609" i="7"/>
  <c r="H609" i="7"/>
  <c r="I56" i="78"/>
  <c r="I612" i="7"/>
  <c r="H611" i="7"/>
  <c r="I613" i="5"/>
  <c r="I614" i="7"/>
  <c r="H521" i="7"/>
  <c r="I346" i="7"/>
  <c r="G26" i="15"/>
  <c r="I26" i="15"/>
  <c r="I73" i="7"/>
  <c r="H73" i="7"/>
  <c r="I64" i="7"/>
  <c r="I61" i="7"/>
  <c r="H565" i="7"/>
  <c r="I91" i="7"/>
  <c r="I323" i="7"/>
  <c r="H389" i="7"/>
  <c r="I349" i="7"/>
  <c r="H348" i="7"/>
  <c r="H274" i="7"/>
  <c r="I221" i="7"/>
  <c r="I212" i="7"/>
  <c r="I611" i="7"/>
  <c r="I320" i="7"/>
  <c r="H194" i="7"/>
  <c r="I362" i="7"/>
  <c r="I67" i="7"/>
  <c r="I483" i="7"/>
  <c r="I459" i="7"/>
  <c r="H353" i="7"/>
  <c r="H325" i="7"/>
  <c r="I230" i="7"/>
  <c r="H152" i="7"/>
  <c r="I90" i="7"/>
  <c r="H495" i="7"/>
  <c r="I495" i="7"/>
  <c r="H203" i="7"/>
  <c r="I157" i="7"/>
  <c r="I50" i="7"/>
  <c r="I43" i="7"/>
  <c r="H370" i="7"/>
  <c r="I514" i="7"/>
  <c r="H513" i="7"/>
  <c r="H368" i="7"/>
  <c r="G16" i="15"/>
  <c r="I16" i="15"/>
  <c r="I328" i="7"/>
  <c r="I244" i="7"/>
  <c r="H226" i="7"/>
  <c r="I226" i="7"/>
  <c r="I167" i="7"/>
  <c r="H135" i="7"/>
  <c r="I136" i="7"/>
  <c r="I135" i="7"/>
  <c r="H102" i="7"/>
  <c r="I448" i="1"/>
  <c r="I504" i="7"/>
  <c r="I498" i="7"/>
  <c r="H205" i="7"/>
  <c r="H172" i="7"/>
  <c r="I537" i="7"/>
  <c r="I538" i="7"/>
  <c r="I566" i="7"/>
  <c r="H359" i="7"/>
  <c r="I531" i="7"/>
  <c r="H387" i="7"/>
  <c r="I378" i="7"/>
  <c r="I331" i="7"/>
  <c r="I304" i="7"/>
  <c r="I301" i="7"/>
  <c r="I272" i="7"/>
  <c r="H272" i="7"/>
  <c r="I155" i="7"/>
  <c r="H155" i="7"/>
  <c r="H111" i="7"/>
  <c r="I256" i="7"/>
  <c r="I257" i="7"/>
  <c r="I148" i="7"/>
  <c r="I573" i="3"/>
  <c r="I608" i="9"/>
  <c r="I340" i="7"/>
  <c r="I526" i="7"/>
  <c r="G13" i="15"/>
  <c r="I13" i="15"/>
  <c r="I317" i="7"/>
  <c r="I318" i="7"/>
  <c r="I298" i="7"/>
  <c r="I187" i="7"/>
  <c r="I133" i="7"/>
  <c r="I610" i="7"/>
  <c r="H309" i="7"/>
  <c r="H459" i="7"/>
  <c r="I147" i="7"/>
  <c r="H326" i="7"/>
  <c r="H497" i="7"/>
  <c r="H478" i="7"/>
  <c r="H442" i="7"/>
  <c r="I352" i="7"/>
  <c r="G21" i="15"/>
  <c r="I21" i="15"/>
  <c r="H323" i="7"/>
  <c r="I313" i="7"/>
  <c r="I307" i="7"/>
  <c r="H307" i="7"/>
  <c r="H256" i="7"/>
  <c r="H250" i="7"/>
  <c r="H179" i="7"/>
  <c r="I179" i="7"/>
  <c r="I169" i="7"/>
  <c r="H26" i="7"/>
  <c r="I26" i="7"/>
  <c r="I89" i="7"/>
  <c r="I207" i="7"/>
  <c r="H191" i="7"/>
  <c r="H107" i="7"/>
  <c r="H33" i="7"/>
  <c r="I519" i="1"/>
  <c r="I484" i="1"/>
  <c r="I139" i="1"/>
  <c r="I74" i="1"/>
  <c r="H365" i="2"/>
  <c r="I332" i="1"/>
  <c r="I117" i="1"/>
  <c r="H65" i="7"/>
  <c r="I490" i="1"/>
  <c r="I461" i="1"/>
  <c r="H360" i="2"/>
  <c r="I160" i="7"/>
  <c r="H14" i="7"/>
  <c r="I449" i="1"/>
  <c r="I367" i="1"/>
  <c r="I283" i="1"/>
  <c r="I206" i="1"/>
  <c r="I156" i="1"/>
  <c r="I152" i="1"/>
  <c r="I112" i="1"/>
  <c r="I109" i="1"/>
  <c r="I88" i="1"/>
  <c r="H505" i="2"/>
  <c r="H504" i="2"/>
  <c r="I225" i="1"/>
  <c r="I217" i="1"/>
  <c r="I141" i="1"/>
  <c r="I68" i="1"/>
  <c r="I29" i="1"/>
  <c r="I104" i="4"/>
  <c r="I437" i="1"/>
  <c r="I281" i="1"/>
  <c r="H267" i="2"/>
  <c r="I184" i="4"/>
  <c r="I138" i="4"/>
  <c r="I134" i="4"/>
  <c r="I82" i="1"/>
  <c r="H445" i="2"/>
  <c r="H284" i="2"/>
  <c r="H193" i="2"/>
  <c r="H174" i="2"/>
  <c r="H98" i="2"/>
  <c r="H64" i="2"/>
  <c r="I453" i="4"/>
  <c r="I414" i="4"/>
  <c r="I362" i="4"/>
  <c r="I302" i="4"/>
  <c r="I127" i="4"/>
  <c r="H304" i="2"/>
  <c r="H272" i="2"/>
  <c r="H180" i="2"/>
  <c r="I497" i="4"/>
  <c r="I493" i="4"/>
  <c r="I376" i="4"/>
  <c r="I372" i="4"/>
  <c r="I349" i="4"/>
  <c r="I289" i="4"/>
  <c r="I213" i="3"/>
  <c r="H435" i="2"/>
  <c r="H359" i="2"/>
  <c r="H108" i="2"/>
  <c r="H51" i="2"/>
  <c r="H43" i="2"/>
  <c r="I404" i="4"/>
  <c r="I322" i="4"/>
  <c r="I308" i="4"/>
  <c r="I247" i="4"/>
  <c r="I221" i="4"/>
  <c r="I187" i="4"/>
  <c r="I148" i="4"/>
  <c r="H386" i="2"/>
  <c r="H307" i="2"/>
  <c r="H289" i="2"/>
  <c r="H164" i="2"/>
  <c r="I439" i="4"/>
  <c r="I110" i="4"/>
  <c r="I72" i="4"/>
  <c r="I57" i="4"/>
  <c r="I513" i="3"/>
  <c r="I415" i="3"/>
  <c r="I296" i="3"/>
  <c r="I224" i="3"/>
  <c r="I64" i="4"/>
  <c r="I493" i="3"/>
  <c r="I479" i="3"/>
  <c r="I365" i="3"/>
  <c r="I156" i="3"/>
  <c r="I142" i="3"/>
  <c r="I79" i="3"/>
  <c r="I11" i="3"/>
  <c r="I511" i="3"/>
  <c r="I464" i="3"/>
  <c r="I372" i="3"/>
  <c r="I226" i="3"/>
  <c r="I178" i="3"/>
  <c r="I233" i="3"/>
  <c r="I66" i="3"/>
  <c r="I521" i="5"/>
  <c r="I263" i="3"/>
  <c r="I27" i="3"/>
  <c r="I81" i="3"/>
  <c r="I190" i="3"/>
  <c r="I87" i="3"/>
  <c r="I497" i="5"/>
  <c r="I433" i="5"/>
  <c r="I397" i="5"/>
  <c r="I96" i="5"/>
  <c r="I41" i="5"/>
  <c r="I462" i="5"/>
  <c r="H501" i="8"/>
  <c r="H414" i="8"/>
  <c r="I375" i="5"/>
  <c r="H364" i="8"/>
  <c r="H216" i="8"/>
  <c r="H112" i="8"/>
  <c r="H367" i="8"/>
  <c r="H119" i="8"/>
  <c r="I113" i="14"/>
  <c r="I125" i="14"/>
  <c r="H614" i="7"/>
  <c r="I555" i="5"/>
  <c r="I606" i="7"/>
  <c r="L14" i="10"/>
  <c r="H606" i="7"/>
  <c r="I124" i="14"/>
  <c r="I600" i="1"/>
  <c r="I597" i="3"/>
  <c r="H597" i="7"/>
  <c r="H619" i="8"/>
  <c r="I613" i="7"/>
  <c r="H613" i="7"/>
  <c r="H549" i="2"/>
  <c r="I613" i="3"/>
  <c r="I575" i="1"/>
  <c r="I582" i="9"/>
  <c r="I51" i="78"/>
  <c r="I621" i="1"/>
  <c r="H537" i="2"/>
  <c r="H555" i="8"/>
  <c r="I560" i="4"/>
  <c r="I601" i="7"/>
  <c r="I581" i="7"/>
  <c r="I605" i="3"/>
  <c r="I580" i="1"/>
  <c r="I565" i="1"/>
  <c r="I40" i="78"/>
  <c r="I58" i="78"/>
  <c r="I538" i="5"/>
  <c r="I591" i="7"/>
  <c r="H604" i="8"/>
  <c r="H590" i="2"/>
  <c r="H540" i="7"/>
  <c r="I561" i="3"/>
  <c r="I596" i="3"/>
  <c r="I608" i="1"/>
  <c r="I616" i="5"/>
  <c r="I616" i="1"/>
  <c r="H279" i="7"/>
  <c r="H64" i="7"/>
  <c r="H192" i="7"/>
  <c r="H385" i="7"/>
  <c r="I478" i="7"/>
  <c r="K53" i="1"/>
  <c r="I220" i="7"/>
  <c r="I111" i="7"/>
  <c r="I270" i="7"/>
  <c r="I205" i="7"/>
  <c r="H311" i="7"/>
  <c r="H372" i="7"/>
  <c r="I223" i="7"/>
  <c r="I47" i="7"/>
  <c r="I96" i="7"/>
  <c r="I255" i="7"/>
  <c r="I314" i="7"/>
  <c r="H99" i="7"/>
  <c r="I452" i="7"/>
  <c r="I174" i="7"/>
  <c r="I120" i="7"/>
  <c r="I364" i="7"/>
  <c r="I338" i="7"/>
  <c r="I36" i="7"/>
  <c r="I271" i="7"/>
  <c r="H35" i="7"/>
  <c r="I447" i="7"/>
  <c r="I86" i="7"/>
  <c r="G23" i="15"/>
  <c r="I23" i="15"/>
  <c r="I361" i="7"/>
  <c r="H440" i="7"/>
  <c r="I335" i="7"/>
  <c r="I51" i="7"/>
  <c r="H314" i="7"/>
  <c r="I224" i="7"/>
  <c r="I261" i="7"/>
  <c r="H477" i="7"/>
  <c r="H260" i="7"/>
  <c r="H98" i="7"/>
  <c r="H80" i="7"/>
  <c r="I78" i="7"/>
  <c r="I499" i="1"/>
  <c r="I406" i="1"/>
  <c r="I404" i="1"/>
  <c r="I329" i="1"/>
  <c r="I276" i="1"/>
  <c r="I274" i="1"/>
  <c r="I267" i="1"/>
  <c r="I255" i="1"/>
  <c r="I241" i="1"/>
  <c r="I186" i="1"/>
  <c r="I153" i="1"/>
  <c r="I85" i="1"/>
  <c r="I79" i="1"/>
  <c r="I75" i="1"/>
  <c r="K44" i="1"/>
  <c r="I17" i="1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6" i="15"/>
  <c r="I114" i="7"/>
  <c r="I193" i="7"/>
  <c r="I250" i="7"/>
  <c r="I386" i="7"/>
  <c r="I297" i="7"/>
  <c r="H446" i="7"/>
  <c r="I199" i="7"/>
  <c r="I166" i="7"/>
  <c r="H177" i="7"/>
  <c r="I218" i="7"/>
  <c r="I232" i="7"/>
  <c r="I23" i="7"/>
  <c r="G18" i="15"/>
  <c r="I18" i="15"/>
  <c r="H206" i="7"/>
  <c r="I168" i="7"/>
  <c r="H273" i="7"/>
  <c r="I510" i="7"/>
  <c r="H81" i="7"/>
  <c r="I535" i="7"/>
  <c r="H209" i="7"/>
  <c r="G27" i="15"/>
  <c r="I27" i="15"/>
  <c r="I251" i="7"/>
  <c r="I274" i="7"/>
  <c r="H535" i="7"/>
  <c r="H460" i="7"/>
  <c r="H360" i="7"/>
  <c r="H346" i="7"/>
  <c r="H262" i="7"/>
  <c r="I186" i="7"/>
  <c r="H173" i="7"/>
  <c r="H125" i="7"/>
  <c r="H85" i="7"/>
  <c r="H48" i="7"/>
  <c r="H38" i="7"/>
  <c r="K226" i="1"/>
  <c r="I235" i="7"/>
  <c r="I302" i="7"/>
  <c r="I49" i="7"/>
  <c r="I203" i="7"/>
  <c r="I265" i="7"/>
  <c r="I204" i="7"/>
  <c r="H23" i="7"/>
  <c r="I343" i="7"/>
  <c r="I162" i="7"/>
  <c r="H229" i="7"/>
  <c r="H518" i="2"/>
  <c r="I376" i="7"/>
  <c r="I246" i="7"/>
  <c r="H251" i="7"/>
  <c r="I98" i="1"/>
  <c r="H181" i="2"/>
  <c r="H401" i="2"/>
  <c r="H402" i="2"/>
  <c r="I507" i="4"/>
  <c r="I483" i="4"/>
  <c r="I423" i="4"/>
  <c r="I367" i="5"/>
  <c r="I525" i="3"/>
  <c r="I536" i="4"/>
  <c r="I538" i="9"/>
  <c r="H557" i="7"/>
  <c r="I558" i="3"/>
  <c r="H559" i="2"/>
  <c r="H610" i="7"/>
  <c r="I608" i="7"/>
  <c r="I603" i="3"/>
  <c r="I615" i="7"/>
  <c r="H615" i="7"/>
  <c r="I533" i="4"/>
  <c r="I535" i="9"/>
  <c r="I547" i="5"/>
  <c r="I548" i="4"/>
  <c r="H557" i="8"/>
  <c r="I557" i="1"/>
  <c r="I4" i="78"/>
  <c r="I588" i="3"/>
  <c r="I583" i="3"/>
  <c r="I609" i="9"/>
  <c r="I600" i="9"/>
  <c r="I592" i="9"/>
  <c r="I579" i="9"/>
  <c r="I565" i="9"/>
  <c r="I37" i="78"/>
  <c r="I615" i="4"/>
  <c r="H616" i="7"/>
  <c r="I616" i="7"/>
  <c r="I625" i="3"/>
  <c r="I617" i="3"/>
  <c r="I634" i="9"/>
  <c r="I615" i="5"/>
  <c r="I580" i="5"/>
  <c r="I630" i="9"/>
  <c r="I626" i="9"/>
  <c r="I64" i="78"/>
  <c r="H617" i="7"/>
  <c r="I618" i="7"/>
  <c r="I617" i="7"/>
  <c r="I62" i="78"/>
  <c r="I618" i="5"/>
  <c r="I618" i="1"/>
  <c r="I619" i="5"/>
  <c r="I620" i="1"/>
  <c r="I620" i="4"/>
  <c r="H620" i="7"/>
  <c r="I621" i="5"/>
  <c r="I621" i="4"/>
  <c r="I69" i="78"/>
  <c r="I625" i="5"/>
  <c r="I625" i="4"/>
  <c r="H625" i="7"/>
  <c r="I68" i="78"/>
  <c r="I624" i="5"/>
  <c r="I624" i="4"/>
  <c r="I67" i="78"/>
  <c r="I623" i="5"/>
  <c r="I624" i="3"/>
  <c r="I623" i="4"/>
  <c r="J384" i="1"/>
  <c r="L556" i="7"/>
  <c r="H507" i="7"/>
  <c r="H534" i="7"/>
  <c r="H518" i="7"/>
  <c r="H490" i="7"/>
  <c r="H373" i="7"/>
  <c r="H267" i="7"/>
  <c r="H258" i="7"/>
  <c r="I197" i="7"/>
  <c r="H143" i="7"/>
  <c r="H126" i="7"/>
  <c r="I71" i="7"/>
  <c r="H60" i="7"/>
  <c r="I211" i="1"/>
  <c r="I149" i="1"/>
  <c r="I143" i="1"/>
  <c r="I132" i="1"/>
  <c r="I104" i="1"/>
  <c r="I102" i="1"/>
  <c r="I95" i="1"/>
  <c r="I87" i="1"/>
  <c r="I83" i="1"/>
  <c r="H491" i="7"/>
  <c r="H388" i="7"/>
  <c r="H382" i="7"/>
  <c r="H200" i="7"/>
  <c r="H24" i="7"/>
  <c r="I231" i="1"/>
  <c r="G22" i="15"/>
  <c r="I22" i="15"/>
  <c r="I140" i="7"/>
  <c r="I210" i="1"/>
  <c r="I155" i="1"/>
  <c r="I146" i="1"/>
  <c r="I140" i="1"/>
  <c r="I128" i="1"/>
  <c r="I116" i="1"/>
  <c r="I14" i="1"/>
  <c r="H361" i="2"/>
  <c r="H334" i="2"/>
  <c r="H220" i="2"/>
  <c r="I518" i="4"/>
  <c r="I385" i="4"/>
  <c r="I377" i="4"/>
  <c r="H346" i="2"/>
  <c r="H331" i="2"/>
  <c r="H288" i="2"/>
  <c r="H256" i="2"/>
  <c r="H175" i="2"/>
  <c r="H106" i="2"/>
  <c r="I319" i="4"/>
  <c r="I309" i="4"/>
  <c r="I299" i="4"/>
  <c r="I249" i="4"/>
  <c r="I219" i="4"/>
  <c r="I211" i="4"/>
  <c r="I157" i="4"/>
  <c r="I97" i="4"/>
  <c r="I19" i="4"/>
  <c r="I308" i="5"/>
  <c r="I254" i="5"/>
  <c r="I209" i="5"/>
  <c r="I196" i="5"/>
  <c r="I346" i="5"/>
  <c r="I311" i="5"/>
  <c r="I251" i="5"/>
  <c r="I206" i="5"/>
  <c r="I127" i="5"/>
  <c r="I154" i="5"/>
  <c r="I134" i="5"/>
  <c r="I619" i="7"/>
  <c r="H435" i="8"/>
  <c r="H445" i="8"/>
  <c r="H109" i="8"/>
  <c r="H366" i="8"/>
  <c r="H243" i="8"/>
  <c r="H82" i="8"/>
  <c r="H71" i="8"/>
  <c r="H410" i="8"/>
  <c r="H261" i="8"/>
  <c r="H89" i="8"/>
  <c r="H453" i="8"/>
  <c r="H284" i="8"/>
  <c r="H185" i="8"/>
  <c r="H92" i="8"/>
  <c r="H64" i="8"/>
  <c r="I138" i="14"/>
  <c r="I120" i="14"/>
  <c r="H98" i="8"/>
  <c r="H42" i="8"/>
  <c r="I149" i="14"/>
  <c r="H595" i="7"/>
  <c r="H547" i="8"/>
  <c r="H524" i="2"/>
  <c r="I530" i="1"/>
  <c r="I531" i="1"/>
  <c r="I540" i="5"/>
  <c r="I549" i="3"/>
  <c r="H550" i="7"/>
  <c r="H529" i="8"/>
  <c r="I605" i="7"/>
  <c r="H605" i="7"/>
  <c r="I577" i="9"/>
  <c r="I530" i="5"/>
  <c r="I551" i="3"/>
  <c r="H552" i="8"/>
  <c r="I600" i="5"/>
  <c r="I596" i="5"/>
  <c r="I7" i="78"/>
  <c r="I595" i="4"/>
  <c r="I623" i="3"/>
  <c r="H630" i="7"/>
  <c r="I590" i="1"/>
  <c r="I601" i="9"/>
  <c r="I581" i="5"/>
  <c r="I14" i="78"/>
  <c r="H617" i="8"/>
  <c r="H576" i="8"/>
  <c r="I42" i="78"/>
  <c r="I50" i="78"/>
  <c r="I616" i="3"/>
  <c r="I632" i="9"/>
  <c r="H626" i="7"/>
  <c r="H621" i="7"/>
  <c r="I621" i="7"/>
  <c r="I618" i="4"/>
  <c r="I593" i="1"/>
  <c r="I610" i="9"/>
  <c r="I608" i="5"/>
  <c r="I588" i="5"/>
  <c r="I570" i="4"/>
  <c r="H638" i="8"/>
  <c r="I32" i="78"/>
  <c r="I34" i="78"/>
  <c r="I615" i="1"/>
  <c r="I614" i="3"/>
  <c r="I619" i="3"/>
  <c r="I635" i="9"/>
  <c r="H622" i="7"/>
  <c r="I622" i="1"/>
  <c r="D14" i="10"/>
  <c r="I626" i="5"/>
  <c r="I626" i="7"/>
  <c r="B14" i="10"/>
  <c r="I627" i="9"/>
  <c r="I627" i="1"/>
  <c r="H492" i="7"/>
  <c r="I492" i="7"/>
  <c r="I97" i="7"/>
  <c r="I59" i="7"/>
  <c r="I237" i="1"/>
  <c r="K237" i="1"/>
  <c r="H128" i="7"/>
  <c r="H546" i="2"/>
  <c r="I539" i="7"/>
  <c r="H539" i="7"/>
  <c r="I534" i="7"/>
  <c r="I454" i="7"/>
  <c r="I367" i="7"/>
  <c r="G20" i="15"/>
  <c r="I20" i="15"/>
  <c r="I324" i="7"/>
  <c r="I325" i="7"/>
  <c r="I315" i="7"/>
  <c r="H315" i="7"/>
  <c r="I269" i="7"/>
  <c r="H269" i="7"/>
  <c r="I243" i="7"/>
  <c r="H243" i="7"/>
  <c r="I143" i="7"/>
  <c r="I137" i="7"/>
  <c r="H134" i="7"/>
  <c r="I129" i="7"/>
  <c r="H109" i="7"/>
  <c r="H101" i="7"/>
  <c r="I101" i="7"/>
  <c r="I62" i="7"/>
  <c r="H62" i="7"/>
  <c r="I63" i="7"/>
  <c r="I60" i="7"/>
  <c r="I52" i="7"/>
  <c r="H42" i="7"/>
  <c r="I29" i="7"/>
  <c r="I335" i="1"/>
  <c r="I305" i="1"/>
  <c r="I244" i="1"/>
  <c r="I229" i="1"/>
  <c r="I213" i="1"/>
  <c r="I138" i="1"/>
  <c r="I121" i="1"/>
  <c r="I18" i="1"/>
  <c r="I12" i="1"/>
  <c r="I466" i="7"/>
  <c r="H466" i="7"/>
  <c r="I354" i="7"/>
  <c r="I347" i="7"/>
  <c r="H240" i="7"/>
  <c r="I240" i="7"/>
  <c r="H215" i="7"/>
  <c r="H210" i="7"/>
  <c r="H199" i="7"/>
  <c r="I379" i="7"/>
  <c r="I493" i="7"/>
  <c r="H366" i="7"/>
  <c r="H542" i="2"/>
  <c r="I530" i="7"/>
  <c r="I479" i="7"/>
  <c r="I480" i="7"/>
  <c r="I470" i="7"/>
  <c r="H470" i="7"/>
  <c r="H464" i="7"/>
  <c r="I463" i="7"/>
  <c r="H450" i="7"/>
  <c r="I387" i="7"/>
  <c r="H379" i="7"/>
  <c r="I358" i="7"/>
  <c r="H358" i="7"/>
  <c r="H265" i="7"/>
  <c r="I258" i="7"/>
  <c r="I219" i="7"/>
  <c r="H219" i="7"/>
  <c r="H214" i="7"/>
  <c r="H146" i="7"/>
  <c r="I146" i="7"/>
  <c r="I104" i="7"/>
  <c r="H104" i="7"/>
  <c r="I105" i="7"/>
  <c r="I30" i="7"/>
  <c r="I383" i="1"/>
  <c r="I251" i="1"/>
  <c r="J231" i="1"/>
  <c r="K231" i="1"/>
  <c r="I166" i="1"/>
  <c r="J166" i="1"/>
  <c r="I48" i="1"/>
  <c r="I8" i="1"/>
  <c r="H531" i="2"/>
  <c r="H532" i="2"/>
  <c r="K228" i="1"/>
  <c r="I520" i="7"/>
  <c r="I355" i="7"/>
  <c r="I467" i="7"/>
  <c r="I182" i="1"/>
  <c r="I228" i="1"/>
  <c r="I363" i="7"/>
  <c r="H362" i="7"/>
  <c r="I359" i="7"/>
  <c r="I341" i="7"/>
  <c r="H340" i="7"/>
  <c r="H333" i="7"/>
  <c r="I319" i="7"/>
  <c r="H318" i="7"/>
  <c r="H316" i="7"/>
  <c r="H302" i="7"/>
  <c r="H222" i="7"/>
  <c r="I222" i="7"/>
  <c r="I171" i="7"/>
  <c r="I149" i="7"/>
  <c r="I150" i="7"/>
  <c r="H149" i="7"/>
  <c r="H140" i="7"/>
  <c r="H133" i="7"/>
  <c r="I134" i="7"/>
  <c r="H108" i="7"/>
  <c r="I81" i="7"/>
  <c r="I74" i="7"/>
  <c r="H72" i="7"/>
  <c r="I350" i="1"/>
  <c r="I313" i="1"/>
  <c r="I222" i="1"/>
  <c r="K223" i="1"/>
  <c r="K222" i="1"/>
  <c r="I123" i="1"/>
  <c r="I81" i="1"/>
  <c r="I73" i="1"/>
  <c r="I57" i="1"/>
  <c r="I51" i="1"/>
  <c r="I46" i="1"/>
  <c r="K46" i="1"/>
  <c r="I42" i="1"/>
  <c r="I15" i="1"/>
  <c r="H447" i="2"/>
  <c r="H323" i="2"/>
  <c r="H258" i="2"/>
  <c r="H176" i="2"/>
  <c r="H71" i="2"/>
  <c r="H6" i="2"/>
  <c r="I422" i="4"/>
  <c r="I392" i="4"/>
  <c r="I363" i="4"/>
  <c r="I355" i="4"/>
  <c r="I342" i="4"/>
  <c r="I325" i="4"/>
  <c r="I295" i="4"/>
  <c r="I235" i="4"/>
  <c r="I84" i="4"/>
  <c r="H473" i="2"/>
  <c r="H454" i="2"/>
  <c r="I68" i="4"/>
  <c r="I50" i="4"/>
  <c r="I42" i="4"/>
  <c r="I30" i="4"/>
  <c r="H183" i="7"/>
  <c r="I508" i="3"/>
  <c r="I459" i="3"/>
  <c r="I434" i="3"/>
  <c r="I396" i="3"/>
  <c r="I379" i="3"/>
  <c r="I362" i="3"/>
  <c r="I345" i="3"/>
  <c r="I326" i="3"/>
  <c r="I249" i="3"/>
  <c r="I203" i="3"/>
  <c r="I166" i="3"/>
  <c r="I100" i="3"/>
  <c r="I501" i="3"/>
  <c r="I373" i="3"/>
  <c r="I359" i="3"/>
  <c r="I293" i="3"/>
  <c r="I227" i="3"/>
  <c r="I159" i="3"/>
  <c r="I107" i="3"/>
  <c r="I48" i="3"/>
  <c r="I361" i="9"/>
  <c r="I353" i="9"/>
  <c r="I517" i="9"/>
  <c r="I381" i="9"/>
  <c r="I377" i="9"/>
  <c r="I373" i="9"/>
  <c r="I369" i="9"/>
  <c r="I365" i="9"/>
  <c r="I357" i="9"/>
  <c r="I345" i="9"/>
  <c r="I341" i="9"/>
  <c r="I337" i="9"/>
  <c r="I333" i="9"/>
  <c r="I329" i="9"/>
  <c r="I325" i="9"/>
  <c r="I321" i="9"/>
  <c r="I317" i="9"/>
  <c r="I313" i="9"/>
  <c r="I309" i="9"/>
  <c r="I305" i="9"/>
  <c r="I301" i="9"/>
  <c r="I297" i="9"/>
  <c r="I293" i="9"/>
  <c r="I289" i="9"/>
  <c r="I285" i="9"/>
  <c r="I281" i="9"/>
  <c r="I277" i="9"/>
  <c r="I272" i="9"/>
  <c r="I268" i="9"/>
  <c r="I264" i="9"/>
  <c r="I260" i="9"/>
  <c r="I256" i="9"/>
  <c r="I252" i="9"/>
  <c r="I248" i="9"/>
  <c r="I244" i="9"/>
  <c r="I521" i="9"/>
  <c r="I512" i="9"/>
  <c r="I508" i="9"/>
  <c r="I504" i="9"/>
  <c r="I500" i="9"/>
  <c r="I496" i="9"/>
  <c r="I492" i="9"/>
  <c r="I488" i="9"/>
  <c r="I484" i="9"/>
  <c r="I480" i="9"/>
  <c r="I476" i="9"/>
  <c r="I472" i="9"/>
  <c r="I468" i="9"/>
  <c r="I464" i="9"/>
  <c r="I460" i="9"/>
  <c r="I456" i="9"/>
  <c r="I452" i="9"/>
  <c r="I448" i="9"/>
  <c r="I443" i="9"/>
  <c r="I439" i="9"/>
  <c r="I434" i="9"/>
  <c r="I430" i="9"/>
  <c r="I184" i="9"/>
  <c r="I176" i="9"/>
  <c r="I168" i="9"/>
  <c r="I160" i="9"/>
  <c r="I152" i="9"/>
  <c r="I144" i="9"/>
  <c r="I136" i="9"/>
  <c r="I128" i="9"/>
  <c r="I120" i="9"/>
  <c r="I111" i="9"/>
  <c r="I103" i="9"/>
  <c r="I95" i="9"/>
  <c r="I87" i="9"/>
  <c r="I79" i="9"/>
  <c r="I59" i="9"/>
  <c r="I51" i="9"/>
  <c r="I11" i="9"/>
  <c r="I3" i="9"/>
  <c r="I407" i="5"/>
  <c r="I173" i="5"/>
  <c r="I155" i="5"/>
  <c r="I188" i="9"/>
  <c r="I180" i="9"/>
  <c r="I172" i="9"/>
  <c r="I164" i="9"/>
  <c r="I156" i="9"/>
  <c r="I148" i="9"/>
  <c r="I140" i="9"/>
  <c r="I132" i="9"/>
  <c r="I124" i="9"/>
  <c r="I115" i="9"/>
  <c r="I107" i="9"/>
  <c r="I99" i="9"/>
  <c r="I91" i="9"/>
  <c r="I83" i="9"/>
  <c r="I63" i="9"/>
  <c r="I55" i="9"/>
  <c r="I15" i="9"/>
  <c r="I7" i="9"/>
  <c r="H411" i="8"/>
  <c r="I539" i="3"/>
  <c r="I541" i="3"/>
  <c r="H543" i="2"/>
  <c r="I528" i="5"/>
  <c r="I535" i="5"/>
  <c r="I559" i="3"/>
  <c r="H601" i="7"/>
  <c r="I592" i="7"/>
  <c r="I600" i="3"/>
  <c r="I586" i="3"/>
  <c r="I594" i="9"/>
  <c r="I585" i="9"/>
  <c r="I581" i="9"/>
  <c r="I599" i="4"/>
  <c r="H622" i="8"/>
  <c r="H580" i="8"/>
  <c r="I612" i="4"/>
  <c r="H558" i="8"/>
  <c r="I569" i="3"/>
  <c r="I585" i="1"/>
  <c r="I597" i="9"/>
  <c r="I581" i="4"/>
  <c r="I628" i="5"/>
  <c r="I72" i="78"/>
  <c r="I628" i="1"/>
  <c r="I633" i="9"/>
  <c r="H632" i="7"/>
  <c r="H585" i="7"/>
  <c r="I610" i="3"/>
  <c r="I588" i="9"/>
  <c r="I612" i="5"/>
  <c r="I590" i="5"/>
  <c r="I608" i="4"/>
  <c r="I604" i="4"/>
  <c r="I584" i="4"/>
  <c r="H637" i="8"/>
  <c r="H614" i="8"/>
  <c r="H628" i="7"/>
  <c r="I565" i="7"/>
  <c r="I602" i="1"/>
  <c r="I568" i="9"/>
  <c r="I611" i="4"/>
  <c r="I601" i="4"/>
  <c r="I596" i="4"/>
  <c r="I575" i="4"/>
  <c r="H628" i="8"/>
  <c r="H590" i="8"/>
  <c r="H583" i="8"/>
  <c r="H587" i="2"/>
  <c r="I629" i="3"/>
  <c r="H629" i="7"/>
  <c r="I629" i="1"/>
  <c r="I630" i="1"/>
  <c r="I630" i="4"/>
  <c r="I260" i="7"/>
  <c r="I128" i="7"/>
  <c r="I38" i="7"/>
  <c r="I108" i="7"/>
  <c r="H312" i="7"/>
  <c r="I333" i="7"/>
  <c r="I110" i="7"/>
  <c r="I214" i="7"/>
  <c r="I266" i="7"/>
  <c r="I450" i="7"/>
  <c r="G28" i="15"/>
  <c r="H321" i="7"/>
  <c r="I211" i="7"/>
  <c r="I519" i="7"/>
  <c r="K41" i="1"/>
  <c r="I45" i="7"/>
  <c r="I98" i="7"/>
  <c r="I231" i="7"/>
  <c r="I370" i="7"/>
  <c r="I238" i="7"/>
  <c r="I77" i="7"/>
  <c r="I69" i="7"/>
  <c r="H374" i="7"/>
  <c r="I217" i="7"/>
  <c r="I453" i="7"/>
  <c r="H213" i="7"/>
  <c r="H153" i="7"/>
  <c r="H520" i="2"/>
  <c r="I46" i="7"/>
  <c r="H20" i="7"/>
  <c r="H481" i="7"/>
  <c r="I56" i="7"/>
  <c r="H76" i="7"/>
  <c r="I145" i="7"/>
  <c r="I118" i="7"/>
  <c r="I371" i="7"/>
  <c r="I515" i="7"/>
  <c r="I511" i="7"/>
  <c r="I201" i="7"/>
  <c r="H524" i="7"/>
  <c r="I377" i="7"/>
  <c r="H503" i="7"/>
  <c r="I259" i="7"/>
  <c r="H118" i="7"/>
  <c r="I245" i="7"/>
  <c r="I242" i="7"/>
  <c r="I195" i="7"/>
  <c r="I278" i="7"/>
  <c r="I487" i="7"/>
  <c r="I164" i="7"/>
  <c r="H371" i="7"/>
  <c r="I185" i="7"/>
  <c r="H27" i="7"/>
  <c r="I79" i="7"/>
  <c r="I356" i="7"/>
  <c r="I70" i="7"/>
  <c r="I461" i="7"/>
  <c r="I122" i="7"/>
  <c r="H248" i="7"/>
  <c r="I158" i="7"/>
  <c r="J174" i="1"/>
  <c r="J171" i="1"/>
  <c r="I100" i="7"/>
  <c r="H517" i="7"/>
  <c r="I500" i="7"/>
  <c r="H486" i="7"/>
  <c r="I484" i="7"/>
  <c r="I334" i="7"/>
  <c r="H247" i="7"/>
  <c r="H188" i="7"/>
  <c r="H141" i="7"/>
  <c r="I116" i="7"/>
  <c r="H68" i="7"/>
  <c r="H54" i="7"/>
  <c r="I302" i="1"/>
  <c r="I252" i="1"/>
  <c r="I175" i="1"/>
  <c r="H266" i="2"/>
  <c r="I309" i="7"/>
  <c r="I159" i="7"/>
  <c r="I66" i="7"/>
  <c r="I113" i="7"/>
  <c r="I183" i="7"/>
  <c r="H233" i="7"/>
  <c r="I375" i="7"/>
  <c r="H31" i="7"/>
  <c r="I254" i="7"/>
  <c r="H176" i="7"/>
  <c r="J183" i="1"/>
  <c r="I216" i="7"/>
  <c r="I348" i="7"/>
  <c r="I322" i="7"/>
  <c r="H369" i="7"/>
  <c r="H237" i="7"/>
  <c r="I329" i="7"/>
  <c r="I457" i="7"/>
  <c r="I368" i="7"/>
  <c r="I512" i="7"/>
  <c r="I154" i="7"/>
  <c r="I21" i="7"/>
  <c r="I532" i="7"/>
  <c r="I276" i="7"/>
  <c r="I275" i="7"/>
  <c r="H142" i="7"/>
  <c r="I139" i="7"/>
  <c r="H121" i="7"/>
  <c r="I383" i="7"/>
  <c r="H456" i="7"/>
  <c r="I112" i="7"/>
  <c r="I189" i="7"/>
  <c r="I529" i="7"/>
  <c r="I496" i="7"/>
  <c r="I351" i="7"/>
  <c r="H156" i="7"/>
  <c r="I264" i="7"/>
  <c r="H499" i="7"/>
  <c r="I94" i="7"/>
  <c r="H201" i="7"/>
  <c r="I345" i="7"/>
  <c r="H498" i="2"/>
  <c r="I83" i="7"/>
  <c r="I127" i="7"/>
  <c r="I253" i="7"/>
  <c r="I494" i="7"/>
  <c r="I248" i="7"/>
  <c r="I190" i="7"/>
  <c r="H497" i="2"/>
  <c r="J181" i="1"/>
  <c r="G17" i="15"/>
  <c r="I17" i="15"/>
  <c r="I482" i="7"/>
  <c r="I465" i="7"/>
  <c r="I350" i="7"/>
  <c r="H115" i="7"/>
  <c r="I174" i="1"/>
  <c r="H528" i="7"/>
  <c r="H496" i="7"/>
  <c r="H461" i="7"/>
  <c r="H441" i="7"/>
  <c r="H356" i="7"/>
  <c r="J349" i="7"/>
  <c r="I311" i="7"/>
  <c r="H263" i="7"/>
  <c r="H241" i="7"/>
  <c r="H87" i="7"/>
  <c r="I388" i="1"/>
  <c r="I384" i="1"/>
  <c r="K229" i="1"/>
  <c r="J178" i="1"/>
  <c r="I178" i="1"/>
  <c r="H234" i="2"/>
  <c r="H222" i="2"/>
  <c r="H212" i="2"/>
  <c r="H200" i="2"/>
  <c r="I279" i="7"/>
  <c r="I35" i="7"/>
  <c r="H130" i="7"/>
  <c r="I163" i="7"/>
  <c r="I196" i="7"/>
  <c r="I234" i="7"/>
  <c r="I28" i="7"/>
  <c r="I344" i="7"/>
  <c r="I477" i="7"/>
  <c r="I177" i="7"/>
  <c r="J181" i="7"/>
  <c r="J182" i="1"/>
  <c r="I102" i="7"/>
  <c r="I144" i="7"/>
  <c r="I32" i="7"/>
  <c r="I330" i="7"/>
  <c r="H445" i="7"/>
  <c r="H182" i="7"/>
  <c r="H476" i="7"/>
  <c r="I55" i="7"/>
  <c r="J49" i="7"/>
  <c r="I521" i="7"/>
  <c r="I93" i="7"/>
  <c r="I125" i="7"/>
  <c r="I525" i="7"/>
  <c r="I299" i="7"/>
  <c r="H198" i="7"/>
  <c r="H308" i="7"/>
  <c r="I305" i="7"/>
  <c r="I306" i="7"/>
  <c r="H124" i="7"/>
  <c r="I508" i="7"/>
  <c r="J170" i="1"/>
  <c r="H468" i="7"/>
  <c r="H7" i="7"/>
  <c r="I521" i="1"/>
  <c r="I492" i="1"/>
  <c r="I463" i="1"/>
  <c r="I380" i="1"/>
  <c r="I376" i="1"/>
  <c r="I344" i="1"/>
  <c r="I299" i="1"/>
  <c r="K230" i="1"/>
  <c r="J169" i="1"/>
  <c r="J165" i="1"/>
  <c r="H405" i="2"/>
  <c r="I500" i="4"/>
  <c r="I378" i="4"/>
  <c r="I303" i="4"/>
  <c r="I279" i="4"/>
  <c r="I186" i="4"/>
  <c r="I163" i="4"/>
  <c r="I511" i="4"/>
  <c r="I490" i="4"/>
  <c r="I488" i="4"/>
  <c r="I412" i="4"/>
  <c r="I391" i="4"/>
  <c r="I381" i="4"/>
  <c r="I282" i="4"/>
  <c r="I234" i="4"/>
  <c r="I213" i="4"/>
  <c r="I142" i="4"/>
  <c r="I93" i="4"/>
  <c r="I486" i="3"/>
  <c r="I448" i="3"/>
  <c r="I422" i="3"/>
  <c r="I411" i="3"/>
  <c r="I191" i="3"/>
  <c r="I146" i="3"/>
  <c r="I128" i="3"/>
  <c r="I489" i="3"/>
  <c r="I463" i="3"/>
  <c r="I429" i="3"/>
  <c r="I245" i="3"/>
  <c r="I153" i="3"/>
  <c r="I29" i="3"/>
  <c r="I498" i="3"/>
  <c r="I468" i="3"/>
  <c r="I418" i="3"/>
  <c r="I286" i="3"/>
  <c r="I250" i="3"/>
  <c r="I145" i="3"/>
  <c r="I143" i="3"/>
  <c r="I131" i="3"/>
  <c r="I129" i="3"/>
  <c r="I32" i="3"/>
  <c r="I17" i="3"/>
  <c r="I439" i="5"/>
  <c r="H511" i="8"/>
  <c r="H469" i="8"/>
  <c r="H93" i="8"/>
  <c r="H68" i="8"/>
  <c r="H170" i="8"/>
  <c r="H115" i="8"/>
  <c r="H132" i="8"/>
  <c r="H77" i="8"/>
  <c r="I545" i="3"/>
  <c r="H548" i="7"/>
  <c r="H623" i="7"/>
  <c r="I623" i="7"/>
  <c r="I624" i="7"/>
  <c r="H547" i="2"/>
  <c r="I603" i="7"/>
  <c r="I604" i="7"/>
  <c r="I590" i="4"/>
  <c r="H573" i="7"/>
  <c r="I579" i="5"/>
  <c r="I16" i="78"/>
  <c r="H618" i="8"/>
  <c r="H568" i="8"/>
  <c r="H633" i="7"/>
  <c r="I81" i="78"/>
  <c r="H580" i="7"/>
  <c r="I587" i="3"/>
  <c r="H574" i="8"/>
  <c r="I77" i="78"/>
  <c r="I73" i="78"/>
  <c r="G66" i="15"/>
  <c r="I28" i="15"/>
  <c r="I631" i="5"/>
  <c r="I632" i="5"/>
  <c r="I633" i="5"/>
  <c r="I78" i="78"/>
  <c r="I79" i="78"/>
  <c r="I636" i="5"/>
  <c r="I636" i="1"/>
  <c r="I637" i="4"/>
  <c r="F9" i="10"/>
  <c r="I638" i="5"/>
  <c r="H637" i="7"/>
  <c r="I637" i="7"/>
  <c r="S29" i="15"/>
  <c r="S66" i="15" s="1"/>
  <c r="F13" i="10"/>
  <c r="C14" i="10"/>
  <c r="I639" i="7"/>
  <c r="I638" i="7"/>
  <c r="H638" i="7"/>
  <c r="I83" i="78"/>
  <c r="M66" i="15"/>
  <c r="Q29" i="15"/>
  <c r="Q66" i="15"/>
  <c r="C11" i="10"/>
  <c r="F11" i="10"/>
  <c r="D12" i="10"/>
  <c r="D16" i="10"/>
  <c r="C12" i="10"/>
  <c r="C16" i="10"/>
  <c r="F10" i="10"/>
  <c r="B12" i="10"/>
  <c r="B16" i="10"/>
  <c r="F12" i="10"/>
</calcChain>
</file>

<file path=xl/sharedStrings.xml><?xml version="1.0" encoding="utf-8"?>
<sst xmlns="http://schemas.openxmlformats.org/spreadsheetml/2006/main" count="4275" uniqueCount="501">
  <si>
    <t>Japan</t>
  </si>
  <si>
    <t>Accumulated Exports</t>
  </si>
  <si>
    <t>Total Commitments</t>
  </si>
  <si>
    <t>Mexico</t>
  </si>
  <si>
    <t>% change</t>
  </si>
  <si>
    <t>Unshipped Balance</t>
  </si>
  <si>
    <t>Taiwan</t>
  </si>
  <si>
    <t>Korea</t>
  </si>
  <si>
    <t>Top 5 Importers</t>
  </si>
  <si>
    <t>Top 5 Share of U.S. Corn Exports</t>
  </si>
  <si>
    <t>US Corn Exports</t>
  </si>
  <si>
    <t>*  Cumulative Exports + Outstanding (unshipped) exports</t>
  </si>
  <si>
    <t>** AMS Estimate, based on a 5 -year average U.S. share of Total Imports and WASDE Projected Import demand.</t>
  </si>
  <si>
    <t>EXPORT SALES, Mexico</t>
  </si>
  <si>
    <t>EXPORT SALES, Japan</t>
  </si>
  <si>
    <t>EXPORT SALES, Taiwan</t>
  </si>
  <si>
    <t>EXPORT SALES, Indonesia</t>
  </si>
  <si>
    <t>EU-25</t>
  </si>
  <si>
    <t>EXPORT SALES, Korea</t>
  </si>
  <si>
    <t xml:space="preserve"> - 1,000 mt -</t>
  </si>
  <si>
    <t>(n) indicates negative number.</t>
  </si>
  <si>
    <r>
      <t>Top 5 Importers</t>
    </r>
    <r>
      <rPr>
        <b/>
        <vertAlign val="superscript"/>
        <sz val="11"/>
        <rFont val="Times New Roman"/>
        <family val="1"/>
      </rPr>
      <t>1</t>
    </r>
    <r>
      <rPr>
        <b/>
        <sz val="11"/>
        <rFont val="Times New Roman"/>
        <family val="1"/>
      </rPr>
      <t xml:space="preserve"> of U.S. Soybeans</t>
    </r>
  </si>
  <si>
    <t>Top 5 importers</t>
  </si>
  <si>
    <r>
      <t xml:space="preserve">           Exports</t>
    </r>
    <r>
      <rPr>
        <b/>
        <vertAlign val="superscript"/>
        <sz val="10"/>
        <rFont val="Times New Roman"/>
        <family val="1"/>
      </rPr>
      <t>3</t>
    </r>
    <r>
      <rPr>
        <b/>
        <sz val="10"/>
        <rFont val="Times New Roman"/>
        <family val="1"/>
      </rPr>
      <t xml:space="preserve"> </t>
    </r>
  </si>
  <si>
    <t>Top 5 importers' share of U.S.  soybean export sales</t>
  </si>
  <si>
    <t>curr</t>
  </si>
  <si>
    <t>last</t>
  </si>
  <si>
    <t>current</t>
  </si>
  <si>
    <t>last year</t>
  </si>
  <si>
    <t>Commitments</t>
  </si>
  <si>
    <t>This year</t>
  </si>
  <si>
    <t>Last year</t>
  </si>
  <si>
    <t>SOYBEANS</t>
  </si>
  <si>
    <t>1000 METRIC TONS</t>
  </si>
  <si>
    <t>-</t>
  </si>
  <si>
    <t>current MY</t>
  </si>
  <si>
    <t>Current MY</t>
  </si>
  <si>
    <t>from last MY</t>
  </si>
  <si>
    <t>:</t>
  </si>
  <si>
    <t>next my</t>
  </si>
  <si>
    <t>DESTINATION</t>
  </si>
  <si>
    <t>EUROPEAN UNION - 27</t>
  </si>
  <si>
    <t>BELGIUM</t>
  </si>
  <si>
    <t>DENMARK</t>
  </si>
  <si>
    <t>ITALY</t>
  </si>
  <si>
    <t>U KING</t>
  </si>
  <si>
    <t>OTHER EUROPE</t>
  </si>
  <si>
    <t>TURKEY</t>
  </si>
  <si>
    <t>JAPAN</t>
  </si>
  <si>
    <t>TAIWAN</t>
  </si>
  <si>
    <t>CHINA</t>
  </si>
  <si>
    <t>OTHER ASIA AND OCEANIA</t>
  </si>
  <si>
    <t>HG KONG</t>
  </si>
  <si>
    <t>INDNSIA</t>
  </si>
  <si>
    <t>ISRAEL</t>
  </si>
  <si>
    <t>KOR REP</t>
  </si>
  <si>
    <t>MALAYSA</t>
  </si>
  <si>
    <t>PHIL</t>
  </si>
  <si>
    <t>SINGAPR</t>
  </si>
  <si>
    <t>SYRIA</t>
  </si>
  <si>
    <t>THAILND</t>
  </si>
  <si>
    <t>VIETNAM</t>
  </si>
  <si>
    <t>AFRICA</t>
  </si>
  <si>
    <t>EGYPT</t>
  </si>
  <si>
    <t>MOROCCO</t>
  </si>
  <si>
    <t>WESTERN HEMISPHERE</t>
  </si>
  <si>
    <t>BARBADO</t>
  </si>
  <si>
    <t>C RICA</t>
  </si>
  <si>
    <t>CANADA</t>
  </si>
  <si>
    <t>COLOMB</t>
  </si>
  <si>
    <t>CUBA</t>
  </si>
  <si>
    <t>GUATMAL</t>
  </si>
  <si>
    <t>MEXICO</t>
  </si>
  <si>
    <t>TOTAL KNOWN</t>
  </si>
  <si>
    <t>TOTAL UNKNOWN</t>
  </si>
  <si>
    <t>GERMANY</t>
  </si>
  <si>
    <t>NETHLDS</t>
  </si>
  <si>
    <t>LEBANON</t>
  </si>
  <si>
    <t>SPAIN</t>
  </si>
  <si>
    <t>PANAMA</t>
  </si>
  <si>
    <t>TRINID</t>
  </si>
  <si>
    <t>TOTAL KNOWN &amp; UNKNOWN</t>
  </si>
  <si>
    <t>EXPORTS FOR OWN ACCT</t>
  </si>
  <si>
    <t>OPTIONAL ORIGIN</t>
  </si>
  <si>
    <t>FRANCE</t>
  </si>
  <si>
    <t>U AR EM</t>
  </si>
  <si>
    <t>PORTUGL</t>
  </si>
  <si>
    <t>S ARAB</t>
  </si>
  <si>
    <t>---------</t>
  </si>
  <si>
    <t>PERU</t>
  </si>
  <si>
    <t>IRAN</t>
  </si>
  <si>
    <t>--------</t>
  </si>
  <si>
    <t>FINLAND</t>
  </si>
  <si>
    <t>GREECE</t>
  </si>
  <si>
    <t>FORMER SOVIET UNION-12</t>
  </si>
  <si>
    <t>UKRAINE</t>
  </si>
  <si>
    <t>ARGENT</t>
  </si>
  <si>
    <t>SWITZLD</t>
  </si>
  <si>
    <t>Shipped</t>
  </si>
  <si>
    <t>CHILE</t>
  </si>
  <si>
    <t>VENEZ</t>
  </si>
  <si>
    <t xml:space="preserve">      % of Projected</t>
  </si>
  <si>
    <t>SALVADR</t>
  </si>
  <si>
    <t>*</t>
  </si>
  <si>
    <t>EXPORTS</t>
  </si>
  <si>
    <t>-----------</t>
  </si>
  <si>
    <t>---</t>
  </si>
  <si>
    <t>CARRYOVER EXPORT SALES</t>
  </si>
  <si>
    <t>AN</t>
  </si>
  <si>
    <t>D ACCUMU</t>
  </si>
  <si>
    <t>LATED EXPOR</t>
  </si>
  <si>
    <t>D REGION</t>
  </si>
  <si>
    <t>MA</t>
  </si>
  <si>
    <t>RKETING</t>
  </si>
  <si>
    <t>YEAR ENDING</t>
  </si>
  <si>
    <t>----------------------------</t>
  </si>
  <si>
    <t>-----</t>
  </si>
  <si>
    <t>CARRYOV</t>
  </si>
  <si>
    <t>ER SALES</t>
  </si>
  <si>
    <t>2009/10</t>
  </si>
  <si>
    <t>this year</t>
  </si>
  <si>
    <t xml:space="preserve">this year </t>
  </si>
  <si>
    <t>IRELAND</t>
  </si>
  <si>
    <t>ROMANIA</t>
  </si>
  <si>
    <t>RUSSIA</t>
  </si>
  <si>
    <t>TUNISIA</t>
  </si>
  <si>
    <t>CARRYOVER EXPORT SALES A</t>
  </si>
  <si>
    <t>N</t>
  </si>
  <si>
    <t>A</t>
  </si>
  <si>
    <t>------------------------------</t>
  </si>
  <si>
    <t>----------</t>
  </si>
  <si>
    <t>----</t>
  </si>
  <si>
    <t>TOTAL A</t>
  </si>
  <si>
    <t>CC</t>
  </si>
  <si>
    <t>UMULATED</t>
  </si>
  <si>
    <t>EXPOR</t>
  </si>
  <si>
    <t>TS OF SOY</t>
  </si>
  <si>
    <t>BEANS</t>
  </si>
  <si>
    <t>BY COUNT</t>
  </si>
  <si>
    <t>RY</t>
  </si>
  <si>
    <t>RANKED</t>
  </si>
  <si>
    <t>IN DE</t>
  </si>
  <si>
    <t>SCENDING</t>
  </si>
  <si>
    <t>ORDER</t>
  </si>
  <si>
    <t>FOR MARK</t>
  </si>
  <si>
    <t>ETING</t>
  </si>
  <si>
    <t>YEAR 200</t>
  </si>
  <si>
    <t>COMPA</t>
  </si>
  <si>
    <t>RED WITH</t>
  </si>
  <si>
    <t>4 PRE</t>
  </si>
  <si>
    <t>VIOUS MAR</t>
  </si>
  <si>
    <t>KETIN</t>
  </si>
  <si>
    <t>G YEARS</t>
  </si>
  <si>
    <t>(1</t>
  </si>
  <si>
    <t>,000</t>
  </si>
  <si>
    <t>Metric To</t>
  </si>
  <si>
    <t>ns)</t>
  </si>
  <si>
    <t>2008/</t>
  </si>
  <si>
    <t>2007/</t>
  </si>
  <si>
    <t>2006/</t>
  </si>
  <si>
    <t>2005/</t>
  </si>
  <si>
    <t>COUNTRY</t>
  </si>
  <si>
    <t>RANK</t>
  </si>
  <si>
    <t>--</t>
  </si>
  <si>
    <t>------</t>
  </si>
  <si>
    <t>HONDURA</t>
  </si>
  <si>
    <t>BANGLADH</t>
  </si>
  <si>
    <t>NIGERIA</t>
  </si>
  <si>
    <t>TOTAL</t>
  </si>
  <si>
    <t>2010/11</t>
  </si>
  <si>
    <t>ACCUM</t>
  </si>
  <si>
    <t>ULATED EX</t>
  </si>
  <si>
    <t>PORTS</t>
  </si>
  <si>
    <t>OF SOYBE</t>
  </si>
  <si>
    <t>ANS BY</t>
  </si>
  <si>
    <t>KETING</t>
  </si>
  <si>
    <t>YEARS</t>
  </si>
  <si>
    <t>2009/</t>
  </si>
  <si>
    <t>China</t>
  </si>
  <si>
    <t>2011/12</t>
  </si>
  <si>
    <t>Indonesia</t>
  </si>
  <si>
    <t>SWEDEN</t>
  </si>
  <si>
    <t>Total US soybean export sales</t>
  </si>
  <si>
    <t>2012/13</t>
  </si>
  <si>
    <t>TS BY COUNTRY</t>
  </si>
  <si>
    <t>AND REGION</t>
  </si>
  <si>
    <t>2010/11 M</t>
  </si>
  <si>
    <t>-------------</t>
  </si>
  <si>
    <t>: ACCUMULA</t>
  </si>
  <si>
    <t>TED EXPORTS</t>
  </si>
  <si>
    <t>: 2009/10</t>
  </si>
  <si>
    <t>: 2010/11</t>
  </si>
  <si>
    <t>YEAR 201</t>
  </si>
  <si>
    <t>0/2011</t>
  </si>
  <si>
    <t>2010/</t>
  </si>
  <si>
    <t>RAN</t>
  </si>
  <si>
    <t>K</t>
  </si>
  <si>
    <t>TOTAL AC</t>
  </si>
  <si>
    <t>CU</t>
  </si>
  <si>
    <t>MULATED E</t>
  </si>
  <si>
    <t>XPORTS</t>
  </si>
  <si>
    <t>OF SOYB</t>
  </si>
  <si>
    <t>EANS</t>
  </si>
  <si>
    <t>BY COUNTR</t>
  </si>
  <si>
    <t>Y</t>
  </si>
  <si>
    <t>IN DES</t>
  </si>
  <si>
    <t>CENDING</t>
  </si>
  <si>
    <t>ORDE</t>
  </si>
  <si>
    <t>R FOR MARK</t>
  </si>
  <si>
    <t>COMPAR</t>
  </si>
  <si>
    <t>ED WITH</t>
  </si>
  <si>
    <t>4 PR</t>
  </si>
  <si>
    <t>EVIOUS MAR</t>
  </si>
  <si>
    <t>2011/</t>
  </si>
  <si>
    <t>K  EXPORTS</t>
  </si>
  <si>
    <t>TS B</t>
  </si>
  <si>
    <t>Y COUNTRY</t>
  </si>
  <si>
    <t>AUG</t>
  </si>
  <si>
    <t>UST 31, 2</t>
  </si>
  <si>
    <t>--------------</t>
  </si>
  <si>
    <t>ACCUMULA</t>
  </si>
  <si>
    <t>TED</t>
  </si>
  <si>
    <t>Egypt</t>
  </si>
  <si>
    <t>Export Sales</t>
  </si>
  <si>
    <t>This yr</t>
  </si>
  <si>
    <t>Last yr</t>
  </si>
  <si>
    <t xml:space="preserve">Weeks </t>
  </si>
  <si>
    <t>Inspections (Mill Bushels)</t>
  </si>
  <si>
    <t>Inspections (Metric Tons)</t>
  </si>
  <si>
    <t>Remaining</t>
  </si>
  <si>
    <t>Date</t>
  </si>
  <si>
    <t>Unshipped</t>
  </si>
  <si>
    <t>Miss Gulf</t>
  </si>
  <si>
    <t>3-yr Ave</t>
  </si>
  <si>
    <t>PNW</t>
  </si>
  <si>
    <t>3-Yr Ave</t>
  </si>
  <si>
    <t>Total</t>
  </si>
  <si>
    <t>2012-13</t>
  </si>
  <si>
    <t>as of 12/20/2012</t>
  </si>
  <si>
    <t>Weekly pace</t>
  </si>
  <si>
    <t>Cumulative Weekly Inspections:</t>
  </si>
  <si>
    <t>2012-13 Soybeans Exports, Weekly Pace Needed to reach forecast</t>
  </si>
  <si>
    <t>Sales Needed to Meet WASDE</t>
  </si>
  <si>
    <t>Shipments Needed to Meet WASDE</t>
  </si>
  <si>
    <t>Actual Export Sales</t>
  </si>
  <si>
    <t>Cumulative Weekly Inspections</t>
  </si>
  <si>
    <t>% ttl 3yr</t>
  </si>
  <si>
    <t>3-yr avg</t>
  </si>
  <si>
    <t>Metric Tons</t>
  </si>
  <si>
    <t>2012/</t>
  </si>
  <si>
    <t>2013/14</t>
  </si>
  <si>
    <t xml:space="preserve">  </t>
  </si>
  <si>
    <t>2014/15</t>
  </si>
  <si>
    <t>3-yr avg.</t>
  </si>
  <si>
    <t>net sales</t>
  </si>
  <si>
    <t>(1000 tons)</t>
  </si>
  <si>
    <t>TRY</t>
  </si>
  <si>
    <t>_x000C_</t>
  </si>
  <si>
    <t>T</t>
  </si>
  <si>
    <t>OT</t>
  </si>
  <si>
    <t>AL ACCUMU</t>
  </si>
  <si>
    <t>LATED</t>
  </si>
  <si>
    <t>OF SO</t>
  </si>
  <si>
    <t>YBEANS BY</t>
  </si>
  <si>
    <t>COUN</t>
  </si>
  <si>
    <t>3-year</t>
  </si>
  <si>
    <t>average</t>
  </si>
  <si>
    <t>Table 14</t>
  </si>
  <si>
    <t>EUROPEAN UNION - 27   :</t>
  </si>
  <si>
    <t>ITALY              :</t>
  </si>
  <si>
    <t>SPAIN              :</t>
  </si>
  <si>
    <t>OTHER EUROPE          :</t>
  </si>
  <si>
    <t>TURKEY             :</t>
  </si>
  <si>
    <t>JAPAN                 :</t>
  </si>
  <si>
    <t>TAIWAN                :</t>
  </si>
  <si>
    <t>CHINA                 :</t>
  </si>
  <si>
    <t>OTHER ASIA AND OCEANIA:</t>
  </si>
  <si>
    <t>BANGLADH           :</t>
  </si>
  <si>
    <t>BURMA              :</t>
  </si>
  <si>
    <t>HG KONG            :</t>
  </si>
  <si>
    <t>INDNSIA            :</t>
  </si>
  <si>
    <t>KOR REP            :</t>
  </si>
  <si>
    <t>MALAYSA            :</t>
  </si>
  <si>
    <t>PAKISTN            :</t>
  </si>
  <si>
    <t>PHIL               :</t>
  </si>
  <si>
    <t>S ARAB             :</t>
  </si>
  <si>
    <t>SINGAPR            :</t>
  </si>
  <si>
    <t>THAILND            :</t>
  </si>
  <si>
    <t>VIETNAM            :</t>
  </si>
  <si>
    <t>AFRICA                :</t>
  </si>
  <si>
    <t>MOROCCO            :</t>
  </si>
  <si>
    <t>TUNISIA            :</t>
  </si>
  <si>
    <t>WESTERN HEMISPHERE    :</t>
  </si>
  <si>
    <t>BARBADO            :</t>
  </si>
  <si>
    <t>C RICA             :</t>
  </si>
  <si>
    <t>CANADA             :</t>
  </si>
  <si>
    <t>COLOMB             :</t>
  </si>
  <si>
    <t>CUBA               :</t>
  </si>
  <si>
    <t>GUATMAL            :</t>
  </si>
  <si>
    <t>MEXICO             :</t>
  </si>
  <si>
    <t>PANAMA             :</t>
  </si>
  <si>
    <t>PERU               :</t>
  </si>
  <si>
    <t>TOTAL KNOWN           :</t>
  </si>
  <si>
    <t>TOTAL UNKNOWN         :</t>
  </si>
  <si>
    <t>TOTAL KNOWN &amp; UNKNOWN :</t>
  </si>
  <si>
    <t>EXPORTS FOR OWN ACCT  :</t>
  </si>
  <si>
    <t>OPTIONAL ORIGIN       :</t>
  </si>
  <si>
    <t xml:space="preserve"> </t>
  </si>
  <si>
    <t>2015/16</t>
  </si>
  <si>
    <t>year</t>
  </si>
  <si>
    <t>next</t>
  </si>
  <si>
    <t>Next Year</t>
  </si>
  <si>
    <t>new crop</t>
  </si>
  <si>
    <t>CHILE              :</t>
  </si>
  <si>
    <t>2016/17</t>
  </si>
  <si>
    <t>NETHLDS            :</t>
  </si>
  <si>
    <t>curr yr</t>
  </si>
  <si>
    <t>last yr</t>
  </si>
  <si>
    <t>next year</t>
  </si>
  <si>
    <t>VENEZ              :</t>
  </si>
  <si>
    <t>GERMANY            :</t>
  </si>
  <si>
    <t>DOM REP            :</t>
  </si>
  <si>
    <t>INDIA                 :</t>
  </si>
  <si>
    <t>EGYPT              :</t>
  </si>
  <si>
    <r>
      <t>3</t>
    </r>
    <r>
      <rPr>
        <sz val="7"/>
        <rFont val="Times New Roman"/>
        <family val="1"/>
      </rPr>
      <t xml:space="preserve"> FAS Marketing Year Final Reports - www.fas.usda.gov/export-sales/myfi_rpt.htm.  (Carryover plus Accumulated Exports)</t>
    </r>
  </si>
  <si>
    <t>NICARAG            :</t>
  </si>
  <si>
    <t>Percentage change from last week:</t>
  </si>
  <si>
    <t>MARKETING</t>
  </si>
  <si>
    <t>YEAR</t>
  </si>
  <si>
    <t>D EXPORTS:</t>
  </si>
  <si>
    <t>Netherlands</t>
  </si>
  <si>
    <r>
      <t xml:space="preserve">  Change from prior week</t>
    </r>
    <r>
      <rPr>
        <vertAlign val="superscript"/>
        <sz val="10"/>
        <rFont val="Times New Roman"/>
        <family val="1"/>
      </rPr>
      <t>2</t>
    </r>
  </si>
  <si>
    <r>
      <t>2</t>
    </r>
    <r>
      <rPr>
        <sz val="7"/>
        <rFont val="Times New Roman"/>
        <family val="1"/>
      </rPr>
      <t>Cumulative Exports (shipped) + Outstanding Sales (unshipped), FAS Weekly Export Sales Report, or Export Sales Query--http://www.fas.usda.gov/esrquery/. The total commitments change (net sales) from prior week could include reivisions from previous week's outstanding sales and/or accumulated sales</t>
    </r>
  </si>
  <si>
    <t>HIS WEEK:</t>
  </si>
  <si>
    <t>EXPORT SALES, Europe</t>
  </si>
  <si>
    <t>OUTSTANDING EXPORT SA</t>
  </si>
  <si>
    <t>1000 METRIC TONS       A</t>
  </si>
  <si>
    <t>------------------------</t>
  </si>
  <si>
    <t>DESTINATION        :T</t>
  </si>
  <si>
    <t>US TOTAL</t>
  </si>
  <si>
    <t>EXPORT SALES,</t>
  </si>
  <si>
    <t>KOREA</t>
  </si>
  <si>
    <t>NETHERLANDS</t>
  </si>
  <si>
    <t xml:space="preserve">EXPORT SALES, </t>
  </si>
  <si>
    <t>NEXT</t>
  </si>
  <si>
    <t>2017/18</t>
  </si>
  <si>
    <t>COUNTRY,</t>
  </si>
  <si>
    <t>TING YEAR</t>
  </si>
  <si>
    <t>:O</t>
  </si>
  <si>
    <t>CCUMULATE</t>
  </si>
  <si>
    <t>1    27602.2</t>
  </si>
  <si>
    <t>1    21522.4</t>
  </si>
  <si>
    <t>2     3194.5</t>
  </si>
  <si>
    <t>2     2565.4</t>
  </si>
  <si>
    <t>5     2291.5</t>
  </si>
  <si>
    <t>3     1682.4</t>
  </si>
  <si>
    <t>3     1826.4</t>
  </si>
  <si>
    <t>4     1751.0</t>
  </si>
  <si>
    <t>4     1015.6</t>
  </si>
  <si>
    <t>7      734.6</t>
  </si>
  <si>
    <t>6     1133.6</t>
  </si>
  <si>
    <t>5     1120.0</t>
  </si>
  <si>
    <t>7      676.1</t>
  </si>
  <si>
    <t>8     1085.2</t>
  </si>
  <si>
    <t>13     160.5</t>
  </si>
  <si>
    <t>21      55.5</t>
  </si>
  <si>
    <t>14     432.4</t>
  </si>
  <si>
    <t>13     567.9</t>
  </si>
  <si>
    <t>11     604.6</t>
  </si>
  <si>
    <t>9      677.3</t>
  </si>
  <si>
    <t>8     1099.5</t>
  </si>
  <si>
    <t>6      837.8</t>
  </si>
  <si>
    <t>12     599.2</t>
  </si>
  <si>
    <t>10     561.8</t>
  </si>
  <si>
    <t>10     522.1</t>
  </si>
  <si>
    <t>11     607.6</t>
  </si>
  <si>
    <t>PAKISTN</t>
  </si>
  <si>
    <t>19       0.0</t>
  </si>
  <si>
    <t>0        0.0</t>
  </si>
  <si>
    <t>15     129.6</t>
  </si>
  <si>
    <t>23     176.8</t>
  </si>
  <si>
    <t>9      384.9</t>
  </si>
  <si>
    <t>14     381.6</t>
  </si>
  <si>
    <t>20     203.5</t>
  </si>
  <si>
    <t>19     267.2</t>
  </si>
  <si>
    <t>16     309.4</t>
  </si>
  <si>
    <t>16     208.2</t>
  </si>
  <si>
    <t>21      95.2</t>
  </si>
  <si>
    <t>25     156.7</t>
  </si>
  <si>
    <t>23     276.3</t>
  </si>
  <si>
    <t>17     213.5</t>
  </si>
  <si>
    <t>24     241.8</t>
  </si>
  <si>
    <t>18     158.3</t>
  </si>
  <si>
    <t>39      80.2</t>
  </si>
  <si>
    <t>26      50.3</t>
  </si>
  <si>
    <t>26     352.6</t>
  </si>
  <si>
    <t>15     129.9</t>
  </si>
  <si>
    <t>27      75.8</t>
  </si>
  <si>
    <t>27      38.0</t>
  </si>
  <si>
    <t>22     144.8</t>
  </si>
  <si>
    <t>22     188.3</t>
  </si>
  <si>
    <t>0       68.3</t>
  </si>
  <si>
    <t>28       0.0</t>
  </si>
  <si>
    <t>33      47.9</t>
  </si>
  <si>
    <t>30      91.4</t>
  </si>
  <si>
    <t>17     171.3</t>
  </si>
  <si>
    <t>20      17.6</t>
  </si>
  <si>
    <t>25      45.0</t>
  </si>
  <si>
    <t>31      92.3</t>
  </si>
  <si>
    <t>32      17.2</t>
  </si>
  <si>
    <t>36       8.5</t>
  </si>
  <si>
    <t>29     119.3</t>
  </si>
  <si>
    <t>24      99.8</t>
  </si>
  <si>
    <t>35      25.3</t>
  </si>
  <si>
    <t>33      19.8</t>
  </si>
  <si>
    <t>30      50.1</t>
  </si>
  <si>
    <t>29      72.0</t>
  </si>
  <si>
    <t>36      36.7</t>
  </si>
  <si>
    <t>32       8.5</t>
  </si>
  <si>
    <t>31      21.0</t>
  </si>
  <si>
    <t>34       0.0</t>
  </si>
  <si>
    <t>34      20.1</t>
  </si>
  <si>
    <t>35      14.0</t>
  </si>
  <si>
    <t>BURMA</t>
  </si>
  <si>
    <t>41       0.0</t>
  </si>
  <si>
    <t>CAMROON</t>
  </si>
  <si>
    <t>DOM REP</t>
  </si>
  <si>
    <t>NICARAG</t>
  </si>
  <si>
    <t>40       0.0</t>
  </si>
  <si>
    <t>INDIA</t>
  </si>
  <si>
    <t>38       1.1</t>
  </si>
  <si>
    <t>37       0.2</t>
  </si>
  <si>
    <t>18     449.7</t>
  </si>
  <si>
    <t>12      81.0</t>
  </si>
  <si>
    <t>37       0.0</t>
  </si>
  <si>
    <t>S LANKA</t>
  </si>
  <si>
    <t>NEPAL</t>
  </si>
  <si>
    <t>0        1.0</t>
  </si>
  <si>
    <t>38       0.0</t>
  </si>
  <si>
    <t>---------------</t>
  </si>
  <si>
    <t>2014-2016</t>
  </si>
  <si>
    <t>Last MY</t>
  </si>
  <si>
    <t>PORTUGL            :</t>
  </si>
  <si>
    <t>ISRAEL             :</t>
  </si>
  <si>
    <t>U KING             :</t>
  </si>
  <si>
    <t>IRAN               :</t>
  </si>
  <si>
    <t>CAMROON            :</t>
  </si>
  <si>
    <t>IRELAND            :</t>
  </si>
  <si>
    <t>FRANCE             :</t>
  </si>
  <si>
    <t>ING YEAR</t>
  </si>
  <si>
    <r>
      <t>1</t>
    </r>
    <r>
      <rPr>
        <sz val="7"/>
        <rFont val="Times New Roman"/>
        <family val="1"/>
      </rPr>
      <t>Based on FAS Marketing Year Ranking Reports for 2016/17 - www.fas.usda.gov; Marketing year (MY) = Sep 1 - Aug 31.</t>
    </r>
  </si>
  <si>
    <t>KENYA              :</t>
  </si>
  <si>
    <t>YEAR 09/01</t>
  </si>
  <si>
    <t>REGION AN</t>
  </si>
  <si>
    <t>CURR</t>
  </si>
  <si>
    <t>YR AGO  :</t>
  </si>
  <si>
    <t>NEW GUI            :</t>
  </si>
  <si>
    <r>
      <t xml:space="preserve">               Total Commitments</t>
    </r>
    <r>
      <rPr>
        <b/>
        <vertAlign val="superscript"/>
        <sz val="10"/>
        <rFont val="Times New Roman"/>
        <family val="1"/>
      </rPr>
      <t>2</t>
    </r>
  </si>
  <si>
    <t>XPORTS BY</t>
  </si>
  <si>
    <t>ENT MARKE</t>
  </si>
  <si>
    <t>G SALES:A</t>
  </si>
  <si>
    <t>YR AGO:T</t>
  </si>
  <si>
    <t>LES AND E</t>
  </si>
  <si>
    <t>UTSTANDIN</t>
  </si>
  <si>
    <t>D MARKETING</t>
  </si>
  <si>
    <t>NEXT MARKET</t>
  </si>
  <si>
    <t>OUTSTANDIN</t>
  </si>
  <si>
    <t>G SALES</t>
  </si>
  <si>
    <t>SECOND YR:</t>
  </si>
  <si>
    <t>THIRD YR</t>
  </si>
  <si>
    <t>ARGENT             :</t>
  </si>
  <si>
    <t>NIGERIA            :</t>
  </si>
  <si>
    <t>Next MY</t>
  </si>
  <si>
    <t>2018/19</t>
  </si>
  <si>
    <t>OUTSTANDING EXPORT SAL</t>
  </si>
  <si>
    <t>ES AND E</t>
  </si>
  <si>
    <t>1000 METRIC TONS       AS</t>
  </si>
  <si>
    <t>-------------------------</t>
  </si>
  <si>
    <t>:OU</t>
  </si>
  <si>
    <t>TSTANDIN</t>
  </si>
  <si>
    <t>DESTINATION        :TH</t>
  </si>
  <si>
    <t>IS WEEK:</t>
  </si>
  <si>
    <t>S OF June</t>
  </si>
  <si>
    <t>BRAZIL             :</t>
  </si>
  <si>
    <t>28 2018</t>
  </si>
  <si>
    <t>HONDURA            :</t>
  </si>
  <si>
    <t>S OF July</t>
  </si>
  <si>
    <t>5 2018</t>
  </si>
  <si>
    <t>BELGIUM            :</t>
  </si>
  <si>
    <t>GREECE             :</t>
  </si>
  <si>
    <t>U AR EM            :</t>
  </si>
  <si>
    <t>12 2018</t>
  </si>
  <si>
    <t>19 2018</t>
  </si>
  <si>
    <t>LEBANON            :</t>
  </si>
  <si>
    <t>26 2018</t>
  </si>
  <si>
    <t>SWITZLD            :</t>
  </si>
  <si>
    <t>For the week ending 8/02/2018</t>
  </si>
  <si>
    <t>OF Augu</t>
  </si>
  <si>
    <t>st 2 2018</t>
  </si>
  <si>
    <t>New Mrkng Yr</t>
  </si>
  <si>
    <t>USDA forecast,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</si>
</sst>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[Red]\(0\)"/>
    <numFmt numFmtId="167" formatCode="0.0_);[Red]\(0.0\)"/>
    <numFmt numFmtId="168" formatCode="mm/dd/yy;@"/>
    <numFmt numFmtId="169" formatCode="#,##0.0"/>
    <numFmt numFmtId="170" formatCode="0.0"/>
    <numFmt numFmtId="171" formatCode="0.000000"/>
    <numFmt numFmtId="172" formatCode="_(* #,##0.0_);_(* \(#,##0.0\);_(* &quot;-&quot;??_);_(@_)"/>
    <numFmt numFmtId="173" formatCode="0.0_);\(0.0\)"/>
    <numFmt numFmtId="174" formatCode="0.000"/>
    <numFmt numFmtId="175" formatCode="0.0000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vertAlign val="superscript"/>
      <sz val="10"/>
      <name val="Times New Roman"/>
      <family val="1"/>
    </font>
    <font>
      <sz val="10"/>
      <color indexed="10"/>
      <name val="Times New Roman"/>
      <family val="1"/>
    </font>
    <font>
      <b/>
      <sz val="11"/>
      <name val="Times New Roman"/>
      <family val="1"/>
    </font>
    <font>
      <sz val="8"/>
      <color indexed="10"/>
      <name val="Times New Roman"/>
      <family val="1"/>
    </font>
    <font>
      <vertAlign val="superscript"/>
      <sz val="8"/>
      <name val="Times New Roman"/>
      <family val="1"/>
    </font>
    <font>
      <sz val="9"/>
      <name val="Times New Roman"/>
      <family val="1"/>
    </font>
    <font>
      <b/>
      <vertAlign val="superscript"/>
      <sz val="11"/>
      <name val="Times New Roman"/>
      <family val="1"/>
    </font>
    <font>
      <sz val="8"/>
      <name val="Courier New"/>
      <family val="3"/>
    </font>
    <font>
      <u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Courier New"/>
      <family val="3"/>
    </font>
    <font>
      <sz val="10"/>
      <name val="Arial"/>
      <family val="2"/>
    </font>
    <font>
      <sz val="10"/>
      <name val="Courier New"/>
      <family val="3"/>
    </font>
    <font>
      <sz val="10"/>
      <name val="Arial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 Unicode MS"/>
      <family val="2"/>
    </font>
    <font>
      <vertAlign val="superscript"/>
      <sz val="7"/>
      <name val="Times New Roman"/>
      <family val="1"/>
    </font>
    <font>
      <sz val="7"/>
      <name val="Times New Roman"/>
      <family val="1"/>
    </font>
    <font>
      <sz val="7"/>
      <color indexed="10"/>
      <name val="Times New Roman"/>
      <family val="1"/>
    </font>
    <font>
      <sz val="7"/>
      <name val="Arial"/>
      <family val="2"/>
    </font>
    <font>
      <sz val="7"/>
      <color indexed="9"/>
      <name val="Arial"/>
      <family val="2"/>
    </font>
    <font>
      <sz val="9"/>
      <name val="Arial"/>
      <family val="2"/>
    </font>
    <font>
      <vertAlign val="superscript"/>
      <sz val="10"/>
      <name val="Times New Roman"/>
      <family val="1"/>
    </font>
    <font>
      <sz val="10"/>
      <color rgb="FFFF0000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7"/>
      <color rgb="FF4D4D4D"/>
      <name val="Verdana"/>
      <family val="2"/>
    </font>
    <font>
      <b/>
      <u/>
      <sz val="10"/>
      <color rgb="FF008000"/>
      <name val="Arial"/>
      <family val="2"/>
    </font>
    <font>
      <sz val="10"/>
      <color rgb="FF0070C0"/>
      <name val="Arial"/>
      <family val="2"/>
    </font>
    <font>
      <b/>
      <sz val="10"/>
      <color theme="1"/>
      <name val="Times New Roman"/>
      <family val="1"/>
    </font>
    <font>
      <sz val="8"/>
      <color rgb="FFFF0000"/>
      <name val="Times New Roman"/>
      <family val="1"/>
    </font>
    <font>
      <vertAlign val="superscript"/>
      <sz val="8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0C0C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medium">
        <color rgb="FFC0C0C0"/>
      </right>
      <top style="medium">
        <color rgb="FFC0C0C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medium">
        <color rgb="FFC0C0C0"/>
      </right>
      <top style="thin">
        <color rgb="FF000000"/>
      </top>
      <bottom style="medium">
        <color rgb="FFC0C0C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8" fillId="8" borderId="21" applyNumberFormat="0" applyFont="0" applyAlignment="0" applyProtection="0"/>
    <xf numFmtId="9" fontId="1" fillId="0" borderId="0" applyFont="0" applyFill="0" applyBorder="0" applyAlignment="0" applyProtection="0"/>
  </cellStyleXfs>
  <cellXfs count="332">
    <xf numFmtId="0" fontId="0" fillId="0" borderId="0" xfId="0"/>
    <xf numFmtId="9" fontId="0" fillId="0" borderId="0" xfId="3" applyFont="1"/>
    <xf numFmtId="164" fontId="0" fillId="0" borderId="0" xfId="1" applyNumberFormat="1" applyFont="1"/>
    <xf numFmtId="0" fontId="3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quotePrefix="1"/>
    <xf numFmtId="15" fontId="3" fillId="0" borderId="3" xfId="0" applyNumberFormat="1" applyFont="1" applyBorder="1"/>
    <xf numFmtId="0" fontId="0" fillId="0" borderId="0" xfId="0" applyFill="1" applyBorder="1"/>
    <xf numFmtId="1" fontId="0" fillId="0" borderId="0" xfId="0" applyNumberFormat="1"/>
    <xf numFmtId="15" fontId="3" fillId="0" borderId="0" xfId="0" applyNumberFormat="1" applyFont="1" applyBorder="1"/>
    <xf numFmtId="15" fontId="0" fillId="0" borderId="0" xfId="0" applyNumberFormat="1"/>
    <xf numFmtId="0" fontId="5" fillId="0" borderId="0" xfId="0" applyFont="1"/>
    <xf numFmtId="0" fontId="5" fillId="0" borderId="3" xfId="0" applyFont="1" applyBorder="1"/>
    <xf numFmtId="0" fontId="5" fillId="0" borderId="4" xfId="0" applyFont="1" applyBorder="1"/>
    <xf numFmtId="164" fontId="5" fillId="0" borderId="0" xfId="0" applyNumberFormat="1" applyFont="1"/>
    <xf numFmtId="164" fontId="5" fillId="0" borderId="5" xfId="0" applyNumberFormat="1" applyFont="1" applyBorder="1"/>
    <xf numFmtId="0" fontId="4" fillId="0" borderId="6" xfId="0" applyFont="1" applyFill="1" applyBorder="1"/>
    <xf numFmtId="164" fontId="4" fillId="0" borderId="1" xfId="0" applyNumberFormat="1" applyFont="1" applyBorder="1"/>
    <xf numFmtId="164" fontId="4" fillId="0" borderId="0" xfId="0" applyNumberFormat="1" applyFont="1"/>
    <xf numFmtId="9" fontId="4" fillId="0" borderId="3" xfId="3" applyFont="1" applyBorder="1"/>
    <xf numFmtId="164" fontId="4" fillId="0" borderId="2" xfId="0" applyNumberFormat="1" applyFont="1" applyBorder="1"/>
    <xf numFmtId="164" fontId="4" fillId="0" borderId="5" xfId="1" applyNumberFormat="1" applyFont="1" applyFill="1" applyBorder="1"/>
    <xf numFmtId="9" fontId="4" fillId="0" borderId="7" xfId="3" applyFont="1" applyBorder="1"/>
    <xf numFmtId="9" fontId="5" fillId="0" borderId="8" xfId="3" applyFont="1" applyBorder="1"/>
    <xf numFmtId="165" fontId="5" fillId="0" borderId="9" xfId="3" applyNumberFormat="1" applyFont="1" applyBorder="1"/>
    <xf numFmtId="164" fontId="5" fillId="0" borderId="0" xfId="1" applyNumberFormat="1" applyFont="1" applyBorder="1"/>
    <xf numFmtId="9" fontId="5" fillId="0" borderId="5" xfId="3" applyFont="1" applyBorder="1"/>
    <xf numFmtId="165" fontId="5" fillId="0" borderId="2" xfId="3" applyNumberFormat="1" applyFont="1" applyBorder="1"/>
    <xf numFmtId="14" fontId="0" fillId="0" borderId="0" xfId="0" applyNumberFormat="1"/>
    <xf numFmtId="164" fontId="5" fillId="2" borderId="0" xfId="0" applyNumberFormat="1" applyFont="1" applyFill="1" applyBorder="1"/>
    <xf numFmtId="0" fontId="4" fillId="2" borderId="1" xfId="0" applyFont="1" applyFill="1" applyBorder="1"/>
    <xf numFmtId="9" fontId="0" fillId="0" borderId="0" xfId="3" applyNumberFormat="1" applyFont="1"/>
    <xf numFmtId="0" fontId="4" fillId="2" borderId="0" xfId="0" applyFont="1" applyFill="1" applyBorder="1" applyAlignment="1">
      <alignment wrapText="1"/>
    </xf>
    <xf numFmtId="0" fontId="4" fillId="3" borderId="6" xfId="0" applyFont="1" applyFill="1" applyBorder="1" applyAlignment="1">
      <alignment horizontal="right"/>
    </xf>
    <xf numFmtId="0" fontId="5" fillId="2" borderId="0" xfId="0" applyFont="1" applyFill="1" applyBorder="1"/>
    <xf numFmtId="0" fontId="5" fillId="2" borderId="10" xfId="0" applyFont="1" applyFill="1" applyBorder="1"/>
    <xf numFmtId="164" fontId="4" fillId="2" borderId="1" xfId="0" applyNumberFormat="1" applyFont="1" applyFill="1" applyBorder="1"/>
    <xf numFmtId="164" fontId="4" fillId="2" borderId="0" xfId="0" applyNumberFormat="1" applyFont="1" applyFill="1" applyBorder="1"/>
    <xf numFmtId="0" fontId="10" fillId="2" borderId="1" xfId="0" applyFont="1" applyFill="1" applyBorder="1"/>
    <xf numFmtId="0" fontId="5" fillId="2" borderId="1" xfId="0" applyFont="1" applyFill="1" applyBorder="1"/>
    <xf numFmtId="15" fontId="5" fillId="2" borderId="1" xfId="0" applyNumberFormat="1" applyFont="1" applyFill="1" applyBorder="1"/>
    <xf numFmtId="0" fontId="4" fillId="2" borderId="0" xfId="0" quotePrefix="1" applyFont="1" applyFill="1" applyBorder="1" applyAlignment="1"/>
    <xf numFmtId="166" fontId="5" fillId="2" borderId="0" xfId="0" applyNumberFormat="1" applyFont="1" applyFill="1" applyBorder="1"/>
    <xf numFmtId="0" fontId="4" fillId="2" borderId="1" xfId="0" applyFont="1" applyFill="1" applyBorder="1" applyAlignment="1">
      <alignment wrapText="1"/>
    </xf>
    <xf numFmtId="9" fontId="5" fillId="2" borderId="1" xfId="3" applyFont="1" applyFill="1" applyBorder="1" applyAlignment="1">
      <alignment wrapText="1"/>
    </xf>
    <xf numFmtId="0" fontId="0" fillId="4" borderId="0" xfId="0" applyFill="1"/>
    <xf numFmtId="166" fontId="4" fillId="2" borderId="0" xfId="0" applyNumberFormat="1" applyFont="1" applyFill="1" applyBorder="1"/>
    <xf numFmtId="0" fontId="0" fillId="0" borderId="0" xfId="3" applyNumberFormat="1" applyFont="1"/>
    <xf numFmtId="166" fontId="4" fillId="2" borderId="1" xfId="0" applyNumberFormat="1" applyFont="1" applyFill="1" applyBorder="1"/>
    <xf numFmtId="164" fontId="9" fillId="2" borderId="0" xfId="0" applyNumberFormat="1" applyFont="1" applyFill="1" applyBorder="1"/>
    <xf numFmtId="0" fontId="7" fillId="2" borderId="11" xfId="0" quotePrefix="1" applyFont="1" applyFill="1" applyBorder="1" applyAlignment="1">
      <alignment horizontal="right"/>
    </xf>
    <xf numFmtId="0" fontId="0" fillId="3" borderId="10" xfId="0" applyFill="1" applyBorder="1"/>
    <xf numFmtId="0" fontId="0" fillId="3" borderId="1" xfId="0" applyFill="1" applyBorder="1"/>
    <xf numFmtId="0" fontId="0" fillId="4" borderId="1" xfId="0" applyFill="1" applyBorder="1"/>
    <xf numFmtId="164" fontId="4" fillId="2" borderId="5" xfId="1" applyNumberFormat="1" applyFont="1" applyFill="1" applyBorder="1" applyAlignment="1">
      <alignment horizontal="right"/>
    </xf>
    <xf numFmtId="0" fontId="4" fillId="3" borderId="11" xfId="0" applyFont="1" applyFill="1" applyBorder="1" applyAlignment="1">
      <alignment horizontal="right" wrapText="1"/>
    </xf>
    <xf numFmtId="0" fontId="4" fillId="3" borderId="10" xfId="0" applyFont="1" applyFill="1" applyBorder="1" applyAlignment="1">
      <alignment horizontal="right" vertical="center" wrapText="1"/>
    </xf>
    <xf numFmtId="0" fontId="4" fillId="3" borderId="5" xfId="0" applyFont="1" applyFill="1" applyBorder="1" applyAlignment="1">
      <alignment horizontal="right" wrapText="1"/>
    </xf>
    <xf numFmtId="0" fontId="0" fillId="3" borderId="0" xfId="0" applyFill="1" applyBorder="1"/>
    <xf numFmtId="0" fontId="4" fillId="3" borderId="5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0" fillId="4" borderId="0" xfId="0" applyFill="1" applyBorder="1"/>
    <xf numFmtId="3" fontId="5" fillId="2" borderId="5" xfId="1" applyNumberFormat="1" applyFont="1" applyFill="1" applyBorder="1" applyAlignment="1">
      <alignment horizontal="right"/>
    </xf>
    <xf numFmtId="3" fontId="4" fillId="2" borderId="2" xfId="0" applyNumberFormat="1" applyFont="1" applyFill="1" applyBorder="1"/>
    <xf numFmtId="0" fontId="4" fillId="2" borderId="11" xfId="0" quotePrefix="1" applyFont="1" applyFill="1" applyBorder="1" applyAlignment="1"/>
    <xf numFmtId="166" fontId="4" fillId="2" borderId="5" xfId="0" applyNumberFormat="1" applyFont="1" applyFill="1" applyBorder="1"/>
    <xf numFmtId="9" fontId="5" fillId="2" borderId="2" xfId="3" applyFont="1" applyFill="1" applyBorder="1" applyAlignment="1">
      <alignment wrapText="1"/>
    </xf>
    <xf numFmtId="0" fontId="4" fillId="3" borderId="1" xfId="0" applyFont="1" applyFill="1" applyBorder="1" applyAlignment="1">
      <alignment horizontal="left"/>
    </xf>
    <xf numFmtId="3" fontId="5" fillId="2" borderId="5" xfId="1" applyNumberFormat="1" applyFont="1" applyFill="1" applyBorder="1"/>
    <xf numFmtId="0" fontId="0" fillId="5" borderId="0" xfId="0" applyFill="1"/>
    <xf numFmtId="14" fontId="0" fillId="5" borderId="0" xfId="0" applyNumberFormat="1" applyFill="1"/>
    <xf numFmtId="14" fontId="0" fillId="0" borderId="0" xfId="0" applyNumberFormat="1" applyFill="1"/>
    <xf numFmtId="14" fontId="0" fillId="6" borderId="0" xfId="0" applyNumberFormat="1" applyFill="1"/>
    <xf numFmtId="0" fontId="0" fillId="6" borderId="0" xfId="0" applyFill="1"/>
    <xf numFmtId="1" fontId="0" fillId="6" borderId="0" xfId="0" applyNumberFormat="1" applyFill="1"/>
    <xf numFmtId="164" fontId="0" fillId="6" borderId="0" xfId="1" applyNumberFormat="1" applyFont="1" applyFill="1"/>
    <xf numFmtId="0" fontId="0" fillId="6" borderId="0" xfId="3" applyNumberFormat="1" applyFont="1" applyFill="1"/>
    <xf numFmtId="0" fontId="15" fillId="0" borderId="0" xfId="0" applyFont="1"/>
    <xf numFmtId="0" fontId="16" fillId="0" borderId="0" xfId="0" applyFont="1"/>
    <xf numFmtId="0" fontId="6" fillId="0" borderId="0" xfId="0" applyFont="1"/>
    <xf numFmtId="0" fontId="5" fillId="2" borderId="1" xfId="0" applyFont="1" applyFill="1" applyBorder="1" applyAlignment="1">
      <alignment wrapText="1"/>
    </xf>
    <xf numFmtId="164" fontId="4" fillId="2" borderId="6" xfId="0" applyNumberFormat="1" applyFont="1" applyFill="1" applyBorder="1"/>
    <xf numFmtId="167" fontId="4" fillId="2" borderId="5" xfId="0" applyNumberFormat="1" applyFont="1" applyFill="1" applyBorder="1"/>
    <xf numFmtId="0" fontId="13" fillId="2" borderId="0" xfId="0" applyFont="1" applyFill="1" applyBorder="1"/>
    <xf numFmtId="166" fontId="4" fillId="2" borderId="12" xfId="0" applyNumberFormat="1" applyFont="1" applyFill="1" applyBorder="1"/>
    <xf numFmtId="166" fontId="4" fillId="2" borderId="13" xfId="0" applyNumberFormat="1" applyFont="1" applyFill="1" applyBorder="1"/>
    <xf numFmtId="3" fontId="0" fillId="0" borderId="0" xfId="0" applyNumberFormat="1"/>
    <xf numFmtId="14" fontId="0" fillId="7" borderId="0" xfId="0" applyNumberFormat="1" applyFill="1"/>
    <xf numFmtId="0" fontId="17" fillId="2" borderId="0" xfId="0" applyFont="1" applyFill="1"/>
    <xf numFmtId="3" fontId="17" fillId="2" borderId="0" xfId="0" applyNumberFormat="1" applyFont="1" applyFill="1"/>
    <xf numFmtId="43" fontId="17" fillId="2" borderId="0" xfId="0" applyNumberFormat="1" applyFont="1" applyFill="1"/>
    <xf numFmtId="0" fontId="1" fillId="0" borderId="0" xfId="0" applyFont="1"/>
    <xf numFmtId="0" fontId="19" fillId="0" borderId="0" xfId="0" applyFont="1"/>
    <xf numFmtId="17" fontId="0" fillId="0" borderId="0" xfId="0" applyNumberFormat="1"/>
    <xf numFmtId="14" fontId="0" fillId="9" borderId="0" xfId="0" applyNumberFormat="1" applyFill="1"/>
    <xf numFmtId="0" fontId="0" fillId="9" borderId="0" xfId="0" applyFill="1"/>
    <xf numFmtId="1" fontId="0" fillId="9" borderId="0" xfId="0" applyNumberFormat="1" applyFill="1"/>
    <xf numFmtId="164" fontId="21" fillId="9" borderId="0" xfId="1" applyNumberFormat="1" applyFont="1" applyFill="1"/>
    <xf numFmtId="0" fontId="21" fillId="9" borderId="0" xfId="3" applyNumberFormat="1" applyFont="1" applyFill="1"/>
    <xf numFmtId="0" fontId="15" fillId="0" borderId="0" xfId="0" applyFont="1" applyAlignment="1">
      <alignment vertical="center"/>
    </xf>
    <xf numFmtId="169" fontId="0" fillId="0" borderId="0" xfId="0" applyNumberFormat="1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3" fontId="4" fillId="2" borderId="11" xfId="0" applyNumberFormat="1" applyFont="1" applyFill="1" applyBorder="1" applyAlignment="1">
      <alignment horizontal="right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10" borderId="0" xfId="2" applyFont="1" applyFill="1" applyBorder="1" applyAlignment="1">
      <alignment horizontal="left" vertical="center"/>
    </xf>
    <xf numFmtId="9" fontId="4" fillId="2" borderId="5" xfId="3" applyFont="1" applyFill="1" applyBorder="1" applyAlignment="1">
      <alignment horizontal="right"/>
    </xf>
    <xf numFmtId="0" fontId="20" fillId="0" borderId="0" xfId="0" applyFont="1"/>
    <xf numFmtId="1" fontId="0" fillId="0" borderId="0" xfId="0" applyNumberFormat="1" applyFont="1"/>
    <xf numFmtId="1" fontId="1" fillId="0" borderId="0" xfId="0" applyNumberFormat="1" applyFont="1"/>
    <xf numFmtId="164" fontId="1" fillId="0" borderId="0" xfId="1" applyNumberFormat="1" applyFont="1"/>
    <xf numFmtId="0" fontId="1" fillId="0" borderId="0" xfId="3" applyNumberFormat="1" applyFont="1"/>
    <xf numFmtId="170" fontId="0" fillId="0" borderId="0" xfId="0" applyNumberFormat="1"/>
    <xf numFmtId="170" fontId="19" fillId="0" borderId="0" xfId="0" applyNumberFormat="1" applyFont="1"/>
    <xf numFmtId="170" fontId="0" fillId="0" borderId="0" xfId="1" applyNumberFormat="1" applyFont="1"/>
    <xf numFmtId="0" fontId="0" fillId="11" borderId="0" xfId="0" applyFill="1"/>
    <xf numFmtId="0" fontId="17" fillId="11" borderId="0" xfId="0" applyFont="1" applyFill="1"/>
    <xf numFmtId="164" fontId="4" fillId="11" borderId="0" xfId="1" applyNumberFormat="1" applyFont="1" applyFill="1" applyBorder="1" applyAlignment="1">
      <alignment horizontal="right"/>
    </xf>
    <xf numFmtId="3" fontId="4" fillId="11" borderId="0" xfId="0" applyNumberFormat="1" applyFont="1" applyFill="1" applyBorder="1"/>
    <xf numFmtId="3" fontId="0" fillId="11" borderId="0" xfId="0" applyNumberFormat="1" applyFill="1"/>
    <xf numFmtId="170" fontId="1" fillId="0" borderId="0" xfId="0" applyNumberFormat="1" applyFont="1"/>
    <xf numFmtId="9" fontId="23" fillId="9" borderId="0" xfId="3" applyNumberFormat="1" applyFont="1" applyFill="1"/>
    <xf numFmtId="0" fontId="15" fillId="9" borderId="0" xfId="0" applyFont="1" applyFill="1"/>
    <xf numFmtId="0" fontId="5" fillId="4" borderId="0" xfId="0" applyFont="1" applyFill="1"/>
    <xf numFmtId="0" fontId="12" fillId="10" borderId="0" xfId="2" applyFont="1" applyFill="1" applyBorder="1" applyAlignment="1">
      <alignment horizontal="left" vertical="center"/>
    </xf>
    <xf numFmtId="0" fontId="22" fillId="0" borderId="0" xfId="0" applyFont="1"/>
    <xf numFmtId="0" fontId="6" fillId="10" borderId="0" xfId="2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 vertical="center"/>
    </xf>
    <xf numFmtId="0" fontId="1" fillId="0" borderId="14" xfId="0" applyFont="1" applyBorder="1" applyAlignment="1">
      <alignment wrapText="1"/>
    </xf>
    <xf numFmtId="0" fontId="1" fillId="0" borderId="14" xfId="0" applyFont="1" applyBorder="1"/>
    <xf numFmtId="0" fontId="0" fillId="12" borderId="14" xfId="0" applyFill="1" applyBorder="1" applyAlignment="1">
      <alignment wrapText="1"/>
    </xf>
    <xf numFmtId="0" fontId="0" fillId="13" borderId="14" xfId="0" applyFill="1" applyBorder="1" applyAlignment="1">
      <alignment wrapText="1"/>
    </xf>
    <xf numFmtId="15" fontId="3" fillId="0" borderId="0" xfId="0" applyNumberFormat="1" applyFont="1"/>
    <xf numFmtId="37" fontId="0" fillId="0" borderId="0" xfId="0" applyNumberFormat="1"/>
    <xf numFmtId="15" fontId="34" fillId="0" borderId="0" xfId="0" applyNumberFormat="1" applyFont="1"/>
    <xf numFmtId="3" fontId="3" fillId="0" borderId="0" xfId="0" applyNumberFormat="1" applyFont="1"/>
    <xf numFmtId="15" fontId="1" fillId="0" borderId="0" xfId="0" applyNumberFormat="1" applyFont="1"/>
    <xf numFmtId="164" fontId="3" fillId="9" borderId="0" xfId="1" applyNumberFormat="1" applyFont="1" applyFill="1"/>
    <xf numFmtId="164" fontId="34" fillId="0" borderId="0" xfId="1" applyNumberFormat="1" applyFont="1"/>
    <xf numFmtId="0" fontId="3" fillId="14" borderId="14" xfId="0" applyFont="1" applyFill="1" applyBorder="1" applyAlignment="1">
      <alignment horizontal="right" wrapText="1"/>
    </xf>
    <xf numFmtId="0" fontId="0" fillId="14" borderId="14" xfId="0" applyFill="1" applyBorder="1" applyAlignment="1">
      <alignment horizontal="right" wrapText="1"/>
    </xf>
    <xf numFmtId="0" fontId="3" fillId="13" borderId="14" xfId="0" applyFont="1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4" fontId="34" fillId="0" borderId="0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1" fillId="9" borderId="0" xfId="0" applyFont="1" applyFill="1"/>
    <xf numFmtId="14" fontId="0" fillId="11" borderId="0" xfId="0" applyNumberFormat="1" applyFill="1"/>
    <xf numFmtId="0" fontId="1" fillId="11" borderId="0" xfId="0" applyFont="1" applyFill="1"/>
    <xf numFmtId="9" fontId="23" fillId="11" borderId="0" xfId="3" applyNumberFormat="1" applyFont="1" applyFill="1"/>
    <xf numFmtId="165" fontId="0" fillId="0" borderId="0" xfId="3" applyNumberFormat="1" applyFont="1"/>
    <xf numFmtId="9" fontId="0" fillId="0" borderId="0" xfId="3" applyFont="1" applyFill="1"/>
    <xf numFmtId="2" fontId="0" fillId="0" borderId="0" xfId="0" applyNumberFormat="1"/>
    <xf numFmtId="0" fontId="24" fillId="0" borderId="0" xfId="0" applyFont="1" applyAlignment="1">
      <alignment vertical="center"/>
    </xf>
    <xf numFmtId="2" fontId="0" fillId="9" borderId="0" xfId="0" applyNumberFormat="1" applyFill="1"/>
    <xf numFmtId="3" fontId="4" fillId="0" borderId="1" xfId="0" applyNumberFormat="1" applyFont="1" applyFill="1" applyBorder="1"/>
    <xf numFmtId="0" fontId="0" fillId="15" borderId="0" xfId="0" applyFill="1"/>
    <xf numFmtId="0" fontId="0" fillId="0" borderId="0" xfId="0" applyFill="1"/>
    <xf numFmtId="0" fontId="0" fillId="16" borderId="0" xfId="0" applyFill="1"/>
    <xf numFmtId="0" fontId="19" fillId="0" borderId="0" xfId="0" applyFont="1" applyFill="1" applyAlignment="1">
      <alignment vertical="center"/>
    </xf>
    <xf numFmtId="170" fontId="0" fillId="0" borderId="0" xfId="0" applyNumberFormat="1" applyFill="1"/>
    <xf numFmtId="3" fontId="4" fillId="11" borderId="1" xfId="0" applyNumberFormat="1" applyFont="1" applyFill="1" applyBorder="1"/>
    <xf numFmtId="0" fontId="0" fillId="0" borderId="0" xfId="0" applyFill="1" applyAlignment="1">
      <alignment vertical="center"/>
    </xf>
    <xf numFmtId="0" fontId="19" fillId="0" borderId="0" xfId="0" applyFont="1" applyFill="1"/>
    <xf numFmtId="0" fontId="0" fillId="13" borderId="0" xfId="0" applyFill="1"/>
    <xf numFmtId="170" fontId="0" fillId="0" borderId="0" xfId="0" applyNumberFormat="1" applyFont="1"/>
    <xf numFmtId="171" fontId="0" fillId="0" borderId="0" xfId="3" applyNumberFormat="1" applyFont="1"/>
    <xf numFmtId="1" fontId="0" fillId="0" borderId="0" xfId="0" applyNumberFormat="1" applyFill="1"/>
    <xf numFmtId="164" fontId="0" fillId="0" borderId="0" xfId="1" applyNumberFormat="1" applyFont="1" applyFill="1"/>
    <xf numFmtId="171" fontId="0" fillId="0" borderId="0" xfId="3" applyNumberFormat="1" applyFont="1" applyFill="1"/>
    <xf numFmtId="165" fontId="19" fillId="0" borderId="0" xfId="3" applyNumberFormat="1" applyFont="1" applyFill="1" applyAlignment="1">
      <alignment vertical="center"/>
    </xf>
    <xf numFmtId="9" fontId="4" fillId="2" borderId="2" xfId="3" applyFont="1" applyFill="1" applyBorder="1" applyAlignment="1">
      <alignment wrapText="1"/>
    </xf>
    <xf numFmtId="9" fontId="5" fillId="11" borderId="1" xfId="3" applyFont="1" applyFill="1" applyBorder="1" applyAlignment="1">
      <alignment wrapText="1"/>
    </xf>
    <xf numFmtId="170" fontId="0" fillId="9" borderId="0" xfId="0" applyNumberFormat="1" applyFill="1"/>
    <xf numFmtId="0" fontId="0" fillId="0" borderId="0" xfId="0" applyAlignment="1">
      <alignment horizontal="right"/>
    </xf>
    <xf numFmtId="172" fontId="0" fillId="0" borderId="0" xfId="1" applyNumberFormat="1" applyFont="1"/>
    <xf numFmtId="170" fontId="0" fillId="0" borderId="0" xfId="0" applyNumberFormat="1" applyFont="1" applyFill="1"/>
    <xf numFmtId="164" fontId="25" fillId="0" borderId="0" xfId="1" applyNumberFormat="1" applyFont="1" applyFill="1"/>
    <xf numFmtId="0" fontId="0" fillId="0" borderId="0" xfId="0" applyAlignment="1">
      <alignment horizontal="center"/>
    </xf>
    <xf numFmtId="164" fontId="1" fillId="0" borderId="0" xfId="1" applyNumberFormat="1" applyFont="1" applyFill="1"/>
    <xf numFmtId="173" fontId="0" fillId="0" borderId="0" xfId="1" applyNumberFormat="1" applyFont="1"/>
    <xf numFmtId="0" fontId="1" fillId="0" borderId="0" xfId="0" applyFont="1" applyFill="1"/>
    <xf numFmtId="170" fontId="0" fillId="0" borderId="0" xfId="0" applyNumberFormat="1" applyAlignment="1">
      <alignment horizontal="right"/>
    </xf>
    <xf numFmtId="0" fontId="34" fillId="9" borderId="0" xfId="0" applyFont="1" applyFill="1"/>
    <xf numFmtId="0" fontId="34" fillId="0" borderId="0" xfId="0" applyFont="1"/>
    <xf numFmtId="170" fontId="34" fillId="0" borderId="0" xfId="0" applyNumberFormat="1" applyFont="1"/>
    <xf numFmtId="170" fontId="34" fillId="9" borderId="0" xfId="0" applyNumberFormat="1" applyFont="1" applyFill="1"/>
    <xf numFmtId="0" fontId="34" fillId="0" borderId="0" xfId="0" applyFont="1" applyFill="1"/>
    <xf numFmtId="0" fontId="35" fillId="0" borderId="0" xfId="0" applyFont="1"/>
    <xf numFmtId="0" fontId="36" fillId="0" borderId="0" xfId="0" applyFont="1"/>
    <xf numFmtId="0" fontId="3" fillId="0" borderId="0" xfId="0" applyFont="1" applyAlignment="1">
      <alignment horizontal="center"/>
    </xf>
    <xf numFmtId="0" fontId="37" fillId="0" borderId="0" xfId="0" applyFont="1"/>
    <xf numFmtId="0" fontId="3" fillId="0" borderId="1" xfId="0" applyFont="1" applyBorder="1"/>
    <xf numFmtId="170" fontId="37" fillId="0" borderId="0" xfId="0" applyNumberFormat="1" applyFont="1"/>
    <xf numFmtId="0" fontId="2" fillId="0" borderId="0" xfId="0" applyFont="1" applyFill="1"/>
    <xf numFmtId="0" fontId="3" fillId="0" borderId="0" xfId="0" quotePrefix="1" applyFont="1"/>
    <xf numFmtId="0" fontId="3" fillId="0" borderId="2" xfId="0" applyFont="1" applyBorder="1"/>
    <xf numFmtId="0" fontId="4" fillId="17" borderId="0" xfId="0" applyFont="1" applyFill="1" applyBorder="1"/>
    <xf numFmtId="0" fontId="4" fillId="17" borderId="1" xfId="0" applyFont="1" applyFill="1" applyBorder="1" applyAlignment="1">
      <alignment horizontal="right"/>
    </xf>
    <xf numFmtId="174" fontId="1" fillId="0" borderId="0" xfId="0" applyNumberFormat="1" applyFont="1"/>
    <xf numFmtId="0" fontId="0" fillId="0" borderId="0" xfId="0" applyNumberFormat="1" applyFill="1" applyBorder="1" applyAlignment="1">
      <alignment horizontal="left"/>
    </xf>
    <xf numFmtId="1" fontId="19" fillId="0" borderId="0" xfId="0" applyNumberFormat="1" applyFont="1" applyFill="1" applyAlignment="1">
      <alignment vertical="center"/>
    </xf>
    <xf numFmtId="170" fontId="1" fillId="0" borderId="0" xfId="0" applyNumberFormat="1" applyFont="1" applyFill="1"/>
    <xf numFmtId="170" fontId="34" fillId="0" borderId="0" xfId="0" applyNumberFormat="1" applyFont="1" applyFill="1"/>
    <xf numFmtId="170" fontId="38" fillId="9" borderId="0" xfId="0" applyNumberFormat="1" applyFont="1" applyFill="1"/>
    <xf numFmtId="38" fontId="4" fillId="0" borderId="0" xfId="0" applyNumberFormat="1" applyFont="1" applyFill="1" applyBorder="1" applyAlignment="1">
      <alignment horizontal="right"/>
    </xf>
    <xf numFmtId="0" fontId="39" fillId="0" borderId="0" xfId="0" applyFont="1"/>
    <xf numFmtId="0" fontId="40" fillId="0" borderId="0" xfId="0" applyNumberFormat="1" applyFont="1" applyFill="1" applyBorder="1" applyAlignment="1">
      <alignment horizontal="left"/>
    </xf>
    <xf numFmtId="0" fontId="39" fillId="0" borderId="0" xfId="0" applyFont="1" applyFill="1"/>
    <xf numFmtId="0" fontId="39" fillId="0" borderId="14" xfId="0" applyFont="1" applyFill="1" applyBorder="1"/>
    <xf numFmtId="0" fontId="39" fillId="0" borderId="15" xfId="0" applyFont="1" applyFill="1" applyBorder="1"/>
    <xf numFmtId="0" fontId="40" fillId="0" borderId="1" xfId="0" applyFont="1" applyFill="1" applyBorder="1"/>
    <xf numFmtId="0" fontId="0" fillId="0" borderId="15" xfId="0" applyFill="1" applyBorder="1"/>
    <xf numFmtId="0" fontId="1" fillId="0" borderId="0" xfId="0" applyFont="1" applyFill="1" applyBorder="1"/>
    <xf numFmtId="0" fontId="1" fillId="0" borderId="0" xfId="0" applyFont="1" applyFill="1" applyAlignment="1">
      <alignment horizontal="right"/>
    </xf>
    <xf numFmtId="9" fontId="0" fillId="0" borderId="0" xfId="3" applyNumberFormat="1" applyFont="1" applyFill="1"/>
    <xf numFmtId="0" fontId="15" fillId="0" borderId="0" xfId="0" applyFont="1" applyFill="1"/>
    <xf numFmtId="164" fontId="23" fillId="0" borderId="0" xfId="1" applyNumberFormat="1" applyFont="1" applyFill="1"/>
    <xf numFmtId="0" fontId="41" fillId="0" borderId="22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0" fillId="0" borderId="25" xfId="0" applyFill="1" applyBorder="1" applyAlignment="1">
      <alignment horizontal="left" wrapText="1"/>
    </xf>
    <xf numFmtId="0" fontId="0" fillId="0" borderId="26" xfId="0" applyFill="1" applyBorder="1" applyAlignment="1">
      <alignment horizontal="left" wrapText="1"/>
    </xf>
    <xf numFmtId="3" fontId="0" fillId="0" borderId="26" xfId="0" applyNumberFormat="1" applyFill="1" applyBorder="1" applyAlignment="1">
      <alignment horizontal="right" wrapText="1"/>
    </xf>
    <xf numFmtId="3" fontId="0" fillId="0" borderId="27" xfId="0" applyNumberFormat="1" applyFill="1" applyBorder="1" applyAlignment="1">
      <alignment horizontal="right" wrapText="1"/>
    </xf>
    <xf numFmtId="3" fontId="0" fillId="0" borderId="0" xfId="0" applyNumberFormat="1" applyFill="1"/>
    <xf numFmtId="0" fontId="0" fillId="0" borderId="14" xfId="0" applyFill="1" applyBorder="1"/>
    <xf numFmtId="0" fontId="1" fillId="0" borderId="10" xfId="0" applyFont="1" applyFill="1" applyBorder="1"/>
    <xf numFmtId="0" fontId="0" fillId="0" borderId="13" xfId="0" applyFill="1" applyBorder="1"/>
    <xf numFmtId="0" fontId="0" fillId="0" borderId="14" xfId="0" applyFill="1" applyBorder="1" applyAlignment="1">
      <alignment horizontal="right"/>
    </xf>
    <xf numFmtId="0" fontId="1" fillId="0" borderId="14" xfId="0" applyFont="1" applyFill="1" applyBorder="1" applyAlignment="1">
      <alignment horizontal="right"/>
    </xf>
    <xf numFmtId="164" fontId="42" fillId="0" borderId="0" xfId="1" applyNumberFormat="1" applyFont="1" applyFill="1"/>
    <xf numFmtId="0" fontId="1" fillId="0" borderId="0" xfId="0" applyFont="1" applyFill="1" applyAlignment="1">
      <alignment wrapText="1"/>
    </xf>
    <xf numFmtId="15" fontId="0" fillId="0" borderId="0" xfId="0" applyNumberFormat="1" applyFill="1" applyAlignment="1">
      <alignment horizontal="left"/>
    </xf>
    <xf numFmtId="43" fontId="0" fillId="0" borderId="0" xfId="0" applyNumberFormat="1" applyFill="1"/>
    <xf numFmtId="164" fontId="0" fillId="0" borderId="0" xfId="0" applyNumberFormat="1" applyFill="1"/>
    <xf numFmtId="165" fontId="0" fillId="0" borderId="0" xfId="3" applyNumberFormat="1" applyFont="1" applyFill="1"/>
    <xf numFmtId="2" fontId="0" fillId="0" borderId="0" xfId="0" applyNumberFormat="1" applyFill="1"/>
    <xf numFmtId="170" fontId="38" fillId="0" borderId="0" xfId="0" applyNumberFormat="1" applyFont="1" applyFill="1"/>
    <xf numFmtId="0" fontId="3" fillId="0" borderId="0" xfId="0" applyFont="1" applyFill="1"/>
    <xf numFmtId="0" fontId="39" fillId="0" borderId="0" xfId="0" quotePrefix="1" applyFont="1"/>
    <xf numFmtId="0" fontId="39" fillId="0" borderId="2" xfId="0" applyFont="1" applyBorder="1"/>
    <xf numFmtId="0" fontId="39" fillId="0" borderId="16" xfId="0" applyFont="1" applyBorder="1"/>
    <xf numFmtId="0" fontId="39" fillId="0" borderId="1" xfId="0" applyFont="1" applyBorder="1"/>
    <xf numFmtId="0" fontId="39" fillId="0" borderId="9" xfId="0" applyFont="1" applyBorder="1"/>
    <xf numFmtId="0" fontId="39" fillId="0" borderId="8" xfId="0" applyFont="1" applyBorder="1"/>
    <xf numFmtId="0" fontId="40" fillId="0" borderId="9" xfId="0" applyFont="1" applyFill="1" applyBorder="1"/>
    <xf numFmtId="0" fontId="39" fillId="0" borderId="0" xfId="0" applyFont="1" applyBorder="1"/>
    <xf numFmtId="0" fontId="39" fillId="0" borderId="1" xfId="0" applyFont="1" applyFill="1" applyBorder="1"/>
    <xf numFmtId="0" fontId="3" fillId="0" borderId="16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0" xfId="0" applyFont="1" applyBorder="1"/>
    <xf numFmtId="170" fontId="37" fillId="0" borderId="0" xfId="0" applyNumberFormat="1" applyFont="1" applyFill="1"/>
    <xf numFmtId="164" fontId="34" fillId="0" borderId="0" xfId="1" applyNumberFormat="1" applyFont="1" applyFill="1"/>
    <xf numFmtId="0" fontId="26" fillId="0" borderId="0" xfId="0" applyFont="1" applyAlignment="1">
      <alignment vertical="center"/>
    </xf>
    <xf numFmtId="170" fontId="39" fillId="18" borderId="0" xfId="0" applyNumberFormat="1" applyFont="1" applyFill="1"/>
    <xf numFmtId="0" fontId="27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0" fontId="30" fillId="4" borderId="0" xfId="0" applyFont="1" applyFill="1" applyAlignment="1">
      <alignment horizontal="left" vertical="center"/>
    </xf>
    <xf numFmtId="0" fontId="31" fillId="2" borderId="0" xfId="0" applyFont="1" applyFill="1"/>
    <xf numFmtId="0" fontId="27" fillId="2" borderId="0" xfId="0" applyFont="1" applyFill="1" applyBorder="1" applyAlignment="1">
      <alignment horizontal="left" vertical="center" wrapText="1"/>
    </xf>
    <xf numFmtId="0" fontId="32" fillId="0" borderId="0" xfId="0" applyFont="1" applyFill="1"/>
    <xf numFmtId="10" fontId="32" fillId="0" borderId="0" xfId="0" applyNumberFormat="1" applyFont="1" applyFill="1"/>
    <xf numFmtId="10" fontId="0" fillId="0" borderId="0" xfId="0" applyNumberFormat="1" applyFill="1"/>
    <xf numFmtId="0" fontId="43" fillId="0" borderId="0" xfId="0" applyFont="1"/>
    <xf numFmtId="174" fontId="0" fillId="0" borderId="0" xfId="0" applyNumberFormat="1" applyFill="1"/>
    <xf numFmtId="0" fontId="5" fillId="11" borderId="0" xfId="0" applyFont="1" applyFill="1" applyBorder="1"/>
    <xf numFmtId="0" fontId="4" fillId="17" borderId="0" xfId="0" applyFont="1" applyFill="1" applyBorder="1" applyAlignment="1">
      <alignment horizontal="right"/>
    </xf>
    <xf numFmtId="0" fontId="4" fillId="17" borderId="4" xfId="0" applyFont="1" applyFill="1" applyBorder="1" applyAlignment="1">
      <alignment horizontal="right"/>
    </xf>
    <xf numFmtId="175" fontId="0" fillId="0" borderId="0" xfId="3" applyNumberFormat="1" applyFont="1"/>
    <xf numFmtId="0" fontId="39" fillId="0" borderId="0" xfId="0" applyFont="1" applyFill="1" applyBorder="1"/>
    <xf numFmtId="0" fontId="3" fillId="0" borderId="0" xfId="0" applyFont="1" applyFill="1" applyBorder="1"/>
    <xf numFmtId="164" fontId="4" fillId="11" borderId="13" xfId="1" applyNumberFormat="1" applyFont="1" applyFill="1" applyBorder="1"/>
    <xf numFmtId="164" fontId="5" fillId="2" borderId="4" xfId="0" applyNumberFormat="1" applyFont="1" applyFill="1" applyBorder="1"/>
    <xf numFmtId="166" fontId="4" fillId="11" borderId="12" xfId="0" applyNumberFormat="1" applyFont="1" applyFill="1" applyBorder="1"/>
    <xf numFmtId="166" fontId="4" fillId="2" borderId="5" xfId="0" applyNumberFormat="1" applyFont="1" applyFill="1" applyBorder="1" applyAlignment="1">
      <alignment horizontal="center"/>
    </xf>
    <xf numFmtId="166" fontId="5" fillId="2" borderId="5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168" fontId="4" fillId="17" borderId="0" xfId="0" applyNumberFormat="1" applyFont="1" applyFill="1" applyAlignment="1">
      <alignment horizontal="left"/>
    </xf>
    <xf numFmtId="0" fontId="22" fillId="0" borderId="0" xfId="0" applyFont="1" applyAlignment="1">
      <alignment wrapText="1"/>
    </xf>
    <xf numFmtId="0" fontId="22" fillId="0" borderId="0" xfId="0" quotePrefix="1" applyFont="1" applyAlignment="1">
      <alignment wrapText="1"/>
    </xf>
    <xf numFmtId="9" fontId="13" fillId="11" borderId="0" xfId="3" applyFont="1" applyFill="1" applyAlignment="1">
      <alignment horizontal="right"/>
    </xf>
    <xf numFmtId="167" fontId="3" fillId="0" borderId="0" xfId="0" applyNumberFormat="1" applyFont="1" applyFill="1"/>
    <xf numFmtId="0" fontId="7" fillId="11" borderId="10" xfId="0" applyNumberFormat="1" applyFont="1" applyFill="1" applyBorder="1" applyAlignment="1">
      <alignment horizontal="center"/>
    </xf>
    <xf numFmtId="167" fontId="1" fillId="0" borderId="0" xfId="0" applyNumberFormat="1" applyFont="1" applyFill="1"/>
    <xf numFmtId="0" fontId="4" fillId="11" borderId="1" xfId="0" applyFont="1" applyFill="1" applyBorder="1"/>
    <xf numFmtId="0" fontId="0" fillId="0" borderId="0" xfId="0" quotePrefix="1" applyAlignment="1">
      <alignment wrapText="1"/>
    </xf>
    <xf numFmtId="3" fontId="4" fillId="11" borderId="1" xfId="0" applyNumberFormat="1" applyFont="1" applyFill="1" applyBorder="1" applyAlignment="1">
      <alignment horizontal="right"/>
    </xf>
    <xf numFmtId="3" fontId="4" fillId="11" borderId="0" xfId="0" applyNumberFormat="1" applyFont="1" applyFill="1" applyBorder="1" applyAlignment="1">
      <alignment horizontal="right"/>
    </xf>
    <xf numFmtId="38" fontId="44" fillId="11" borderId="1" xfId="0" applyNumberFormat="1" applyFont="1" applyFill="1" applyBorder="1" applyAlignment="1">
      <alignment horizontal="right"/>
    </xf>
    <xf numFmtId="0" fontId="0" fillId="9" borderId="0" xfId="0" applyFill="1" applyAlignment="1">
      <alignment wrapText="1"/>
    </xf>
    <xf numFmtId="0" fontId="3" fillId="9" borderId="0" xfId="0" applyFont="1" applyFill="1"/>
    <xf numFmtId="3" fontId="5" fillId="11" borderId="0" xfId="0" applyNumberFormat="1" applyFont="1" applyFill="1" applyBorder="1" applyAlignment="1">
      <alignment horizontal="right"/>
    </xf>
    <xf numFmtId="0" fontId="45" fillId="2" borderId="0" xfId="0" applyFont="1" applyFill="1" applyBorder="1" applyAlignment="1">
      <alignment horizontal="left" wrapText="1"/>
    </xf>
    <xf numFmtId="0" fontId="46" fillId="2" borderId="0" xfId="0" applyFont="1" applyFill="1" applyBorder="1" applyAlignment="1">
      <alignment horizontal="left" wrapText="1"/>
    </xf>
    <xf numFmtId="0" fontId="27" fillId="10" borderId="0" xfId="0" applyFont="1" applyFill="1" applyBorder="1" applyAlignment="1">
      <alignment horizontal="left" vertical="center" wrapText="1"/>
    </xf>
    <xf numFmtId="0" fontId="28" fillId="10" borderId="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shrinkToFit="1"/>
    </xf>
    <xf numFmtId="0" fontId="27" fillId="2" borderId="0" xfId="0" applyFont="1" applyFill="1" applyBorder="1" applyAlignment="1">
      <alignment horizontal="left" vertical="center" wrapText="1"/>
    </xf>
    <xf numFmtId="0" fontId="4" fillId="17" borderId="10" xfId="0" applyFont="1" applyFill="1" applyBorder="1" applyAlignment="1">
      <alignment horizontal="center" wrapText="1"/>
    </xf>
    <xf numFmtId="0" fontId="4" fillId="17" borderId="17" xfId="0" applyFont="1" applyFill="1" applyBorder="1" applyAlignment="1">
      <alignment horizontal="center" wrapText="1"/>
    </xf>
    <xf numFmtId="0" fontId="40" fillId="0" borderId="12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/>
    </xf>
    <xf numFmtId="0" fontId="39" fillId="0" borderId="19" xfId="0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0" fontId="6" fillId="0" borderId="0" xfId="0" quotePrefix="1" applyFont="1" applyFill="1" applyBorder="1" applyAlignment="1">
      <alignment horizontal="left" wrapText="1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4" fillId="0" borderId="10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39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1" fillId="12" borderId="14" xfId="0" applyFont="1" applyFill="1" applyBorder="1" applyAlignment="1">
      <alignment horizontal="center" wrapText="1"/>
    </xf>
    <xf numFmtId="0" fontId="1" fillId="13" borderId="14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te" xfId="2" builtinId="1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2012-13 Soybean Exports Sales and Shipments vs. 3-yr Average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9.1551044499799811E-2"/>
          <c:y val="0.12258134698657999"/>
          <c:w val="0.81475658936905149"/>
          <c:h val="0.68765365363754549"/>
        </c:manualLayout>
      </c:layout>
      <c:lineChart>
        <c:grouping val="standard"/>
        <c:varyColors val="0"/>
        <c:ser>
          <c:idx val="0"/>
          <c:order val="0"/>
          <c:tx>
            <c:strRef>
              <c:f>'2012-13 weekly analysis'!$E$12</c:f>
              <c:strCache>
                <c:ptCount val="1"/>
                <c:pt idx="0">
                  <c:v>Sales Needed to Meet WASDE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'2012-13 weekly analysis'!$D$13:$D$64</c:f>
              <c:numCache>
                <c:formatCode>d\-mmm\-yy</c:formatCode>
                <c:ptCount val="52"/>
                <c:pt idx="0">
                  <c:v>41158</c:v>
                </c:pt>
                <c:pt idx="1">
                  <c:v>41165</c:v>
                </c:pt>
                <c:pt idx="2">
                  <c:v>41172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  <c:pt idx="43">
                  <c:v>41459</c:v>
                </c:pt>
                <c:pt idx="44">
                  <c:v>41466</c:v>
                </c:pt>
                <c:pt idx="45">
                  <c:v>41473</c:v>
                </c:pt>
                <c:pt idx="46">
                  <c:v>41480</c:v>
                </c:pt>
                <c:pt idx="47">
                  <c:v>41487</c:v>
                </c:pt>
                <c:pt idx="48">
                  <c:v>41494</c:v>
                </c:pt>
                <c:pt idx="49">
                  <c:v>41501</c:v>
                </c:pt>
                <c:pt idx="50">
                  <c:v>41508</c:v>
                </c:pt>
                <c:pt idx="51">
                  <c:v>41515</c:v>
                </c:pt>
              </c:numCache>
            </c:numRef>
          </c:cat>
          <c:val>
            <c:numRef>
              <c:f>'2012-13 weekly analysis'!$E$13:$E$64</c:f>
              <c:numCache>
                <c:formatCode>_(* #,##0_);_(* \(#,##0\);_(* "-"??_);_(@_)</c:formatCode>
                <c:ptCount val="52"/>
                <c:pt idx="0">
                  <c:v>20724.7</c:v>
                </c:pt>
                <c:pt idx="1">
                  <c:v>21475.570069989848</c:v>
                </c:pt>
                <c:pt idx="2">
                  <c:v>22226.440139979695</c:v>
                </c:pt>
                <c:pt idx="3">
                  <c:v>22977.310209969542</c:v>
                </c:pt>
                <c:pt idx="4">
                  <c:v>23728.18027995939</c:v>
                </c:pt>
                <c:pt idx="5">
                  <c:v>24479.050349949237</c:v>
                </c:pt>
                <c:pt idx="6">
                  <c:v>25229.920419939084</c:v>
                </c:pt>
                <c:pt idx="7">
                  <c:v>25980.790489928931</c:v>
                </c:pt>
                <c:pt idx="8">
                  <c:v>26731.660559918779</c:v>
                </c:pt>
                <c:pt idx="9">
                  <c:v>27482.530629908626</c:v>
                </c:pt>
                <c:pt idx="10">
                  <c:v>28233.400699898473</c:v>
                </c:pt>
                <c:pt idx="11">
                  <c:v>28984.270769888321</c:v>
                </c:pt>
                <c:pt idx="12">
                  <c:v>29735.140839878168</c:v>
                </c:pt>
                <c:pt idx="13">
                  <c:v>30486.010909868015</c:v>
                </c:pt>
                <c:pt idx="14">
                  <c:v>31236.880979857862</c:v>
                </c:pt>
                <c:pt idx="15">
                  <c:v>31987.75104984771</c:v>
                </c:pt>
                <c:pt idx="16">
                  <c:v>32738.621119837557</c:v>
                </c:pt>
                <c:pt idx="17">
                  <c:v>33489.491189827408</c:v>
                </c:pt>
                <c:pt idx="18">
                  <c:v>34240.361259817255</c:v>
                </c:pt>
                <c:pt idx="19">
                  <c:v>34991.231329807102</c:v>
                </c:pt>
                <c:pt idx="20">
                  <c:v>35742.101399796949</c:v>
                </c:pt>
                <c:pt idx="21">
                  <c:v>36492.971469786797</c:v>
                </c:pt>
                <c:pt idx="22">
                  <c:v>37243.841539776644</c:v>
                </c:pt>
                <c:pt idx="23">
                  <c:v>37994.711609766491</c:v>
                </c:pt>
                <c:pt idx="24">
                  <c:v>38745.581679756338</c:v>
                </c:pt>
                <c:pt idx="25">
                  <c:v>39496.451749746186</c:v>
                </c:pt>
                <c:pt idx="26">
                  <c:v>40247.321819736033</c:v>
                </c:pt>
                <c:pt idx="27">
                  <c:v>40998.19188972588</c:v>
                </c:pt>
                <c:pt idx="28">
                  <c:v>41749.061959715727</c:v>
                </c:pt>
                <c:pt idx="29">
                  <c:v>42499.932029705575</c:v>
                </c:pt>
                <c:pt idx="30">
                  <c:v>43250.802099695422</c:v>
                </c:pt>
                <c:pt idx="31">
                  <c:v>44001.672169685269</c:v>
                </c:pt>
                <c:pt idx="32">
                  <c:v>44752.542239675116</c:v>
                </c:pt>
                <c:pt idx="33">
                  <c:v>45503.412309664964</c:v>
                </c:pt>
                <c:pt idx="34">
                  <c:v>46254.282379654811</c:v>
                </c:pt>
                <c:pt idx="35">
                  <c:v>47005.152449644658</c:v>
                </c:pt>
                <c:pt idx="36">
                  <c:v>47756.022519634505</c:v>
                </c:pt>
                <c:pt idx="37">
                  <c:v>48506.892589624353</c:v>
                </c:pt>
                <c:pt idx="38">
                  <c:v>49257.7626596142</c:v>
                </c:pt>
                <c:pt idx="39">
                  <c:v>50008.632729604047</c:v>
                </c:pt>
                <c:pt idx="40">
                  <c:v>50759.502799593894</c:v>
                </c:pt>
                <c:pt idx="41">
                  <c:v>51510.372869583742</c:v>
                </c:pt>
                <c:pt idx="42">
                  <c:v>52261.242939573589</c:v>
                </c:pt>
                <c:pt idx="43">
                  <c:v>53012.113009563436</c:v>
                </c:pt>
                <c:pt idx="44">
                  <c:v>53762.983079553283</c:v>
                </c:pt>
                <c:pt idx="45">
                  <c:v>54513.853149543131</c:v>
                </c:pt>
                <c:pt idx="46">
                  <c:v>55264.723219532978</c:v>
                </c:pt>
                <c:pt idx="47">
                  <c:v>56015.593289522825</c:v>
                </c:pt>
                <c:pt idx="48">
                  <c:v>56766.463359512672</c:v>
                </c:pt>
                <c:pt idx="49">
                  <c:v>57517.33342950252</c:v>
                </c:pt>
                <c:pt idx="50">
                  <c:v>58268.203499492367</c:v>
                </c:pt>
                <c:pt idx="51">
                  <c:v>59019.073569482214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0-440A-97FF-BB891C2A5CDD}"/>
            </c:ext>
          </c:extLst>
        </c:ser>
        <c:ser>
          <c:idx val="2"/>
          <c:order val="1"/>
          <c:tx>
            <c:strRef>
              <c:f>'2012-13 weekly analysis'!$F$12</c:f>
              <c:strCache>
                <c:ptCount val="1"/>
                <c:pt idx="0">
                  <c:v>Shipments Needed to Meet WASDE</c:v>
                </c:pt>
              </c:strCache>
            </c:strRef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none"/>
          </c:marker>
          <c:cat>
            <c:numRef>
              <c:f>'2012-13 weekly analysis'!$D$13:$D$64</c:f>
              <c:numCache>
                <c:formatCode>d\-mmm\-yy</c:formatCode>
                <c:ptCount val="52"/>
                <c:pt idx="0">
                  <c:v>41158</c:v>
                </c:pt>
                <c:pt idx="1">
                  <c:v>41165</c:v>
                </c:pt>
                <c:pt idx="2">
                  <c:v>41172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  <c:pt idx="43">
                  <c:v>41459</c:v>
                </c:pt>
                <c:pt idx="44">
                  <c:v>41466</c:v>
                </c:pt>
                <c:pt idx="45">
                  <c:v>41473</c:v>
                </c:pt>
                <c:pt idx="46">
                  <c:v>41480</c:v>
                </c:pt>
                <c:pt idx="47">
                  <c:v>41487</c:v>
                </c:pt>
                <c:pt idx="48">
                  <c:v>41494</c:v>
                </c:pt>
                <c:pt idx="49">
                  <c:v>41501</c:v>
                </c:pt>
                <c:pt idx="50">
                  <c:v>41508</c:v>
                </c:pt>
                <c:pt idx="51">
                  <c:v>41515</c:v>
                </c:pt>
              </c:numCache>
            </c:numRef>
          </c:cat>
          <c:val>
            <c:numRef>
              <c:f>'2012-13 weekly analysis'!$F$13:$F$64</c:f>
              <c:numCache>
                <c:formatCode>_(* #,##0_);_(* \(#,##0\);_(* "-"??_);_(@_)</c:formatCode>
                <c:ptCount val="52"/>
                <c:pt idx="0">
                  <c:v>339.4</c:v>
                </c:pt>
                <c:pt idx="1">
                  <c:v>1489.9818346957309</c:v>
                </c:pt>
                <c:pt idx="2">
                  <c:v>2640.5636693914621</c:v>
                </c:pt>
                <c:pt idx="3">
                  <c:v>3791.1455040871933</c:v>
                </c:pt>
                <c:pt idx="4">
                  <c:v>4941.7273387829246</c:v>
                </c:pt>
                <c:pt idx="5">
                  <c:v>6092.3091734786558</c:v>
                </c:pt>
                <c:pt idx="6">
                  <c:v>7242.891008174387</c:v>
                </c:pt>
                <c:pt idx="7">
                  <c:v>8393.4728428701183</c:v>
                </c:pt>
                <c:pt idx="8">
                  <c:v>9544.0546775658495</c:v>
                </c:pt>
                <c:pt idx="9">
                  <c:v>10694.636512261581</c:v>
                </c:pt>
                <c:pt idx="10">
                  <c:v>11845.218346957312</c:v>
                </c:pt>
                <c:pt idx="11">
                  <c:v>12995.800181653043</c:v>
                </c:pt>
                <c:pt idx="12">
                  <c:v>14146.382016348774</c:v>
                </c:pt>
                <c:pt idx="13">
                  <c:v>15296.963851044506</c:v>
                </c:pt>
                <c:pt idx="14">
                  <c:v>16447.545685740235</c:v>
                </c:pt>
                <c:pt idx="15">
                  <c:v>17598.127520435966</c:v>
                </c:pt>
                <c:pt idx="16">
                  <c:v>18748.709355131698</c:v>
                </c:pt>
                <c:pt idx="17">
                  <c:v>19899.291189827429</c:v>
                </c:pt>
                <c:pt idx="18">
                  <c:v>21049.87302452316</c:v>
                </c:pt>
                <c:pt idx="19">
                  <c:v>22200.454859218891</c:v>
                </c:pt>
                <c:pt idx="20">
                  <c:v>23351.036693914622</c:v>
                </c:pt>
                <c:pt idx="21">
                  <c:v>24501.618528610354</c:v>
                </c:pt>
                <c:pt idx="22">
                  <c:v>25652.200363306085</c:v>
                </c:pt>
                <c:pt idx="23">
                  <c:v>26802.782198001816</c:v>
                </c:pt>
                <c:pt idx="24">
                  <c:v>27953.364032697547</c:v>
                </c:pt>
                <c:pt idx="25">
                  <c:v>29103.945867393279</c:v>
                </c:pt>
                <c:pt idx="26">
                  <c:v>30254.52770208901</c:v>
                </c:pt>
                <c:pt idx="27">
                  <c:v>31405.109536784741</c:v>
                </c:pt>
                <c:pt idx="28">
                  <c:v>32555.691371480472</c:v>
                </c:pt>
                <c:pt idx="29">
                  <c:v>33706.2732061762</c:v>
                </c:pt>
                <c:pt idx="30">
                  <c:v>34856.855040871931</c:v>
                </c:pt>
                <c:pt idx="31">
                  <c:v>36007.436875567662</c:v>
                </c:pt>
                <c:pt idx="32">
                  <c:v>37158.018710263394</c:v>
                </c:pt>
                <c:pt idx="33">
                  <c:v>38308.600544959125</c:v>
                </c:pt>
                <c:pt idx="34">
                  <c:v>39459.182379654856</c:v>
                </c:pt>
                <c:pt idx="35">
                  <c:v>40609.764214350587</c:v>
                </c:pt>
                <c:pt idx="36">
                  <c:v>41760.346049046319</c:v>
                </c:pt>
                <c:pt idx="37">
                  <c:v>42910.92788374205</c:v>
                </c:pt>
                <c:pt idx="38">
                  <c:v>44061.509718437781</c:v>
                </c:pt>
                <c:pt idx="39">
                  <c:v>45212.091553133512</c:v>
                </c:pt>
                <c:pt idx="40">
                  <c:v>46362.673387829243</c:v>
                </c:pt>
                <c:pt idx="41">
                  <c:v>47513.255222524975</c:v>
                </c:pt>
                <c:pt idx="42">
                  <c:v>48663.837057220706</c:v>
                </c:pt>
                <c:pt idx="43">
                  <c:v>49814.418891916437</c:v>
                </c:pt>
                <c:pt idx="44">
                  <c:v>50965.000726612168</c:v>
                </c:pt>
                <c:pt idx="45">
                  <c:v>52115.5825613079</c:v>
                </c:pt>
                <c:pt idx="46">
                  <c:v>53266.164396003631</c:v>
                </c:pt>
                <c:pt idx="47">
                  <c:v>54416.746230699362</c:v>
                </c:pt>
                <c:pt idx="48">
                  <c:v>55567.328065395093</c:v>
                </c:pt>
                <c:pt idx="49">
                  <c:v>56717.909900090825</c:v>
                </c:pt>
                <c:pt idx="50">
                  <c:v>57868.491734786556</c:v>
                </c:pt>
                <c:pt idx="51">
                  <c:v>59019.073569482287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0-440A-97FF-BB891C2A5CDD}"/>
            </c:ext>
          </c:extLst>
        </c:ser>
        <c:ser>
          <c:idx val="1"/>
          <c:order val="2"/>
          <c:tx>
            <c:strRef>
              <c:f>'2012-13 weekly analysis'!$G$12</c:f>
              <c:strCache>
                <c:ptCount val="1"/>
                <c:pt idx="0">
                  <c:v>Actual Export Sales</c:v>
                </c:pt>
              </c:strCache>
            </c:strRef>
          </c:tx>
          <c:marker>
            <c:symbol val="none"/>
          </c:marker>
          <c:cat>
            <c:numRef>
              <c:f>'2012-13 weekly analysis'!$D$13:$D$64</c:f>
              <c:numCache>
                <c:formatCode>d\-mmm\-yy</c:formatCode>
                <c:ptCount val="52"/>
                <c:pt idx="0">
                  <c:v>41158</c:v>
                </c:pt>
                <c:pt idx="1">
                  <c:v>41165</c:v>
                </c:pt>
                <c:pt idx="2">
                  <c:v>41172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  <c:pt idx="43">
                  <c:v>41459</c:v>
                </c:pt>
                <c:pt idx="44">
                  <c:v>41466</c:v>
                </c:pt>
                <c:pt idx="45">
                  <c:v>41473</c:v>
                </c:pt>
                <c:pt idx="46">
                  <c:v>41480</c:v>
                </c:pt>
                <c:pt idx="47">
                  <c:v>41487</c:v>
                </c:pt>
                <c:pt idx="48">
                  <c:v>41494</c:v>
                </c:pt>
                <c:pt idx="49">
                  <c:v>41501</c:v>
                </c:pt>
                <c:pt idx="50">
                  <c:v>41508</c:v>
                </c:pt>
                <c:pt idx="51">
                  <c:v>41515</c:v>
                </c:pt>
              </c:numCache>
            </c:numRef>
          </c:cat>
          <c:val>
            <c:numRef>
              <c:f>'2012-13 weekly analysis'!$G$13:$G$64</c:f>
              <c:numCache>
                <c:formatCode>_(* #,##0_);_(* \(#,##0\);_(* "-"??_);_(@_)</c:formatCode>
                <c:ptCount val="52"/>
                <c:pt idx="0">
                  <c:v>20724.7</c:v>
                </c:pt>
                <c:pt idx="1">
                  <c:v>21437</c:v>
                </c:pt>
                <c:pt idx="2">
                  <c:v>22236.5</c:v>
                </c:pt>
                <c:pt idx="3">
                  <c:v>23467.899999999998</c:v>
                </c:pt>
                <c:pt idx="4">
                  <c:v>23968.5</c:v>
                </c:pt>
                <c:pt idx="5">
                  <c:v>24491.800000000003</c:v>
                </c:pt>
                <c:pt idx="6">
                  <c:v>25014.1</c:v>
                </c:pt>
                <c:pt idx="7">
                  <c:v>25755.200000000001</c:v>
                </c:pt>
                <c:pt idx="8">
                  <c:v>25941.599999999999</c:v>
                </c:pt>
                <c:pt idx="9">
                  <c:v>26501.3</c:v>
                </c:pt>
                <c:pt idx="10">
                  <c:v>27044.9</c:v>
                </c:pt>
                <c:pt idx="11">
                  <c:v>27360</c:v>
                </c:pt>
                <c:pt idx="12">
                  <c:v>28404.2</c:v>
                </c:pt>
                <c:pt idx="13">
                  <c:v>29723.599999999999</c:v>
                </c:pt>
                <c:pt idx="14">
                  <c:v>30343.1</c:v>
                </c:pt>
                <c:pt idx="15">
                  <c:v>30430.100000000002</c:v>
                </c:pt>
                <c:pt idx="16">
                  <c:v>30769.4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0-440A-97FF-BB891C2A5CDD}"/>
            </c:ext>
          </c:extLst>
        </c:ser>
        <c:ser>
          <c:idx val="3"/>
          <c:order val="3"/>
          <c:tx>
            <c:strRef>
              <c:f>'2012-13 weekly analysis'!$T$12</c:f>
              <c:strCache>
                <c:ptCount val="1"/>
                <c:pt idx="0">
                  <c:v>Cumulative Weekly Inspections</c:v>
                </c:pt>
              </c:strCache>
            </c:strRef>
          </c:tx>
          <c:marker>
            <c:symbol val="none"/>
          </c:marker>
          <c:cat>
            <c:numRef>
              <c:f>'2012-13 weekly analysis'!$D$13:$D$64</c:f>
              <c:numCache>
                <c:formatCode>d\-mmm\-yy</c:formatCode>
                <c:ptCount val="52"/>
                <c:pt idx="0">
                  <c:v>41158</c:v>
                </c:pt>
                <c:pt idx="1">
                  <c:v>41165</c:v>
                </c:pt>
                <c:pt idx="2">
                  <c:v>41172</c:v>
                </c:pt>
                <c:pt idx="3">
                  <c:v>41179</c:v>
                </c:pt>
                <c:pt idx="4">
                  <c:v>41186</c:v>
                </c:pt>
                <c:pt idx="5">
                  <c:v>41193</c:v>
                </c:pt>
                <c:pt idx="6">
                  <c:v>41200</c:v>
                </c:pt>
                <c:pt idx="7">
                  <c:v>41207</c:v>
                </c:pt>
                <c:pt idx="8">
                  <c:v>41214</c:v>
                </c:pt>
                <c:pt idx="9">
                  <c:v>41221</c:v>
                </c:pt>
                <c:pt idx="10">
                  <c:v>41228</c:v>
                </c:pt>
                <c:pt idx="11">
                  <c:v>41235</c:v>
                </c:pt>
                <c:pt idx="12">
                  <c:v>41242</c:v>
                </c:pt>
                <c:pt idx="13">
                  <c:v>41249</c:v>
                </c:pt>
                <c:pt idx="14">
                  <c:v>41256</c:v>
                </c:pt>
                <c:pt idx="15">
                  <c:v>41263</c:v>
                </c:pt>
                <c:pt idx="16">
                  <c:v>41270</c:v>
                </c:pt>
                <c:pt idx="17">
                  <c:v>41277</c:v>
                </c:pt>
                <c:pt idx="18">
                  <c:v>41284</c:v>
                </c:pt>
                <c:pt idx="19">
                  <c:v>41291</c:v>
                </c:pt>
                <c:pt idx="20">
                  <c:v>41298</c:v>
                </c:pt>
                <c:pt idx="21">
                  <c:v>41305</c:v>
                </c:pt>
                <c:pt idx="22">
                  <c:v>41312</c:v>
                </c:pt>
                <c:pt idx="23">
                  <c:v>41319</c:v>
                </c:pt>
                <c:pt idx="24">
                  <c:v>41326</c:v>
                </c:pt>
                <c:pt idx="25">
                  <c:v>41333</c:v>
                </c:pt>
                <c:pt idx="26">
                  <c:v>41340</c:v>
                </c:pt>
                <c:pt idx="27">
                  <c:v>41347</c:v>
                </c:pt>
                <c:pt idx="28">
                  <c:v>41354</c:v>
                </c:pt>
                <c:pt idx="29">
                  <c:v>41361</c:v>
                </c:pt>
                <c:pt idx="30">
                  <c:v>41368</c:v>
                </c:pt>
                <c:pt idx="31">
                  <c:v>41375</c:v>
                </c:pt>
                <c:pt idx="32">
                  <c:v>41382</c:v>
                </c:pt>
                <c:pt idx="33">
                  <c:v>41389</c:v>
                </c:pt>
                <c:pt idx="34">
                  <c:v>41396</c:v>
                </c:pt>
                <c:pt idx="35">
                  <c:v>41403</c:v>
                </c:pt>
                <c:pt idx="36">
                  <c:v>41410</c:v>
                </c:pt>
                <c:pt idx="37">
                  <c:v>41417</c:v>
                </c:pt>
                <c:pt idx="38">
                  <c:v>41424</c:v>
                </c:pt>
                <c:pt idx="39">
                  <c:v>41431</c:v>
                </c:pt>
                <c:pt idx="40">
                  <c:v>41438</c:v>
                </c:pt>
                <c:pt idx="41">
                  <c:v>41445</c:v>
                </c:pt>
                <c:pt idx="42">
                  <c:v>41452</c:v>
                </c:pt>
                <c:pt idx="43">
                  <c:v>41459</c:v>
                </c:pt>
                <c:pt idx="44">
                  <c:v>41466</c:v>
                </c:pt>
                <c:pt idx="45">
                  <c:v>41473</c:v>
                </c:pt>
                <c:pt idx="46">
                  <c:v>41480</c:v>
                </c:pt>
                <c:pt idx="47">
                  <c:v>41487</c:v>
                </c:pt>
                <c:pt idx="48">
                  <c:v>41494</c:v>
                </c:pt>
                <c:pt idx="49">
                  <c:v>41501</c:v>
                </c:pt>
                <c:pt idx="50">
                  <c:v>41508</c:v>
                </c:pt>
                <c:pt idx="51">
                  <c:v>41515</c:v>
                </c:pt>
              </c:numCache>
            </c:numRef>
          </c:cat>
          <c:val>
            <c:numRef>
              <c:f>'2012-13 weekly analysis'!$T$13:$T$64</c:f>
              <c:numCache>
                <c:formatCode>#,##0_);\(#,##0\)</c:formatCode>
                <c:ptCount val="52"/>
                <c:pt idx="0">
                  <c:v>353.35149863760216</c:v>
                </c:pt>
                <c:pt idx="1">
                  <c:v>626.73024523160757</c:v>
                </c:pt>
                <c:pt idx="2">
                  <c:v>968.69209809264294</c:v>
                </c:pt>
                <c:pt idx="3">
                  <c:v>2109.4005449591277</c:v>
                </c:pt>
                <c:pt idx="4">
                  <c:v>3355.8583106267024</c:v>
                </c:pt>
                <c:pt idx="5">
                  <c:v>4938.1743869209804</c:v>
                </c:pt>
                <c:pt idx="6">
                  <c:v>6667.4114441416887</c:v>
                </c:pt>
                <c:pt idx="7">
                  <c:v>8408.4741144414165</c:v>
                </c:pt>
                <c:pt idx="8">
                  <c:v>9983.5967302452318</c:v>
                </c:pt>
                <c:pt idx="9">
                  <c:v>11686.158038147139</c:v>
                </c:pt>
                <c:pt idx="10">
                  <c:v>13451.062670299729</c:v>
                </c:pt>
                <c:pt idx="11">
                  <c:v>14722.997275204361</c:v>
                </c:pt>
                <c:pt idx="12">
                  <c:v>16088.174386920982</c:v>
                </c:pt>
                <c:pt idx="13">
                  <c:v>17379.237057220711</c:v>
                </c:pt>
                <c:pt idx="14">
                  <c:v>18443.160762942782</c:v>
                </c:pt>
                <c:pt idx="15">
                  <c:v>19680.108991825615</c:v>
                </c:pt>
                <c:pt idx="16">
                  <c:v>20658.065395095371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20-440A-97FF-BB891C2A5CDD}"/>
            </c:ext>
          </c:extLst>
        </c:ser>
        <c:ser>
          <c:idx val="4"/>
          <c:order val="4"/>
          <c:tx>
            <c:strRef>
              <c:f>'TOTAL US'!$M$2:$M$3</c:f>
              <c:strCache>
                <c:ptCount val="2"/>
                <c:pt idx="0">
                  <c:v>new crop</c:v>
                </c:pt>
                <c:pt idx="1">
                  <c:v>Next Year</c:v>
                </c:pt>
              </c:strCache>
            </c:strRef>
          </c:tx>
          <c:marker>
            <c:symbol val="none"/>
          </c:marker>
          <c:val>
            <c:numRef>
              <c:f>'TOTAL US'!$M$332:$M$383</c:f>
              <c:numCache>
                <c:formatCode>_(* #,##0_);_(* \(#,##0\);_(* "-"??_);_(@_)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20-440A-97FF-BB891C2A5CDD}"/>
            </c:ext>
          </c:extLst>
        </c:ser>
        <c:ser>
          <c:idx val="5"/>
          <c:order val="5"/>
          <c:tx>
            <c:strRef>
              <c:f>'TOTAL US'!$N$2:$N$3</c:f>
              <c:strCache>
                <c:ptCount val="2"/>
                <c:pt idx="0">
                  <c:v>new crop</c:v>
                </c:pt>
                <c:pt idx="1">
                  <c:v>Next Year</c:v>
                </c:pt>
              </c:strCache>
            </c:strRef>
          </c:tx>
          <c:marker>
            <c:symbol val="none"/>
          </c:marker>
          <c:val>
            <c:numRef>
              <c:f>'TOTAL US'!$N$332:$N$383</c:f>
              <c:numCache>
                <c:formatCode>_(* #,##0_);_(* \(#,##0\);_(* "-"??_);_(@_)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20-440A-97FF-BB891C2A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889384"/>
        <c:axId val="1"/>
      </c:lineChart>
      <c:dateAx>
        <c:axId val="495889384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5889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0331670228091017"/>
          <c:y val="0.52929397351241614"/>
          <c:w val="0.31760223862145165"/>
          <c:h val="0.30303090086588713"/>
        </c:manualLayout>
      </c:layout>
      <c:overlay val="0"/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70</xdr:row>
      <xdr:rowOff>0</xdr:rowOff>
    </xdr:from>
    <xdr:to>
      <xdr:col>11</xdr:col>
      <xdr:colOff>219075</xdr:colOff>
      <xdr:row>99</xdr:row>
      <xdr:rowOff>19050</xdr:rowOff>
    </xdr:to>
    <xdr:graphicFrame macro="">
      <xdr:nvGraphicFramePr>
        <xdr:cNvPr id="1167" name="Chart 2">
          <a:extLst>
            <a:ext uri="{FF2B5EF4-FFF2-40B4-BE49-F238E27FC236}">
              <a16:creationId xmlns:a16="http://schemas.microsoft.com/office/drawing/2014/main" id="{E7837652-9DDC-4099-A906-C769253DB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0.14239</cdr:x>
      <cdr:y>0.18662</cdr:y>
    </cdr:from>
    <cdr:to>
      <cdr:x>0.52454</cdr:x>
      <cdr:y>0.31033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9180" y="647700"/>
          <a:ext cx="2933700" cy="655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0.10283</cdr:x>
      <cdr:y>0.15601</cdr:y>
    </cdr:from>
    <cdr:to>
      <cdr:x>0.42283</cdr:x>
      <cdr:y>0.33705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1360" y="568960"/>
          <a:ext cx="2463800" cy="87884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>
            <a:lnSpc>
              <a:spcPts val="1100"/>
            </a:lnSpc>
          </a:pPr>
          <a:r>
            <a:rPr lang="en-US" sz="1100" b="1"/>
            <a:t>Week ending 1/03/13:</a:t>
          </a:r>
          <a:r>
            <a:rPr lang="en-US" sz="1100"/>
            <a:t> </a:t>
          </a:r>
          <a:r>
            <a:rPr lang="en-US" sz="1100" b="1" u="sng">
              <a:solidFill>
                <a:srgbClr val="FF0000"/>
              </a:solidFill>
            </a:rPr>
            <a:t>Total</a:t>
          </a:r>
          <a:r>
            <a:rPr lang="en-US" sz="1100" b="1" u="sng" baseline="0">
              <a:solidFill>
                <a:srgbClr val="FF0000"/>
              </a:solidFill>
            </a:rPr>
            <a:t> export sales:</a:t>
          </a:r>
          <a:r>
            <a:rPr lang="en-US" sz="1100" baseline="0"/>
            <a:t> up 27% from last year, up 2% from 3-yr ave.  </a:t>
          </a:r>
          <a:r>
            <a:rPr lang="en-US" sz="1100" b="1" u="sng" baseline="0">
              <a:solidFill>
                <a:srgbClr val="7030A0"/>
              </a:solidFill>
            </a:rPr>
            <a:t>Shipped exports</a:t>
          </a:r>
          <a:r>
            <a:rPr lang="en-US" sz="1100" baseline="0"/>
            <a:t>: up 40% from last year and 19% from 3-yr ave.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%20GTR%202\River%20Analysis\New%20Table13_cor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ew%20GTR%202\Grain%20Exports2\Other\New%20Table16_crop%20year_weekly%20pace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R Corn Table"/>
      <sheetName val="Total"/>
      <sheetName val="Japan"/>
      <sheetName val="Mexico"/>
      <sheetName val="Taiwan"/>
      <sheetName val="Korea"/>
      <sheetName val="China"/>
      <sheetName val="Venezuela"/>
      <sheetName val="Egypt"/>
      <sheetName val="DATA"/>
      <sheetName val="Summary"/>
      <sheetName val=""/>
      <sheetName val="Sheet2"/>
      <sheetName val="River Analysis"/>
      <sheetName val="River Analysis Summary Table"/>
    </sheetNames>
    <sheetDataSet>
      <sheetData sheetId="0"/>
      <sheetData sheetId="1">
        <row r="1">
          <cell r="B1" t="str">
            <v>3-Year Ave,</v>
          </cell>
        </row>
        <row r="360">
          <cell r="A360">
            <v>41158</v>
          </cell>
        </row>
        <row r="361">
          <cell r="A361">
            <v>41165</v>
          </cell>
        </row>
        <row r="362">
          <cell r="A362">
            <v>41172</v>
          </cell>
        </row>
        <row r="363">
          <cell r="A363">
            <v>41179</v>
          </cell>
        </row>
        <row r="364">
          <cell r="A364">
            <v>41186</v>
          </cell>
        </row>
        <row r="365">
          <cell r="A365">
            <v>41193</v>
          </cell>
        </row>
        <row r="366">
          <cell r="A366">
            <v>41200</v>
          </cell>
        </row>
        <row r="367">
          <cell r="A367">
            <v>41207</v>
          </cell>
        </row>
        <row r="368">
          <cell r="A368">
            <v>41214</v>
          </cell>
        </row>
        <row r="369">
          <cell r="A369">
            <v>41221</v>
          </cell>
        </row>
        <row r="370">
          <cell r="A370">
            <v>41228</v>
          </cell>
        </row>
        <row r="371">
          <cell r="A371">
            <v>41235</v>
          </cell>
        </row>
        <row r="372">
          <cell r="A372">
            <v>41242</v>
          </cell>
        </row>
        <row r="373">
          <cell r="A373">
            <v>41249</v>
          </cell>
        </row>
        <row r="374">
          <cell r="A374">
            <v>41256</v>
          </cell>
        </row>
        <row r="375">
          <cell r="A375">
            <v>41263</v>
          </cell>
        </row>
        <row r="376">
          <cell r="A376">
            <v>41270</v>
          </cell>
        </row>
        <row r="377">
          <cell r="A377">
            <v>41277</v>
          </cell>
        </row>
        <row r="378">
          <cell r="A378">
            <v>41284</v>
          </cell>
        </row>
        <row r="379">
          <cell r="A379">
            <v>41291</v>
          </cell>
        </row>
        <row r="380">
          <cell r="A380">
            <v>41298</v>
          </cell>
        </row>
        <row r="381">
          <cell r="A381">
            <v>41305</v>
          </cell>
        </row>
        <row r="382">
          <cell r="A382">
            <v>41312</v>
          </cell>
        </row>
        <row r="383">
          <cell r="A383">
            <v>41319</v>
          </cell>
        </row>
        <row r="384">
          <cell r="A384">
            <v>41326</v>
          </cell>
        </row>
        <row r="385">
          <cell r="A385">
            <v>41333</v>
          </cell>
        </row>
        <row r="386">
          <cell r="A386">
            <v>41340</v>
          </cell>
        </row>
        <row r="387">
          <cell r="A387">
            <v>41347</v>
          </cell>
        </row>
        <row r="388">
          <cell r="A388">
            <v>41354</v>
          </cell>
        </row>
        <row r="389">
          <cell r="A389">
            <v>41361</v>
          </cell>
        </row>
        <row r="390">
          <cell r="A390">
            <v>41368</v>
          </cell>
        </row>
        <row r="391">
          <cell r="A391">
            <v>41375</v>
          </cell>
        </row>
        <row r="392">
          <cell r="A392">
            <v>41382</v>
          </cell>
        </row>
        <row r="393">
          <cell r="A393">
            <v>41389</v>
          </cell>
        </row>
        <row r="394">
          <cell r="A394">
            <v>41396</v>
          </cell>
        </row>
        <row r="395">
          <cell r="A395">
            <v>41403</v>
          </cell>
        </row>
        <row r="396">
          <cell r="A396">
            <v>41410</v>
          </cell>
        </row>
        <row r="397">
          <cell r="A397">
            <v>41417</v>
          </cell>
        </row>
        <row r="398">
          <cell r="A398">
            <v>41424</v>
          </cell>
        </row>
        <row r="399">
          <cell r="A399">
            <v>41431</v>
          </cell>
        </row>
        <row r="400">
          <cell r="A400">
            <v>41438</v>
          </cell>
        </row>
        <row r="401">
          <cell r="A401">
            <v>41445</v>
          </cell>
        </row>
        <row r="402">
          <cell r="A402">
            <v>41452</v>
          </cell>
        </row>
        <row r="403">
          <cell r="A403">
            <v>41459</v>
          </cell>
        </row>
        <row r="404">
          <cell r="A404">
            <v>41466</v>
          </cell>
        </row>
        <row r="405">
          <cell r="A405">
            <v>41473</v>
          </cell>
        </row>
        <row r="406">
          <cell r="A406">
            <v>41480</v>
          </cell>
        </row>
        <row r="407">
          <cell r="A407">
            <v>41487</v>
          </cell>
        </row>
        <row r="408">
          <cell r="A408">
            <v>41494</v>
          </cell>
        </row>
        <row r="409">
          <cell r="A409">
            <v>41501</v>
          </cell>
        </row>
        <row r="410">
          <cell r="A410">
            <v>41508</v>
          </cell>
        </row>
        <row r="411">
          <cell r="A411">
            <v>41515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-Conv"/>
      <sheetName val="newsletter"/>
      <sheetName val="New Table 16"/>
      <sheetName val="Fig. 14"/>
      <sheetName val="Pie Charts"/>
      <sheetName val="4wk Fig"/>
      <sheetName val="Charts2"/>
      <sheetName val="Sheet1"/>
      <sheetName val="River Analysi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D6">
            <v>463</v>
          </cell>
          <cell r="G6">
            <v>10999</v>
          </cell>
          <cell r="J6">
            <v>12968</v>
          </cell>
          <cell r="M6">
            <v>2413</v>
          </cell>
          <cell r="P6">
            <v>7645.666666666667</v>
          </cell>
          <cell r="S6">
            <v>12510</v>
          </cell>
          <cell r="U6">
            <v>41.11959287531807</v>
          </cell>
          <cell r="X6">
            <v>152.64631043256998</v>
          </cell>
          <cell r="AB6">
            <v>353.35149863760216</v>
          </cell>
          <cell r="AJ6">
            <v>962.76505513146731</v>
          </cell>
        </row>
        <row r="7">
          <cell r="D7">
            <v>9</v>
          </cell>
          <cell r="G7">
            <v>8899</v>
          </cell>
          <cell r="J7">
            <v>10033</v>
          </cell>
          <cell r="M7">
            <v>2513.3333333333335</v>
          </cell>
          <cell r="P7">
            <v>5951</v>
          </cell>
          <cell r="S7">
            <v>9800.6666666666661</v>
          </cell>
          <cell r="U7">
            <v>0</v>
          </cell>
          <cell r="X7">
            <v>632.01017811704844</v>
          </cell>
          <cell r="AB7">
            <v>273.37874659400541</v>
          </cell>
          <cell r="AJ7">
            <v>889.42324003392719</v>
          </cell>
        </row>
        <row r="8">
          <cell r="D8">
            <v>0</v>
          </cell>
          <cell r="G8">
            <v>10974</v>
          </cell>
          <cell r="J8">
            <v>12550</v>
          </cell>
          <cell r="M8">
            <v>0</v>
          </cell>
          <cell r="P8">
            <v>6586.333333333333</v>
          </cell>
          <cell r="S8">
            <v>8262</v>
          </cell>
          <cell r="U8">
            <v>51.984732824427482</v>
          </cell>
          <cell r="X8">
            <v>508.37150127226465</v>
          </cell>
          <cell r="AB8">
            <v>341.96185286103537</v>
          </cell>
          <cell r="AJ8">
            <v>859.29601357082288</v>
          </cell>
        </row>
        <row r="9">
          <cell r="D9">
            <v>11552</v>
          </cell>
          <cell r="G9">
            <v>24541</v>
          </cell>
          <cell r="J9">
            <v>41864</v>
          </cell>
          <cell r="M9">
            <v>837.33333333333337</v>
          </cell>
          <cell r="P9">
            <v>10529.333333333334</v>
          </cell>
          <cell r="S9">
            <v>12294.333333333334</v>
          </cell>
          <cell r="U9">
            <v>0.33078880407124683</v>
          </cell>
          <cell r="X9">
            <v>404.55470737913487</v>
          </cell>
          <cell r="AB9">
            <v>1140.708446866485</v>
          </cell>
          <cell r="AJ9">
            <v>896.32739609838848</v>
          </cell>
        </row>
        <row r="10">
          <cell r="D10">
            <v>16954</v>
          </cell>
          <cell r="G10">
            <v>20349</v>
          </cell>
          <cell r="J10">
            <v>45745</v>
          </cell>
          <cell r="M10">
            <v>762</v>
          </cell>
          <cell r="P10">
            <v>12400.666666666666</v>
          </cell>
          <cell r="S10">
            <v>16387.333333333332</v>
          </cell>
          <cell r="U10">
            <v>0.5089058524173028</v>
          </cell>
          <cell r="X10">
            <v>363.6641221374046</v>
          </cell>
          <cell r="AB10">
            <v>1246.4577656675749</v>
          </cell>
          <cell r="AJ10">
            <v>961.94232400339286</v>
          </cell>
        </row>
        <row r="11">
          <cell r="D11">
            <v>20852</v>
          </cell>
          <cell r="G11">
            <v>24843</v>
          </cell>
          <cell r="J11">
            <v>58071</v>
          </cell>
          <cell r="M11">
            <v>9076.3333333333339</v>
          </cell>
          <cell r="P11">
            <v>15073.666666666666</v>
          </cell>
          <cell r="S11">
            <v>32723.333333333332</v>
          </cell>
          <cell r="U11">
            <v>0.63613231552162852</v>
          </cell>
          <cell r="X11">
            <v>371.95928753180664</v>
          </cell>
          <cell r="AB11">
            <v>1582.3160762942778</v>
          </cell>
          <cell r="AJ11">
            <v>759.34690415606451</v>
          </cell>
        </row>
        <row r="12">
          <cell r="D12">
            <v>15383</v>
          </cell>
          <cell r="G12">
            <v>36393</v>
          </cell>
          <cell r="J12">
            <v>63463</v>
          </cell>
          <cell r="M12">
            <v>19111.333333333332</v>
          </cell>
          <cell r="P12">
            <v>20924</v>
          </cell>
          <cell r="S12">
            <v>50075</v>
          </cell>
          <cell r="U12">
            <v>0.45801526717557256</v>
          </cell>
          <cell r="X12">
            <v>198.93129770992368</v>
          </cell>
          <cell r="AB12">
            <v>1729.2370572207083</v>
          </cell>
          <cell r="AJ12">
            <v>699.43172179813405</v>
          </cell>
        </row>
        <row r="13">
          <cell r="D13">
            <v>15980</v>
          </cell>
          <cell r="G13">
            <v>35477</v>
          </cell>
          <cell r="J13">
            <v>63897</v>
          </cell>
          <cell r="M13">
            <v>19814.666666666668</v>
          </cell>
          <cell r="P13">
            <v>22527.666666666668</v>
          </cell>
          <cell r="S13">
            <v>54867.333333333336</v>
          </cell>
          <cell r="U13">
            <v>0.43256997455470741</v>
          </cell>
          <cell r="X13">
            <v>343.56234096692117</v>
          </cell>
          <cell r="AB13">
            <v>1741.0626702997274</v>
          </cell>
          <cell r="AJ13">
            <v>678.10008481764214</v>
          </cell>
        </row>
        <row r="14">
          <cell r="D14">
            <v>11617</v>
          </cell>
          <cell r="G14">
            <v>38509</v>
          </cell>
          <cell r="J14">
            <v>57807</v>
          </cell>
          <cell r="M14">
            <v>19857.333333333332</v>
          </cell>
          <cell r="P14">
            <v>30117.666666666668</v>
          </cell>
          <cell r="S14">
            <v>62366.666666666664</v>
          </cell>
          <cell r="U14">
            <v>54.783715012722652</v>
          </cell>
          <cell r="X14">
            <v>203.0788804071247</v>
          </cell>
          <cell r="AB14">
            <v>1575.1226158038146</v>
          </cell>
          <cell r="AJ14">
            <v>743.2909245122986</v>
          </cell>
        </row>
        <row r="15">
          <cell r="D15">
            <v>16282</v>
          </cell>
          <cell r="G15">
            <v>38222</v>
          </cell>
          <cell r="J15">
            <v>62484</v>
          </cell>
          <cell r="M15">
            <v>15805.333333333334</v>
          </cell>
          <cell r="P15">
            <v>29714.666666666668</v>
          </cell>
          <cell r="S15">
            <v>57457</v>
          </cell>
          <cell r="U15">
            <v>54.860050890585242</v>
          </cell>
          <cell r="X15">
            <v>145.16539440203564</v>
          </cell>
          <cell r="AB15">
            <v>1702.5613079019072</v>
          </cell>
          <cell r="AJ15">
            <v>712.7735368956744</v>
          </cell>
        </row>
        <row r="16">
          <cell r="D16">
            <v>14029</v>
          </cell>
          <cell r="G16">
            <v>39827</v>
          </cell>
          <cell r="J16">
            <v>64772</v>
          </cell>
          <cell r="M16">
            <v>14045.333333333334</v>
          </cell>
          <cell r="P16">
            <v>37244.333333333336</v>
          </cell>
          <cell r="S16">
            <v>64455</v>
          </cell>
          <cell r="U16">
            <v>65.725190839694662</v>
          </cell>
          <cell r="X16">
            <v>236.33587786259542</v>
          </cell>
          <cell r="AB16">
            <v>1764.9046321525884</v>
          </cell>
          <cell r="AJ16">
            <v>775.67430025445299</v>
          </cell>
        </row>
        <row r="17">
          <cell r="D17">
            <v>9730</v>
          </cell>
          <cell r="G17">
            <v>32678</v>
          </cell>
          <cell r="J17">
            <v>46680</v>
          </cell>
          <cell r="M17">
            <v>11970.666666666666</v>
          </cell>
          <cell r="P17">
            <v>34447</v>
          </cell>
          <cell r="S17">
            <v>59128.666666666664</v>
          </cell>
          <cell r="U17">
            <v>54.656488549618324</v>
          </cell>
          <cell r="X17">
            <v>285.52162849872775</v>
          </cell>
          <cell r="AB17">
            <v>1271.9346049046321</v>
          </cell>
          <cell r="AJ17">
            <v>810.2290076335878</v>
          </cell>
        </row>
        <row r="18">
          <cell r="D18">
            <v>9557</v>
          </cell>
          <cell r="G18">
            <v>34435</v>
          </cell>
          <cell r="J18">
            <v>50102</v>
          </cell>
          <cell r="M18">
            <v>9332.3333333333339</v>
          </cell>
          <cell r="P18">
            <v>30960</v>
          </cell>
          <cell r="S18">
            <v>50319</v>
          </cell>
          <cell r="U18">
            <v>54.885496183206108</v>
          </cell>
          <cell r="X18">
            <v>172.87531806615777</v>
          </cell>
          <cell r="AB18">
            <v>1365.1771117166211</v>
          </cell>
          <cell r="AJ18">
            <v>834.11365564037317</v>
          </cell>
        </row>
        <row r="19">
          <cell r="D19">
            <v>9418</v>
          </cell>
          <cell r="G19">
            <v>29058</v>
          </cell>
          <cell r="J19">
            <v>47382</v>
          </cell>
          <cell r="M19">
            <v>12639.666666666666</v>
          </cell>
          <cell r="P19">
            <v>25396</v>
          </cell>
          <cell r="S19">
            <v>47108</v>
          </cell>
          <cell r="U19">
            <v>0.2544529262086514</v>
          </cell>
          <cell r="X19">
            <v>167.20101781170484</v>
          </cell>
          <cell r="AB19">
            <v>1291.0626702997274</v>
          </cell>
          <cell r="AJ19">
            <v>809.00763358778636</v>
          </cell>
        </row>
        <row r="20">
          <cell r="D20">
            <v>2838</v>
          </cell>
          <cell r="G20">
            <v>26407</v>
          </cell>
          <cell r="J20">
            <v>39046</v>
          </cell>
          <cell r="M20">
            <v>11791.333333333334</v>
          </cell>
          <cell r="P20">
            <v>25837.333333333332</v>
          </cell>
          <cell r="S20">
            <v>46597</v>
          </cell>
          <cell r="U20">
            <v>54.809160305343518</v>
          </cell>
          <cell r="X20">
            <v>326.97201017811705</v>
          </cell>
          <cell r="AB20">
            <v>1063.9237057220707</v>
          </cell>
          <cell r="AJ20">
            <v>855.95419847328253</v>
          </cell>
        </row>
        <row r="21">
          <cell r="D21">
            <v>4788</v>
          </cell>
          <cell r="G21">
            <v>30494</v>
          </cell>
          <cell r="J21">
            <v>45396</v>
          </cell>
          <cell r="M21">
            <v>10064.666666666666</v>
          </cell>
          <cell r="P21">
            <v>20369</v>
          </cell>
          <cell r="S21">
            <v>38796</v>
          </cell>
          <cell r="U21">
            <v>109.89821882951655</v>
          </cell>
          <cell r="X21">
            <v>205.85241730279898</v>
          </cell>
          <cell r="AB21">
            <v>1236.9482288828337</v>
          </cell>
          <cell r="AJ21">
            <v>810.80576759966084</v>
          </cell>
        </row>
        <row r="22">
          <cell r="D22">
            <v>11958</v>
          </cell>
          <cell r="G22">
            <v>19928</v>
          </cell>
          <cell r="J22">
            <v>35891</v>
          </cell>
          <cell r="M22">
            <v>8601.3333333333339</v>
          </cell>
          <cell r="P22">
            <v>26358</v>
          </cell>
          <cell r="S22">
            <v>45525.333333333336</v>
          </cell>
          <cell r="U22">
            <v>56.844783715012724</v>
          </cell>
          <cell r="X22">
            <v>119.4910941475827</v>
          </cell>
          <cell r="AB22">
            <v>977.95640326975467</v>
          </cell>
          <cell r="AJ22">
            <v>983.80831212892281</v>
          </cell>
        </row>
        <row r="23">
          <cell r="M23">
            <v>5456.666666666667</v>
          </cell>
          <cell r="P23">
            <v>21980.333333333332</v>
          </cell>
          <cell r="S23">
            <v>31675.666666666668</v>
          </cell>
          <cell r="AJ23">
            <v>654.91094147582703</v>
          </cell>
        </row>
        <row r="24">
          <cell r="M24">
            <v>7527.666666666667</v>
          </cell>
          <cell r="P24">
            <v>22302.333333333332</v>
          </cell>
          <cell r="S24">
            <v>34118.333333333336</v>
          </cell>
          <cell r="AJ24">
            <v>458.24427480916034</v>
          </cell>
        </row>
        <row r="25">
          <cell r="M25">
            <v>6966</v>
          </cell>
          <cell r="P25">
            <v>30938</v>
          </cell>
          <cell r="S25">
            <v>45214.333333333336</v>
          </cell>
          <cell r="AJ25">
            <v>732.34944868532659</v>
          </cell>
        </row>
        <row r="26">
          <cell r="M26">
            <v>10847.333333333334</v>
          </cell>
          <cell r="P26">
            <v>24351</v>
          </cell>
          <cell r="S26">
            <v>43241</v>
          </cell>
          <cell r="AJ26">
            <v>759.23664122137416</v>
          </cell>
        </row>
        <row r="27">
          <cell r="M27">
            <v>9410</v>
          </cell>
          <cell r="P27">
            <v>25291</v>
          </cell>
          <cell r="S27">
            <v>42628.333333333336</v>
          </cell>
          <cell r="AJ27">
            <v>795.31806615776088</v>
          </cell>
        </row>
        <row r="28">
          <cell r="M28">
            <v>9949</v>
          </cell>
          <cell r="P28">
            <v>25624.666666666668</v>
          </cell>
          <cell r="S28">
            <v>40898</v>
          </cell>
          <cell r="AJ28">
            <v>858.49872773536902</v>
          </cell>
        </row>
        <row r="29">
          <cell r="M29">
            <v>8281</v>
          </cell>
          <cell r="P29">
            <v>23492.333333333332</v>
          </cell>
          <cell r="S29">
            <v>37251.666666666664</v>
          </cell>
          <cell r="AJ29">
            <v>693.72349448685327</v>
          </cell>
        </row>
        <row r="30">
          <cell r="M30">
            <v>9188.3333333333339</v>
          </cell>
          <cell r="P30">
            <v>25008.333333333332</v>
          </cell>
          <cell r="S30">
            <v>40528.333333333336</v>
          </cell>
          <cell r="AJ30">
            <v>991.6284987277354</v>
          </cell>
        </row>
        <row r="31">
          <cell r="M31">
            <v>13871</v>
          </cell>
          <cell r="P31">
            <v>22505</v>
          </cell>
          <cell r="S31">
            <v>42637.333333333336</v>
          </cell>
          <cell r="AJ31">
            <v>817.9474130619169</v>
          </cell>
        </row>
        <row r="32">
          <cell r="M32">
            <v>7927.333333333333</v>
          </cell>
          <cell r="P32">
            <v>18885.666666666668</v>
          </cell>
          <cell r="S32">
            <v>31357.666666666668</v>
          </cell>
          <cell r="AJ32">
            <v>980.91603053435119</v>
          </cell>
        </row>
        <row r="33">
          <cell r="M33">
            <v>6614.333333333333</v>
          </cell>
          <cell r="P33">
            <v>17088</v>
          </cell>
          <cell r="S33">
            <v>28867.666666666668</v>
          </cell>
          <cell r="AJ33">
            <v>994.45292620865143</v>
          </cell>
        </row>
        <row r="34">
          <cell r="M34">
            <v>8891</v>
          </cell>
          <cell r="P34">
            <v>15343.333333333334</v>
          </cell>
          <cell r="S34">
            <v>28906.333333333332</v>
          </cell>
          <cell r="AJ34">
            <v>844.2663273960984</v>
          </cell>
        </row>
        <row r="35">
          <cell r="M35">
            <v>9670.6666666666661</v>
          </cell>
          <cell r="P35">
            <v>14627.333333333334</v>
          </cell>
          <cell r="S35">
            <v>28418.333333333332</v>
          </cell>
          <cell r="AJ35">
            <v>918.8634435962681</v>
          </cell>
        </row>
        <row r="36">
          <cell r="M36">
            <v>7795.333333333333</v>
          </cell>
          <cell r="P36">
            <v>10446</v>
          </cell>
          <cell r="S36">
            <v>23179</v>
          </cell>
          <cell r="AJ36">
            <v>971.91687871077193</v>
          </cell>
        </row>
        <row r="37">
          <cell r="M37">
            <v>6583</v>
          </cell>
          <cell r="P37">
            <v>11211.666666666666</v>
          </cell>
          <cell r="S37">
            <v>21285</v>
          </cell>
          <cell r="AJ37">
            <v>890.11874469889733</v>
          </cell>
        </row>
        <row r="38">
          <cell r="M38">
            <v>6131.333333333333</v>
          </cell>
          <cell r="P38">
            <v>7713.333333333333</v>
          </cell>
          <cell r="S38">
            <v>17128.333333333332</v>
          </cell>
          <cell r="AJ38">
            <v>1027.2434266327396</v>
          </cell>
        </row>
        <row r="39">
          <cell r="M39">
            <v>4540.333333333333</v>
          </cell>
          <cell r="P39">
            <v>3041.6666666666665</v>
          </cell>
          <cell r="S39">
            <v>11560</v>
          </cell>
          <cell r="AJ39">
            <v>893.64715860899082</v>
          </cell>
        </row>
        <row r="40">
          <cell r="M40">
            <v>816</v>
          </cell>
          <cell r="P40">
            <v>6785.666666666667</v>
          </cell>
          <cell r="S40">
            <v>10914.333333333334</v>
          </cell>
          <cell r="AJ40">
            <v>800.93299406276515</v>
          </cell>
        </row>
        <row r="41">
          <cell r="M41">
            <v>2098</v>
          </cell>
          <cell r="P41">
            <v>3139.3333333333335</v>
          </cell>
          <cell r="S41">
            <v>9242.3333333333339</v>
          </cell>
          <cell r="AJ41">
            <v>842.97709923664127</v>
          </cell>
        </row>
        <row r="42">
          <cell r="M42">
            <v>2777.6666666666665</v>
          </cell>
          <cell r="P42">
            <v>6326.666666666667</v>
          </cell>
          <cell r="S42">
            <v>12073.666666666666</v>
          </cell>
          <cell r="AJ42">
            <v>885.58948261238334</v>
          </cell>
        </row>
        <row r="43">
          <cell r="M43">
            <v>2569.3333333333335</v>
          </cell>
          <cell r="P43">
            <v>3659.3333333333335</v>
          </cell>
          <cell r="S43">
            <v>9034.6666666666661</v>
          </cell>
          <cell r="AJ43">
            <v>910.18659881255314</v>
          </cell>
        </row>
        <row r="44">
          <cell r="M44">
            <v>2597</v>
          </cell>
          <cell r="P44">
            <v>4435.333333333333</v>
          </cell>
          <cell r="S44">
            <v>9853</v>
          </cell>
          <cell r="AJ44">
            <v>981.45038167938935</v>
          </cell>
        </row>
        <row r="45">
          <cell r="M45">
            <v>772.66666666666663</v>
          </cell>
          <cell r="P45">
            <v>5368</v>
          </cell>
          <cell r="S45">
            <v>8660.3333333333339</v>
          </cell>
          <cell r="AJ45">
            <v>865.51314673452077</v>
          </cell>
        </row>
        <row r="46">
          <cell r="M46">
            <v>3981.6666666666665</v>
          </cell>
          <cell r="P46">
            <v>3391.6666666666665</v>
          </cell>
          <cell r="S46">
            <v>10060</v>
          </cell>
          <cell r="AJ46">
            <v>793.84223918575071</v>
          </cell>
        </row>
        <row r="47">
          <cell r="M47">
            <v>2480.3333333333335</v>
          </cell>
          <cell r="P47">
            <v>3270.6666666666665</v>
          </cell>
          <cell r="S47">
            <v>8557.3333333333339</v>
          </cell>
          <cell r="AJ47">
            <v>853.01102629346917</v>
          </cell>
        </row>
        <row r="48">
          <cell r="M48">
            <v>1040</v>
          </cell>
          <cell r="P48">
            <v>3986.6666666666665</v>
          </cell>
          <cell r="S48">
            <v>7061</v>
          </cell>
          <cell r="AJ48">
            <v>851.66242578456331</v>
          </cell>
        </row>
        <row r="49">
          <cell r="M49">
            <v>1867.3333333333333</v>
          </cell>
          <cell r="P49">
            <v>3271.6666666666665</v>
          </cell>
          <cell r="S49">
            <v>7843.666666666667</v>
          </cell>
          <cell r="AJ49">
            <v>856.72603901611546</v>
          </cell>
        </row>
        <row r="50">
          <cell r="M50">
            <v>1928</v>
          </cell>
          <cell r="P50">
            <v>6356.666666666667</v>
          </cell>
          <cell r="S50">
            <v>10958</v>
          </cell>
          <cell r="AJ50">
            <v>830.55131467345223</v>
          </cell>
        </row>
        <row r="51">
          <cell r="M51">
            <v>2704</v>
          </cell>
          <cell r="P51">
            <v>4671</v>
          </cell>
          <cell r="S51">
            <v>9591</v>
          </cell>
          <cell r="AJ51">
            <v>839.30449533502974</v>
          </cell>
        </row>
        <row r="52">
          <cell r="M52">
            <v>786</v>
          </cell>
          <cell r="P52">
            <v>6709.333333333333</v>
          </cell>
          <cell r="S52">
            <v>9832.6666666666661</v>
          </cell>
          <cell r="AJ52">
            <v>859.15182357930451</v>
          </cell>
        </row>
        <row r="53">
          <cell r="M53">
            <v>3051.3333333333335</v>
          </cell>
          <cell r="P53">
            <v>5160.333333333333</v>
          </cell>
          <cell r="S53">
            <v>11240.333333333334</v>
          </cell>
          <cell r="AJ53">
            <v>774.58015267175574</v>
          </cell>
        </row>
        <row r="54">
          <cell r="M54">
            <v>1807</v>
          </cell>
          <cell r="P54">
            <v>5119.333333333333</v>
          </cell>
          <cell r="S54">
            <v>8847</v>
          </cell>
          <cell r="AJ54">
            <v>860.33078880407129</v>
          </cell>
        </row>
        <row r="55">
          <cell r="M55">
            <v>2333.6666666666665</v>
          </cell>
          <cell r="P55">
            <v>8335</v>
          </cell>
          <cell r="S55">
            <v>13264.666666666666</v>
          </cell>
          <cell r="AJ55">
            <v>813.40966921119593</v>
          </cell>
        </row>
        <row r="56">
          <cell r="M56">
            <v>2373</v>
          </cell>
          <cell r="P56">
            <v>10766.333333333334</v>
          </cell>
          <cell r="S56">
            <v>14998.666666666666</v>
          </cell>
          <cell r="AJ56">
            <v>832.28159457167101</v>
          </cell>
        </row>
        <row r="57">
          <cell r="M57">
            <v>2485</v>
          </cell>
          <cell r="P57">
            <v>7013</v>
          </cell>
          <cell r="S57">
            <v>11502.333333333334</v>
          </cell>
          <cell r="AJ57">
            <v>835.6997455470738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</sheetPr>
  <dimension ref="A1:N32"/>
  <sheetViews>
    <sheetView tabSelected="1" zoomScale="160" zoomScaleNormal="160" workbookViewId="0">
      <selection sqref="A1:J21"/>
    </sheetView>
  </sheetViews>
  <sheetFormatPr defaultRowHeight="12.75" x14ac:dyDescent="0.2"/>
  <cols>
    <col min="1" max="1" width="25.5703125" customWidth="1"/>
    <col min="2" max="2" width="19.42578125" customWidth="1"/>
    <col min="3" max="3" width="12.7109375" customWidth="1"/>
    <col min="4" max="4" width="11.7109375" customWidth="1"/>
    <col min="5" max="5" width="4.42578125" customWidth="1"/>
    <col min="6" max="6" width="12.28515625" customWidth="1"/>
    <col min="7" max="7" width="1.140625" customWidth="1"/>
    <col min="8" max="8" width="10" customWidth="1"/>
    <col min="9" max="9" width="2.28515625" customWidth="1"/>
    <col min="10" max="10" width="1.85546875" customWidth="1"/>
    <col min="11" max="11" width="9.42578125" bestFit="1" customWidth="1"/>
    <col min="12" max="12" width="12" bestFit="1" customWidth="1"/>
    <col min="13" max="13" width="11" bestFit="1" customWidth="1"/>
  </cols>
  <sheetData>
    <row r="1" spans="1:14" x14ac:dyDescent="0.2">
      <c r="A1" s="129" t="s">
        <v>267</v>
      </c>
      <c r="B1" s="129"/>
      <c r="C1" s="129"/>
      <c r="D1" s="47"/>
      <c r="E1" s="47"/>
      <c r="F1" s="47"/>
      <c r="G1" s="47"/>
      <c r="H1" s="47"/>
      <c r="I1" s="47"/>
      <c r="J1" s="93"/>
      <c r="K1" s="121"/>
    </row>
    <row r="2" spans="1:14" ht="16.5" x14ac:dyDescent="0.2">
      <c r="A2" s="40" t="s">
        <v>21</v>
      </c>
      <c r="B2" s="40"/>
      <c r="C2" s="40"/>
      <c r="D2" s="41"/>
      <c r="E2" s="41"/>
      <c r="F2" s="41"/>
      <c r="G2" s="41"/>
      <c r="H2" s="42"/>
      <c r="I2" s="47"/>
      <c r="J2" s="93"/>
      <c r="K2" s="121"/>
    </row>
    <row r="3" spans="1:14" ht="15.75" customHeight="1" x14ac:dyDescent="0.2">
      <c r="A3" s="288" t="s">
        <v>496</v>
      </c>
      <c r="B3" s="288"/>
      <c r="C3" s="309" t="s">
        <v>457</v>
      </c>
      <c r="D3" s="309"/>
      <c r="E3" s="310"/>
      <c r="F3" s="61" t="s">
        <v>4</v>
      </c>
      <c r="G3" s="58"/>
      <c r="H3" s="57" t="s">
        <v>23</v>
      </c>
      <c r="I3" s="53"/>
      <c r="J3" s="93"/>
      <c r="K3" s="121"/>
    </row>
    <row r="4" spans="1:14" ht="15.75" customHeight="1" x14ac:dyDescent="0.2">
      <c r="A4" s="204"/>
      <c r="B4" s="276" t="s">
        <v>473</v>
      </c>
      <c r="C4" s="276" t="s">
        <v>345</v>
      </c>
      <c r="D4" s="276" t="s">
        <v>314</v>
      </c>
      <c r="E4" s="277"/>
      <c r="F4" s="64" t="s">
        <v>35</v>
      </c>
      <c r="G4" s="65"/>
      <c r="H4" s="59" t="s">
        <v>253</v>
      </c>
      <c r="I4" s="60"/>
      <c r="J4" s="93"/>
      <c r="K4" s="121"/>
    </row>
    <row r="5" spans="1:14" ht="15.75" customHeight="1" x14ac:dyDescent="0.2">
      <c r="A5" s="72"/>
      <c r="B5" s="205" t="s">
        <v>472</v>
      </c>
      <c r="C5" s="205" t="s">
        <v>36</v>
      </c>
      <c r="D5" s="205" t="s">
        <v>441</v>
      </c>
      <c r="E5" s="35"/>
      <c r="F5" s="62" t="s">
        <v>37</v>
      </c>
      <c r="G5" s="134"/>
      <c r="H5" s="133" t="s">
        <v>440</v>
      </c>
      <c r="I5" s="54"/>
      <c r="J5" s="93"/>
      <c r="K5" s="121"/>
    </row>
    <row r="6" spans="1:14" x14ac:dyDescent="0.2">
      <c r="A6" s="37"/>
      <c r="B6" s="37"/>
      <c r="C6" s="293" t="s">
        <v>19</v>
      </c>
      <c r="D6" s="293"/>
      <c r="E6" s="63"/>
      <c r="F6" s="69"/>
      <c r="G6" s="43"/>
      <c r="H6" s="52" t="s">
        <v>19</v>
      </c>
      <c r="I6" s="47"/>
      <c r="J6" s="93"/>
      <c r="K6" s="121"/>
    </row>
    <row r="7" spans="1:14" ht="14.45" customHeight="1" x14ac:dyDescent="0.2">
      <c r="A7" s="36" t="s">
        <v>178</v>
      </c>
      <c r="B7" s="302">
        <f>+China!J640</f>
        <v>1332</v>
      </c>
      <c r="C7" s="302">
        <f>+China!G640</f>
        <v>27925.4</v>
      </c>
      <c r="D7" s="302">
        <f>+China!H640</f>
        <v>36321.5</v>
      </c>
      <c r="E7" s="31"/>
      <c r="F7" s="285">
        <f t="shared" ref="F7:F12" si="0">(C7/D7-1)*100</f>
        <v>-23.116060735377118</v>
      </c>
      <c r="G7" s="44"/>
      <c r="H7" s="67">
        <f>+'Top 5 Rankings'!K9</f>
        <v>31881.366666666669</v>
      </c>
      <c r="I7" s="47"/>
      <c r="J7" s="93"/>
      <c r="K7" s="121"/>
    </row>
    <row r="8" spans="1:14" x14ac:dyDescent="0.2">
      <c r="A8" s="36" t="s">
        <v>3</v>
      </c>
      <c r="B8" s="302">
        <f>+Mexico!H640</f>
        <v>1190.0999999999999</v>
      </c>
      <c r="C8" s="302">
        <f>+Mexico!F640</f>
        <v>4472.8</v>
      </c>
      <c r="D8" s="302">
        <f>+Mexico!G640</f>
        <v>3729.9</v>
      </c>
      <c r="E8" s="31"/>
      <c r="F8" s="285">
        <f t="shared" si="0"/>
        <v>19.917424059626263</v>
      </c>
      <c r="G8" s="44"/>
      <c r="H8" s="67">
        <f>+'Top 5 Rankings'!K11</f>
        <v>3452.1333333333337</v>
      </c>
      <c r="I8" s="47"/>
      <c r="J8" s="93"/>
      <c r="K8" s="121"/>
    </row>
    <row r="9" spans="1:14" x14ac:dyDescent="0.2">
      <c r="A9" s="36" t="s">
        <v>180</v>
      </c>
      <c r="B9" s="302">
        <f>+Indonesia!J640</f>
        <v>160.80000000000001</v>
      </c>
      <c r="C9" s="302">
        <f>+Indonesia!G640</f>
        <v>2640.6</v>
      </c>
      <c r="D9" s="302">
        <f>+Indonesia!H640</f>
        <v>2429.6999999999998</v>
      </c>
      <c r="E9" s="31"/>
      <c r="F9" s="285">
        <f t="shared" si="0"/>
        <v>8.6800839609828309</v>
      </c>
      <c r="G9" s="51"/>
      <c r="H9" s="67">
        <f>+'Top 5 Rankings'!K17</f>
        <v>1987.3333333333333</v>
      </c>
      <c r="I9" s="47"/>
      <c r="J9" s="93"/>
      <c r="K9" s="121"/>
    </row>
    <row r="10" spans="1:14" x14ac:dyDescent="0.2">
      <c r="A10" s="36" t="s">
        <v>0</v>
      </c>
      <c r="B10" s="302">
        <f>+Japan!J640</f>
        <v>191.1</v>
      </c>
      <c r="C10" s="302">
        <f>+Japan!G640</f>
        <v>2340.8000000000002</v>
      </c>
      <c r="D10" s="302">
        <f>+Japan!H640</f>
        <v>2251.4</v>
      </c>
      <c r="E10" s="31"/>
      <c r="F10" s="285">
        <f t="shared" si="0"/>
        <v>3.9708625743981596</v>
      </c>
      <c r="G10" s="51"/>
      <c r="H10" s="67">
        <f>+'Top 5 Rankings'!K13</f>
        <v>2067.1333333333332</v>
      </c>
      <c r="I10" s="47"/>
      <c r="J10" s="93"/>
      <c r="K10" s="121"/>
    </row>
    <row r="11" spans="1:14" x14ac:dyDescent="0.2">
      <c r="A11" s="275" t="s">
        <v>330</v>
      </c>
      <c r="B11" s="302">
        <f>+Netherlands!J84</f>
        <v>0</v>
      </c>
      <c r="C11" s="302">
        <f>+Netherlands!G84</f>
        <v>2349.8000000000002</v>
      </c>
      <c r="D11" s="302">
        <f>+Netherlands!H84</f>
        <v>1873.8</v>
      </c>
      <c r="E11" s="282"/>
      <c r="F11" s="285">
        <f t="shared" si="0"/>
        <v>25.402924538371231</v>
      </c>
      <c r="G11" s="51"/>
      <c r="H11" s="73">
        <f>+'Top 5 Rankings'!K15</f>
        <v>2098.0666666666662</v>
      </c>
      <c r="I11" s="47"/>
      <c r="J11" s="93"/>
      <c r="K11" s="121"/>
      <c r="M11" s="201"/>
      <c r="N11" s="164"/>
    </row>
    <row r="12" spans="1:14" ht="12.75" customHeight="1" x14ac:dyDescent="0.2">
      <c r="A12" s="32" t="s">
        <v>22</v>
      </c>
      <c r="B12" s="297">
        <f>SUM(B7:B11)</f>
        <v>2874</v>
      </c>
      <c r="C12" s="297">
        <f>SUM(C7:C11)</f>
        <v>39729.400000000009</v>
      </c>
      <c r="D12" s="297">
        <f>SUM(D7:D11)</f>
        <v>46606.3</v>
      </c>
      <c r="E12" s="38"/>
      <c r="F12" s="286">
        <f t="shared" si="0"/>
        <v>-14.755301321924275</v>
      </c>
      <c r="G12" s="50"/>
      <c r="H12" s="68">
        <f>SUM(H7:H11)</f>
        <v>41486.033333333333</v>
      </c>
      <c r="I12" s="55"/>
      <c r="J12" s="93"/>
      <c r="K12" s="121"/>
      <c r="L12" s="270"/>
      <c r="M12" s="212"/>
      <c r="N12" s="212"/>
    </row>
    <row r="13" spans="1:14" ht="14.45" customHeight="1" x14ac:dyDescent="0.2">
      <c r="A13" s="34" t="s">
        <v>182</v>
      </c>
      <c r="B13" s="298">
        <f>+'TOTAL US'!J640</f>
        <v>10906</v>
      </c>
      <c r="C13" s="298">
        <f>+'TOTAL US'!F640</f>
        <v>58555</v>
      </c>
      <c r="D13" s="298">
        <f>+'TOTAL US'!G640</f>
        <v>60666.9</v>
      </c>
      <c r="E13" s="39"/>
      <c r="F13" s="284">
        <f>(C13/D13-1)*100</f>
        <v>-3.4811404571520876</v>
      </c>
      <c r="G13" s="48"/>
      <c r="H13" s="108">
        <f>+'Top 5 Rankings'!K114</f>
        <v>52919.4</v>
      </c>
      <c r="I13" s="47"/>
      <c r="J13" s="94"/>
      <c r="K13" s="123" t="s">
        <v>307</v>
      </c>
      <c r="L13" s="270" t="s">
        <v>326</v>
      </c>
      <c r="M13" s="212"/>
      <c r="N13" s="212"/>
    </row>
    <row r="14" spans="1:14" x14ac:dyDescent="0.2">
      <c r="A14" s="88" t="s">
        <v>101</v>
      </c>
      <c r="B14" s="291">
        <f>+B13/B17</f>
        <v>0.19429621359223301</v>
      </c>
      <c r="C14" s="291">
        <f>+C13/C17</f>
        <v>1.0184684834123223</v>
      </c>
      <c r="D14" s="291">
        <f>+D13/D17</f>
        <v>1.0279202354570638</v>
      </c>
      <c r="E14" s="39"/>
      <c r="F14" s="87"/>
      <c r="G14" s="48"/>
      <c r="H14" s="112"/>
      <c r="I14" s="47"/>
      <c r="J14" s="95"/>
      <c r="K14" s="123"/>
      <c r="L14" s="271">
        <f>('TOTAL US'!I606-'TOTAL US'!I605)/'TOTAL US'!I605</f>
        <v>-0.25377581424021389</v>
      </c>
      <c r="M14" s="164"/>
      <c r="N14" s="164"/>
    </row>
    <row r="15" spans="1:14" ht="15.75" x14ac:dyDescent="0.2">
      <c r="A15" s="85" t="s">
        <v>331</v>
      </c>
      <c r="B15" s="299">
        <f>'TOTAL US'!J640-'TOTAL US'!J639</f>
        <v>532.5</v>
      </c>
      <c r="C15" s="299">
        <f>'TOTAL US'!F640-'TOTAL US'!F639</f>
        <v>421.80000000000291</v>
      </c>
      <c r="D15" s="299">
        <f>'TOTAL US'!G640-'TOTAL US'!G639</f>
        <v>-18.5</v>
      </c>
      <c r="E15" s="86"/>
      <c r="F15" s="70"/>
      <c r="G15" s="48"/>
      <c r="H15" s="56"/>
      <c r="I15" s="47"/>
      <c r="J15" s="93"/>
      <c r="K15" s="123"/>
      <c r="L15" s="164"/>
      <c r="M15" s="164"/>
      <c r="N15" s="164"/>
    </row>
    <row r="16" spans="1:14" ht="25.5" customHeight="1" x14ac:dyDescent="0.2">
      <c r="A16" s="45" t="s">
        <v>24</v>
      </c>
      <c r="B16" s="179">
        <f>+B12/B13</f>
        <v>0.26352466532184121</v>
      </c>
      <c r="C16" s="179">
        <f>+C12/C13</f>
        <v>0.67849713944155088</v>
      </c>
      <c r="D16" s="179">
        <f>+D12/D13</f>
        <v>0.76823275954433146</v>
      </c>
      <c r="E16" s="46"/>
      <c r="F16" s="71"/>
      <c r="G16" s="46"/>
      <c r="H16" s="178">
        <f>+H12/H13</f>
        <v>0.78394753782796733</v>
      </c>
      <c r="I16" s="66"/>
      <c r="J16" s="93"/>
      <c r="K16" s="121"/>
    </row>
    <row r="17" spans="1:14" ht="15" customHeight="1" x14ac:dyDescent="0.2">
      <c r="A17" s="295" t="s">
        <v>500</v>
      </c>
      <c r="B17" s="168">
        <f>2060000/36.7</f>
        <v>56130.790190735694</v>
      </c>
      <c r="C17" s="168">
        <f>2110000/36.7</f>
        <v>57493.188010899175</v>
      </c>
      <c r="D17" s="168">
        <f>2166000/36.7</f>
        <v>59019.073569482287</v>
      </c>
      <c r="E17" s="281"/>
      <c r="F17" s="283">
        <f>(C17/D17)*100</f>
        <v>97.414589104339782</v>
      </c>
      <c r="G17" s="90"/>
      <c r="H17" s="89"/>
      <c r="I17" s="66"/>
      <c r="J17" s="95"/>
      <c r="K17" s="124"/>
      <c r="N17" s="96"/>
    </row>
    <row r="18" spans="1:14" x14ac:dyDescent="0.2">
      <c r="A18" s="307" t="s">
        <v>20</v>
      </c>
      <c r="B18" s="307"/>
      <c r="C18" s="307"/>
      <c r="D18" s="307"/>
      <c r="E18" s="307"/>
      <c r="F18" s="307"/>
      <c r="G18" s="307"/>
      <c r="H18" s="307"/>
      <c r="I18" s="47"/>
      <c r="J18" s="93"/>
      <c r="K18" s="125"/>
      <c r="L18" s="91"/>
      <c r="M18" s="91"/>
    </row>
    <row r="19" spans="1:14" x14ac:dyDescent="0.2">
      <c r="A19" s="265" t="s">
        <v>450</v>
      </c>
      <c r="B19" s="265"/>
      <c r="C19" s="265"/>
      <c r="D19" s="266"/>
      <c r="E19" s="266"/>
      <c r="F19" s="266"/>
      <c r="G19" s="266"/>
      <c r="H19" s="266"/>
      <c r="I19" s="267"/>
      <c r="J19" s="268"/>
      <c r="K19" s="125"/>
    </row>
    <row r="20" spans="1:14" ht="23.25" customHeight="1" x14ac:dyDescent="0.2">
      <c r="A20" s="308" t="s">
        <v>332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121"/>
    </row>
    <row r="21" spans="1:14" ht="12.75" customHeight="1" x14ac:dyDescent="0.2">
      <c r="A21" s="305" t="s">
        <v>324</v>
      </c>
      <c r="B21" s="305"/>
      <c r="C21" s="305"/>
      <c r="D21" s="306"/>
      <c r="E21" s="306"/>
      <c r="F21" s="306"/>
      <c r="G21" s="306"/>
      <c r="H21" s="306"/>
      <c r="I21" s="269"/>
      <c r="J21" s="269"/>
      <c r="K21" s="121"/>
    </row>
    <row r="22" spans="1:14" ht="13.15" customHeight="1" x14ac:dyDescent="0.2">
      <c r="A22" s="303"/>
      <c r="B22" s="303"/>
      <c r="C22" s="303"/>
      <c r="D22" s="304"/>
      <c r="E22" s="304"/>
      <c r="F22" s="304"/>
      <c r="G22" s="304"/>
      <c r="H22" s="304"/>
      <c r="I22" s="304"/>
      <c r="J22" s="93"/>
      <c r="K22" s="125"/>
      <c r="L22" s="105"/>
    </row>
    <row r="23" spans="1:14" x14ac:dyDescent="0.2">
      <c r="A23" s="132"/>
      <c r="B23" s="132"/>
      <c r="C23" s="132"/>
      <c r="D23" s="132"/>
      <c r="E23" s="132"/>
      <c r="F23" s="132"/>
      <c r="G23" s="132"/>
      <c r="H23" s="132"/>
      <c r="I23" s="132"/>
      <c r="J23" s="130"/>
      <c r="K23" s="121"/>
      <c r="L23" s="96"/>
    </row>
    <row r="24" spans="1:14" ht="16.149999999999999" customHeight="1" x14ac:dyDescent="0.2">
      <c r="A24" s="47"/>
      <c r="B24" s="47"/>
      <c r="C24" s="47"/>
      <c r="D24" s="47"/>
      <c r="E24" s="47"/>
      <c r="F24" s="47"/>
      <c r="G24" s="47"/>
      <c r="H24" s="47"/>
      <c r="I24" s="47"/>
      <c r="J24" s="111"/>
      <c r="K24" s="121"/>
      <c r="L24" s="96"/>
    </row>
    <row r="25" spans="1:14" ht="25.5" customHeight="1" x14ac:dyDescent="0.2">
      <c r="A25" s="121"/>
      <c r="B25" s="121"/>
      <c r="C25" s="121"/>
      <c r="D25" s="121"/>
      <c r="E25" s="121"/>
      <c r="F25" s="121"/>
      <c r="G25" s="121"/>
      <c r="H25" s="121"/>
      <c r="I25" s="121"/>
      <c r="J25" s="122"/>
      <c r="K25" s="121"/>
      <c r="L25" s="96"/>
    </row>
    <row r="26" spans="1:14" x14ac:dyDescent="0.2">
      <c r="A26" s="109"/>
      <c r="B26" s="109"/>
      <c r="C26" s="109"/>
      <c r="D26" s="109"/>
      <c r="E26" s="109"/>
      <c r="F26" s="110"/>
      <c r="G26" s="110"/>
      <c r="H26" s="109"/>
      <c r="I26" s="109"/>
      <c r="J26" s="93"/>
      <c r="K26" s="121"/>
      <c r="L26" s="96"/>
    </row>
    <row r="27" spans="1:14" x14ac:dyDescent="0.2">
      <c r="A27" s="47"/>
      <c r="B27" s="47"/>
      <c r="C27" s="47"/>
      <c r="D27" s="47"/>
      <c r="E27" s="47"/>
      <c r="F27" s="47"/>
      <c r="G27" s="47"/>
      <c r="H27" s="47"/>
      <c r="I27" s="47"/>
      <c r="J27" s="93"/>
      <c r="K27" s="121"/>
      <c r="L27" s="96"/>
    </row>
    <row r="28" spans="1:14" x14ac:dyDescent="0.2">
      <c r="A28" s="47"/>
      <c r="B28" s="47"/>
      <c r="C28" s="47"/>
      <c r="D28" s="47"/>
      <c r="E28" s="47"/>
      <c r="F28" s="47"/>
      <c r="G28" s="47"/>
      <c r="H28" s="47"/>
      <c r="I28" s="47"/>
      <c r="J28" s="93"/>
      <c r="K28" s="121"/>
    </row>
    <row r="29" spans="1:14" x14ac:dyDescent="0.2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</row>
    <row r="30" spans="1:14" x14ac:dyDescent="0.2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</row>
    <row r="31" spans="1:14" x14ac:dyDescent="0.2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</row>
    <row r="32" spans="1:14" x14ac:dyDescent="0.2">
      <c r="A32" s="201"/>
      <c r="B32" s="201"/>
      <c r="C32" s="201"/>
      <c r="D32" s="164"/>
      <c r="E32" s="164"/>
      <c r="F32" s="164"/>
      <c r="G32" s="164"/>
      <c r="H32" s="164"/>
      <c r="I32" s="164"/>
      <c r="J32" s="164"/>
      <c r="K32" s="164"/>
      <c r="L32" s="164"/>
      <c r="M32" s="164"/>
    </row>
  </sheetData>
  <mergeCells count="5">
    <mergeCell ref="A22:I22"/>
    <mergeCell ref="A21:H21"/>
    <mergeCell ref="A18:H18"/>
    <mergeCell ref="A20:J20"/>
    <mergeCell ref="C3:E3"/>
  </mergeCells>
  <phoneticPr fontId="2" type="noConversion"/>
  <pageMargins left="0.75" right="0.75" top="1" bottom="1" header="0.5" footer="0.5"/>
  <pageSetup orientation="landscape" r:id="rId1"/>
  <headerFooter alignWithMargins="0"/>
  <ignoredErrors>
    <ignoredError sqref="F7:F11 C16:D16 F12:F13 B16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BA65486"/>
  <sheetViews>
    <sheetView zoomScale="130" zoomScaleNormal="130" workbookViewId="0">
      <pane xSplit="1" ySplit="2" topLeftCell="B625" activePane="bottomRight" state="frozen"/>
      <selection pane="topRight" activeCell="B1" sqref="B1"/>
      <selection pane="bottomLeft" activeCell="A3" sqref="A3"/>
      <selection pane="bottomRight" activeCell="E643" sqref="E643"/>
    </sheetView>
  </sheetViews>
  <sheetFormatPr defaultRowHeight="12.75" x14ac:dyDescent="0.2"/>
  <cols>
    <col min="1" max="1" width="11" customWidth="1"/>
    <col min="2" max="2" width="9.28515625" bestFit="1" customWidth="1"/>
    <col min="3" max="3" width="11.140625" customWidth="1"/>
    <col min="4" max="4" width="10.140625" customWidth="1"/>
    <col min="5" max="5" width="10.7109375" customWidth="1"/>
    <col min="6" max="6" width="11" customWidth="1"/>
    <col min="7" max="7" width="9.28515625" bestFit="1" customWidth="1"/>
    <col min="8" max="8" width="10.28515625" customWidth="1"/>
    <col min="9" max="17" width="9.28515625" bestFit="1" customWidth="1"/>
    <col min="18" max="42" width="10.28515625" bestFit="1" customWidth="1"/>
    <col min="43" max="43" width="14.28515625" customWidth="1"/>
    <col min="44" max="44" width="10.42578125" bestFit="1" customWidth="1"/>
    <col min="45" max="45" width="7.85546875" customWidth="1"/>
    <col min="46" max="46" width="9.28515625" customWidth="1"/>
    <col min="47" max="47" width="16.42578125" customWidth="1"/>
    <col min="48" max="48" width="14.5703125" customWidth="1"/>
    <col min="49" max="49" width="11" customWidth="1"/>
    <col min="50" max="50" width="10.28515625" bestFit="1" customWidth="1"/>
    <col min="51" max="51" width="12.85546875" customWidth="1"/>
    <col min="55" max="55" width="9.28515625" bestFit="1" customWidth="1"/>
  </cols>
  <sheetData>
    <row r="1" spans="1:53" ht="13.5" thickBot="1" x14ac:dyDescent="0.25">
      <c r="A1" s="3" t="s">
        <v>50</v>
      </c>
      <c r="B1" s="3"/>
      <c r="C1" s="3" t="s">
        <v>5</v>
      </c>
      <c r="D1" s="3"/>
      <c r="E1" s="319" t="s">
        <v>1</v>
      </c>
      <c r="F1" s="320"/>
      <c r="G1" s="319" t="s">
        <v>2</v>
      </c>
      <c r="H1" s="320"/>
      <c r="I1" s="257"/>
      <c r="J1" s="202" t="s">
        <v>310</v>
      </c>
      <c r="AP1" s="8">
        <v>38652</v>
      </c>
      <c r="AQ1" s="3" t="s">
        <v>0</v>
      </c>
      <c r="AR1" s="2">
        <v>2449.6999999999998</v>
      </c>
      <c r="AS1" s="2">
        <v>2936.5</v>
      </c>
      <c r="AT1" s="2">
        <v>2414.9</v>
      </c>
      <c r="AU1" s="2">
        <v>2427</v>
      </c>
      <c r="AV1" s="2">
        <f>+AR1+AT1</f>
        <v>4864.6000000000004</v>
      </c>
      <c r="AW1" s="2">
        <f>+AS1+AU1</f>
        <v>5363.5</v>
      </c>
      <c r="AX1" s="1">
        <f>+AV1/AW1-1</f>
        <v>-9.3017619092010784E-2</v>
      </c>
      <c r="AY1" s="4" t="e">
        <f>+#REF!</f>
        <v>#REF!</v>
      </c>
      <c r="AZ1" s="4" t="e">
        <f>+#REF!</f>
        <v>#REF!</v>
      </c>
      <c r="BA1" t="s">
        <v>3</v>
      </c>
    </row>
    <row r="2" spans="1:53" x14ac:dyDescent="0.2">
      <c r="A2" s="3" t="s">
        <v>340</v>
      </c>
      <c r="B2" s="199"/>
      <c r="C2" s="199" t="s">
        <v>120</v>
      </c>
      <c r="D2" s="199" t="s">
        <v>28</v>
      </c>
      <c r="E2" s="203" t="s">
        <v>120</v>
      </c>
      <c r="F2" s="258" t="s">
        <v>28</v>
      </c>
      <c r="G2" s="203" t="s">
        <v>121</v>
      </c>
      <c r="H2" s="258" t="s">
        <v>28</v>
      </c>
      <c r="I2" s="259" t="s">
        <v>4</v>
      </c>
      <c r="J2" s="203" t="s">
        <v>309</v>
      </c>
      <c r="K2" s="9"/>
      <c r="L2" s="9"/>
      <c r="AP2" s="11">
        <f>+AP1+7</f>
        <v>38659</v>
      </c>
      <c r="AQ2" s="3" t="s">
        <v>0</v>
      </c>
      <c r="AR2" s="2">
        <v>2261.6</v>
      </c>
      <c r="AS2" s="2">
        <v>2616.8000000000002</v>
      </c>
      <c r="AT2" s="2">
        <v>2778.4</v>
      </c>
      <c r="AU2" s="2">
        <v>2952.9</v>
      </c>
      <c r="AV2" s="2">
        <f>+AR2+AT2</f>
        <v>5040</v>
      </c>
      <c r="AW2" s="2">
        <f>+AS2+AU2</f>
        <v>5569.7000000000007</v>
      </c>
      <c r="AX2" s="1">
        <f>+AV2/AW2-1</f>
        <v>-9.5103865558288758E-2</v>
      </c>
      <c r="AY2" s="4"/>
    </row>
    <row r="3" spans="1:53" x14ac:dyDescent="0.2">
      <c r="A3" s="30">
        <v>38855</v>
      </c>
      <c r="C3">
        <v>60</v>
      </c>
      <c r="D3">
        <v>100.7</v>
      </c>
      <c r="E3">
        <v>9246.5</v>
      </c>
      <c r="F3">
        <v>11766.9</v>
      </c>
      <c r="G3" s="10">
        <f t="shared" ref="G3:H7" si="0">+C3+E3</f>
        <v>9306.5</v>
      </c>
      <c r="H3" s="2">
        <f t="shared" si="0"/>
        <v>11867.6</v>
      </c>
      <c r="I3" s="49">
        <f>+(G3/H3-1)*100</f>
        <v>-21.580606019751258</v>
      </c>
      <c r="AQ3" s="15" t="s">
        <v>7</v>
      </c>
      <c r="AR3" s="16" t="e">
        <f>+#REF!</f>
        <v>#REF!</v>
      </c>
      <c r="AS3" s="16" t="e">
        <f>+#REF!</f>
        <v>#REF!</v>
      </c>
      <c r="AT3" s="25" t="e">
        <f>+AR3/AS3-1</f>
        <v>#REF!</v>
      </c>
      <c r="AU3" s="17" t="e">
        <f>+#REF!</f>
        <v>#REF!</v>
      </c>
      <c r="AV3" s="27">
        <v>2098.5</v>
      </c>
      <c r="AW3" s="28" t="e">
        <f>+(AU3/AV3)-1</f>
        <v>#REF!</v>
      </c>
      <c r="AY3" s="13"/>
    </row>
    <row r="4" spans="1:53" x14ac:dyDescent="0.2">
      <c r="A4" s="30">
        <f t="shared" ref="A4:A253" si="1">+A3+7</f>
        <v>38862</v>
      </c>
      <c r="C4">
        <v>60</v>
      </c>
      <c r="D4">
        <v>100.7</v>
      </c>
      <c r="E4">
        <v>9301.2999999999993</v>
      </c>
      <c r="F4">
        <v>11791.6</v>
      </c>
      <c r="G4" s="10">
        <f t="shared" si="0"/>
        <v>9361.2999999999993</v>
      </c>
      <c r="H4" s="2">
        <f t="shared" si="0"/>
        <v>11892.300000000001</v>
      </c>
      <c r="I4" s="49">
        <f t="shared" ref="I4:I38" si="2">+(G4/H4-1)*100</f>
        <v>-21.282678708071622</v>
      </c>
      <c r="K4" s="10"/>
      <c r="AQ4" s="18" t="s">
        <v>8</v>
      </c>
      <c r="AR4" s="19" t="e">
        <f>SUM(AR3:AR3)</f>
        <v>#REF!</v>
      </c>
      <c r="AS4" s="19" t="e">
        <f>SUM(AS3:AS3)</f>
        <v>#REF!</v>
      </c>
      <c r="AT4" s="26" t="e">
        <f>+AR4/AS4-1</f>
        <v>#REF!</v>
      </c>
      <c r="AU4" s="22" t="e">
        <f>SUM(AU3:AU3)</f>
        <v>#REF!</v>
      </c>
      <c r="AV4" s="19">
        <f>SUM(AV3:AV3)</f>
        <v>2098.5</v>
      </c>
      <c r="AW4" s="29" t="e">
        <f>+(AU4/AV4)-1</f>
        <v>#REF!</v>
      </c>
      <c r="AY4" s="13"/>
    </row>
    <row r="5" spans="1:53" x14ac:dyDescent="0.2">
      <c r="A5" s="30">
        <f t="shared" si="1"/>
        <v>38869</v>
      </c>
      <c r="C5">
        <v>60</v>
      </c>
      <c r="D5">
        <v>100.7</v>
      </c>
      <c r="E5">
        <v>9301.2999999999993</v>
      </c>
      <c r="F5">
        <v>11791.6</v>
      </c>
      <c r="G5" s="10">
        <f t="shared" si="0"/>
        <v>9361.2999999999993</v>
      </c>
      <c r="H5" s="2">
        <f t="shared" si="0"/>
        <v>11892.300000000001</v>
      </c>
      <c r="I5" s="49">
        <f t="shared" si="2"/>
        <v>-21.282678708071622</v>
      </c>
      <c r="K5" s="10"/>
      <c r="AQ5" s="321" t="s">
        <v>10</v>
      </c>
      <c r="AR5" s="321"/>
      <c r="AS5" s="321"/>
      <c r="AT5" s="321"/>
      <c r="AU5" s="20" t="e">
        <f>+#REF!</f>
        <v>#REF!</v>
      </c>
      <c r="AV5" s="23">
        <v>45409.4</v>
      </c>
      <c r="AW5" s="13"/>
      <c r="AY5" s="13"/>
    </row>
    <row r="6" spans="1:53" ht="16.5" customHeight="1" thickBot="1" x14ac:dyDescent="0.25">
      <c r="A6" s="30">
        <f t="shared" si="1"/>
        <v>38876</v>
      </c>
      <c r="C6">
        <v>173</v>
      </c>
      <c r="D6">
        <v>56</v>
      </c>
      <c r="E6">
        <v>9301.2999999999993</v>
      </c>
      <c r="F6">
        <v>11791.6</v>
      </c>
      <c r="G6" s="10">
        <f t="shared" si="0"/>
        <v>9474.2999999999993</v>
      </c>
      <c r="H6" s="2">
        <f t="shared" si="0"/>
        <v>11847.6</v>
      </c>
      <c r="I6" s="49">
        <f t="shared" si="2"/>
        <v>-20.031905195989076</v>
      </c>
      <c r="K6" s="10"/>
      <c r="AQ6" s="322" t="s">
        <v>9</v>
      </c>
      <c r="AR6" s="322"/>
      <c r="AS6" s="322"/>
      <c r="AT6" s="322"/>
      <c r="AU6" s="21" t="e">
        <f>+AU4/AU5</f>
        <v>#REF!</v>
      </c>
      <c r="AV6" s="24">
        <f>+AV4/AV5</f>
        <v>4.621289865094011E-2</v>
      </c>
      <c r="AW6" s="14"/>
      <c r="AY6" s="13"/>
    </row>
    <row r="7" spans="1:53" ht="12" customHeight="1" x14ac:dyDescent="0.2">
      <c r="A7" s="30">
        <f t="shared" si="1"/>
        <v>38883</v>
      </c>
      <c r="C7">
        <v>173</v>
      </c>
      <c r="D7">
        <v>56</v>
      </c>
      <c r="E7">
        <v>9346.2000000000007</v>
      </c>
      <c r="F7">
        <v>11791.6</v>
      </c>
      <c r="G7" s="10">
        <f t="shared" si="0"/>
        <v>9519.2000000000007</v>
      </c>
      <c r="H7" s="2">
        <f t="shared" si="0"/>
        <v>11847.6</v>
      </c>
      <c r="I7" s="49">
        <f t="shared" si="2"/>
        <v>-19.652925487018468</v>
      </c>
      <c r="K7" s="10"/>
      <c r="AQ7" s="318" t="s">
        <v>11</v>
      </c>
      <c r="AR7" s="318"/>
      <c r="AS7" s="318"/>
      <c r="AT7" s="318"/>
      <c r="AU7" s="318"/>
      <c r="AV7" s="318"/>
      <c r="AW7" s="318"/>
      <c r="AX7" s="13"/>
      <c r="AY7" s="13"/>
    </row>
    <row r="8" spans="1:53" x14ac:dyDescent="0.2">
      <c r="A8" s="30">
        <f t="shared" si="1"/>
        <v>38890</v>
      </c>
      <c r="C8">
        <v>289</v>
      </c>
      <c r="D8">
        <v>56</v>
      </c>
      <c r="E8">
        <v>9346.2000000000007</v>
      </c>
      <c r="F8">
        <v>11791.6</v>
      </c>
      <c r="G8" s="10">
        <f t="shared" ref="G8:H38" si="3">+C8+E8</f>
        <v>9635.2000000000007</v>
      </c>
      <c r="H8" s="2">
        <f t="shared" si="3"/>
        <v>11847.6</v>
      </c>
      <c r="I8" s="49">
        <f t="shared" si="2"/>
        <v>-18.673824234444105</v>
      </c>
      <c r="K8" s="10"/>
      <c r="AQ8" s="317" t="s">
        <v>12</v>
      </c>
      <c r="AR8" s="318"/>
      <c r="AS8" s="318"/>
      <c r="AT8" s="318"/>
      <c r="AU8" s="318"/>
      <c r="AV8" s="318"/>
      <c r="AW8" s="318"/>
      <c r="AX8" s="13"/>
      <c r="AY8" s="13"/>
    </row>
    <row r="9" spans="1:53" x14ac:dyDescent="0.2">
      <c r="A9" s="30">
        <f t="shared" si="1"/>
        <v>38897</v>
      </c>
      <c r="C9">
        <v>367</v>
      </c>
      <c r="D9">
        <v>56</v>
      </c>
      <c r="E9">
        <v>9346.2000000000007</v>
      </c>
      <c r="F9">
        <v>11791.6</v>
      </c>
      <c r="G9" s="10">
        <f t="shared" si="3"/>
        <v>9713.2000000000007</v>
      </c>
      <c r="H9" s="2">
        <f t="shared" si="3"/>
        <v>11847.6</v>
      </c>
      <c r="I9" s="49">
        <f t="shared" si="2"/>
        <v>-18.01546304736824</v>
      </c>
      <c r="K9" s="10"/>
      <c r="AQ9" s="13"/>
      <c r="AR9" s="13"/>
      <c r="AS9" s="13"/>
      <c r="AT9" s="13"/>
      <c r="AU9" s="13"/>
      <c r="AV9" s="13"/>
      <c r="AW9" s="13"/>
      <c r="AX9" s="13"/>
      <c r="AY9" s="13"/>
    </row>
    <row r="10" spans="1:53" x14ac:dyDescent="0.2">
      <c r="A10" s="30">
        <f t="shared" si="1"/>
        <v>38904</v>
      </c>
      <c r="C10">
        <v>482</v>
      </c>
      <c r="D10">
        <v>0</v>
      </c>
      <c r="E10">
        <v>9346.2000000000007</v>
      </c>
      <c r="F10">
        <v>11850.4</v>
      </c>
      <c r="G10" s="10">
        <f t="shared" si="3"/>
        <v>9828.2000000000007</v>
      </c>
      <c r="H10" s="2">
        <f t="shared" si="3"/>
        <v>11850.4</v>
      </c>
      <c r="I10" s="49">
        <f t="shared" si="2"/>
        <v>-17.064402889353936</v>
      </c>
      <c r="K10" s="10"/>
      <c r="AQ10" s="13"/>
      <c r="AR10" s="13"/>
      <c r="AS10" s="13"/>
      <c r="AT10" s="13"/>
      <c r="AU10" s="13"/>
      <c r="AV10" s="13"/>
      <c r="AW10" s="13"/>
      <c r="AX10" s="13"/>
      <c r="AY10" s="13"/>
    </row>
    <row r="11" spans="1:53" x14ac:dyDescent="0.2">
      <c r="A11" s="30">
        <f t="shared" si="1"/>
        <v>38911</v>
      </c>
      <c r="C11">
        <v>406</v>
      </c>
      <c r="D11">
        <v>0</v>
      </c>
      <c r="E11">
        <v>9408</v>
      </c>
      <c r="F11">
        <v>11850.4</v>
      </c>
      <c r="G11" s="10">
        <f t="shared" si="3"/>
        <v>9814</v>
      </c>
      <c r="H11" s="2">
        <f t="shared" si="3"/>
        <v>11850.4</v>
      </c>
      <c r="I11" s="49">
        <f t="shared" si="2"/>
        <v>-17.184230068183346</v>
      </c>
      <c r="K11" s="10"/>
    </row>
    <row r="12" spans="1:53" x14ac:dyDescent="0.2">
      <c r="A12" s="30">
        <f t="shared" si="1"/>
        <v>38918</v>
      </c>
      <c r="C12">
        <v>346</v>
      </c>
      <c r="D12">
        <v>0</v>
      </c>
      <c r="E12">
        <v>9408</v>
      </c>
      <c r="F12">
        <v>11850.5</v>
      </c>
      <c r="G12" s="10">
        <f t="shared" si="3"/>
        <v>9754</v>
      </c>
      <c r="H12" s="2">
        <f t="shared" si="3"/>
        <v>11850.5</v>
      </c>
      <c r="I12" s="49">
        <f t="shared" si="2"/>
        <v>-17.691236656681152</v>
      </c>
      <c r="K12" s="10"/>
    </row>
    <row r="13" spans="1:53" x14ac:dyDescent="0.2">
      <c r="A13" s="30">
        <f t="shared" si="1"/>
        <v>38925</v>
      </c>
      <c r="C13">
        <v>346</v>
      </c>
      <c r="D13">
        <v>0</v>
      </c>
      <c r="E13">
        <v>9408</v>
      </c>
      <c r="F13">
        <v>11850.5</v>
      </c>
      <c r="G13" s="10">
        <f t="shared" si="3"/>
        <v>9754</v>
      </c>
      <c r="H13" s="2">
        <f t="shared" si="3"/>
        <v>11850.5</v>
      </c>
      <c r="I13" s="49">
        <f t="shared" si="2"/>
        <v>-17.691236656681152</v>
      </c>
      <c r="K13" s="10"/>
    </row>
    <row r="14" spans="1:53" x14ac:dyDescent="0.2">
      <c r="A14" s="30">
        <f t="shared" si="1"/>
        <v>38932</v>
      </c>
      <c r="C14">
        <v>280</v>
      </c>
      <c r="D14">
        <v>0</v>
      </c>
      <c r="E14">
        <v>9531.6</v>
      </c>
      <c r="F14">
        <v>11850.5</v>
      </c>
      <c r="G14" s="10">
        <f t="shared" si="3"/>
        <v>9811.6</v>
      </c>
      <c r="H14" s="2">
        <f t="shared" si="3"/>
        <v>11850.5</v>
      </c>
      <c r="I14" s="49">
        <f t="shared" si="2"/>
        <v>-17.205181215982446</v>
      </c>
      <c r="K14" s="10"/>
    </row>
    <row r="15" spans="1:53" x14ac:dyDescent="0.2">
      <c r="A15" s="30">
        <f t="shared" si="1"/>
        <v>38939</v>
      </c>
      <c r="C15">
        <v>340</v>
      </c>
      <c r="D15">
        <v>0</v>
      </c>
      <c r="E15">
        <v>9531.6</v>
      </c>
      <c r="F15">
        <v>11850.5</v>
      </c>
      <c r="G15" s="10">
        <f t="shared" si="3"/>
        <v>9871.6</v>
      </c>
      <c r="H15" s="2">
        <f t="shared" si="3"/>
        <v>11850.5</v>
      </c>
      <c r="I15" s="49">
        <f t="shared" si="2"/>
        <v>-16.698873465254628</v>
      </c>
    </row>
    <row r="16" spans="1:53" x14ac:dyDescent="0.2">
      <c r="A16" s="30">
        <f t="shared" si="1"/>
        <v>38946</v>
      </c>
      <c r="C16">
        <v>225</v>
      </c>
      <c r="D16">
        <v>0</v>
      </c>
      <c r="E16">
        <v>9596.6</v>
      </c>
      <c r="F16">
        <v>11850.5</v>
      </c>
      <c r="G16" s="10">
        <f t="shared" si="3"/>
        <v>9821.6</v>
      </c>
      <c r="H16" s="2">
        <f t="shared" si="3"/>
        <v>11850.5</v>
      </c>
      <c r="I16" s="49">
        <f t="shared" si="2"/>
        <v>-17.120796590861143</v>
      </c>
    </row>
    <row r="17" spans="1:9" x14ac:dyDescent="0.2">
      <c r="A17" s="30">
        <f t="shared" si="1"/>
        <v>38953</v>
      </c>
      <c r="C17">
        <v>170</v>
      </c>
      <c r="D17">
        <v>0</v>
      </c>
      <c r="E17">
        <v>9596.6</v>
      </c>
      <c r="F17">
        <v>11850.5</v>
      </c>
      <c r="G17" s="10">
        <f t="shared" si="3"/>
        <v>9766.6</v>
      </c>
      <c r="H17" s="2">
        <f t="shared" si="3"/>
        <v>11850.5</v>
      </c>
      <c r="I17" s="49">
        <f t="shared" si="2"/>
        <v>-17.58491202902831</v>
      </c>
    </row>
    <row r="18" spans="1:9" x14ac:dyDescent="0.2">
      <c r="A18" s="30">
        <f t="shared" si="1"/>
        <v>38960</v>
      </c>
      <c r="C18">
        <v>60</v>
      </c>
      <c r="D18">
        <v>0</v>
      </c>
      <c r="E18">
        <v>9706.2999999999993</v>
      </c>
      <c r="F18">
        <v>11850.5</v>
      </c>
      <c r="G18" s="10">
        <f t="shared" si="3"/>
        <v>9766.2999999999993</v>
      </c>
      <c r="H18" s="2">
        <f t="shared" si="3"/>
        <v>11850.5</v>
      </c>
      <c r="I18" s="49">
        <f t="shared" si="2"/>
        <v>-17.587443567781957</v>
      </c>
    </row>
    <row r="19" spans="1:9" x14ac:dyDescent="0.2">
      <c r="A19" s="30">
        <f t="shared" si="1"/>
        <v>38967</v>
      </c>
      <c r="C19">
        <v>3081</v>
      </c>
      <c r="D19">
        <v>802</v>
      </c>
      <c r="E19">
        <v>0</v>
      </c>
      <c r="F19">
        <v>0</v>
      </c>
      <c r="G19" s="10">
        <f t="shared" si="3"/>
        <v>3081</v>
      </c>
      <c r="H19" s="2">
        <f t="shared" si="3"/>
        <v>802</v>
      </c>
      <c r="I19" s="49">
        <f t="shared" si="2"/>
        <v>284.16458852867834</v>
      </c>
    </row>
    <row r="20" spans="1:9" x14ac:dyDescent="0.2">
      <c r="A20" s="30">
        <f t="shared" si="1"/>
        <v>38974</v>
      </c>
      <c r="C20">
        <v>3295.4</v>
      </c>
      <c r="D20">
        <v>1025</v>
      </c>
      <c r="E20">
        <v>111.8</v>
      </c>
      <c r="F20">
        <v>0</v>
      </c>
      <c r="G20" s="10">
        <f t="shared" si="3"/>
        <v>3407.2000000000003</v>
      </c>
      <c r="H20" s="2">
        <f t="shared" si="3"/>
        <v>1025</v>
      </c>
      <c r="I20" s="49">
        <f t="shared" si="2"/>
        <v>232.409756097561</v>
      </c>
    </row>
    <row r="21" spans="1:9" x14ac:dyDescent="0.2">
      <c r="A21" s="30">
        <f t="shared" si="1"/>
        <v>38981</v>
      </c>
      <c r="C21">
        <v>3477</v>
      </c>
      <c r="D21">
        <v>1271</v>
      </c>
      <c r="E21">
        <v>171.5</v>
      </c>
      <c r="F21">
        <v>117.3</v>
      </c>
      <c r="G21" s="10">
        <f t="shared" si="3"/>
        <v>3648.5</v>
      </c>
      <c r="H21" s="2">
        <f t="shared" si="3"/>
        <v>1388.3</v>
      </c>
      <c r="I21" s="49">
        <f t="shared" si="2"/>
        <v>162.80342865374919</v>
      </c>
    </row>
    <row r="22" spans="1:9" x14ac:dyDescent="0.2">
      <c r="A22" s="30">
        <f t="shared" si="1"/>
        <v>38988</v>
      </c>
      <c r="C22">
        <v>3760</v>
      </c>
      <c r="D22">
        <v>1546</v>
      </c>
      <c r="E22">
        <v>459.3</v>
      </c>
      <c r="F22">
        <v>173.3</v>
      </c>
      <c r="G22" s="10">
        <f t="shared" si="3"/>
        <v>4219.3</v>
      </c>
      <c r="H22" s="2">
        <f t="shared" si="3"/>
        <v>1719.3</v>
      </c>
      <c r="I22" s="49">
        <f t="shared" si="2"/>
        <v>145.40801488978073</v>
      </c>
    </row>
    <row r="23" spans="1:9" x14ac:dyDescent="0.2">
      <c r="A23" s="30">
        <f t="shared" si="1"/>
        <v>38995</v>
      </c>
      <c r="C23">
        <v>4146.5</v>
      </c>
      <c r="D23">
        <v>1836</v>
      </c>
      <c r="E23">
        <v>573.6</v>
      </c>
      <c r="F23">
        <v>401.1</v>
      </c>
      <c r="G23" s="10">
        <f t="shared" si="3"/>
        <v>4720.1000000000004</v>
      </c>
      <c r="H23" s="2">
        <f t="shared" si="3"/>
        <v>2237.1</v>
      </c>
      <c r="I23" s="49">
        <f t="shared" si="2"/>
        <v>110.99190916811948</v>
      </c>
    </row>
    <row r="24" spans="1:9" x14ac:dyDescent="0.2">
      <c r="A24" s="30">
        <f t="shared" si="1"/>
        <v>39002</v>
      </c>
      <c r="C24">
        <v>4168.3999999999996</v>
      </c>
      <c r="D24">
        <v>1719</v>
      </c>
      <c r="E24">
        <v>940</v>
      </c>
      <c r="F24">
        <v>995.6</v>
      </c>
      <c r="G24" s="10">
        <f t="shared" si="3"/>
        <v>5108.3999999999996</v>
      </c>
      <c r="H24" s="2">
        <f t="shared" si="3"/>
        <v>2714.6</v>
      </c>
      <c r="I24" s="49">
        <f t="shared" si="2"/>
        <v>88.182420982833548</v>
      </c>
    </row>
    <row r="25" spans="1:9" x14ac:dyDescent="0.2">
      <c r="A25" s="30">
        <f t="shared" si="1"/>
        <v>39009</v>
      </c>
      <c r="C25">
        <v>3912.6</v>
      </c>
      <c r="D25">
        <v>1664</v>
      </c>
      <c r="E25">
        <v>1493.7</v>
      </c>
      <c r="F25">
        <v>1397.8</v>
      </c>
      <c r="G25" s="10">
        <f t="shared" si="3"/>
        <v>5406.3</v>
      </c>
      <c r="H25" s="2">
        <f t="shared" si="3"/>
        <v>3061.8</v>
      </c>
      <c r="I25" s="49">
        <f t="shared" si="2"/>
        <v>76.572604350382136</v>
      </c>
    </row>
    <row r="26" spans="1:9" x14ac:dyDescent="0.2">
      <c r="A26" s="30">
        <f t="shared" si="1"/>
        <v>39016</v>
      </c>
      <c r="C26">
        <v>3419.6</v>
      </c>
      <c r="D26">
        <v>1535</v>
      </c>
      <c r="E26">
        <v>2322.6</v>
      </c>
      <c r="F26">
        <v>1993.9</v>
      </c>
      <c r="G26" s="10">
        <f t="shared" si="3"/>
        <v>5742.2</v>
      </c>
      <c r="H26" s="2">
        <f t="shared" si="3"/>
        <v>3528.9</v>
      </c>
      <c r="I26" s="49">
        <f t="shared" si="2"/>
        <v>62.719260959505796</v>
      </c>
    </row>
    <row r="27" spans="1:9" x14ac:dyDescent="0.2">
      <c r="A27" s="30">
        <f t="shared" si="1"/>
        <v>39023</v>
      </c>
      <c r="C27">
        <v>3001.8</v>
      </c>
      <c r="D27">
        <v>1364</v>
      </c>
      <c r="E27">
        <v>2970.8</v>
      </c>
      <c r="F27">
        <v>2527.3000000000002</v>
      </c>
      <c r="G27" s="10">
        <f t="shared" si="3"/>
        <v>5972.6</v>
      </c>
      <c r="H27" s="2">
        <f t="shared" si="3"/>
        <v>3891.3</v>
      </c>
      <c r="I27" s="49">
        <f t="shared" si="2"/>
        <v>53.485981548582728</v>
      </c>
    </row>
    <row r="28" spans="1:9" x14ac:dyDescent="0.2">
      <c r="A28" s="30">
        <f t="shared" si="1"/>
        <v>39030</v>
      </c>
      <c r="C28">
        <v>2834.3</v>
      </c>
      <c r="D28">
        <v>1419</v>
      </c>
      <c r="E28">
        <v>3377.7</v>
      </c>
      <c r="F28">
        <v>2817.8</v>
      </c>
      <c r="G28" s="10">
        <f t="shared" si="3"/>
        <v>6212</v>
      </c>
      <c r="H28" s="2">
        <f t="shared" si="3"/>
        <v>4236.8</v>
      </c>
      <c r="I28" s="49">
        <f t="shared" si="2"/>
        <v>46.620090634441084</v>
      </c>
    </row>
    <row r="29" spans="1:9" x14ac:dyDescent="0.2">
      <c r="A29" s="30">
        <f t="shared" si="1"/>
        <v>39037</v>
      </c>
      <c r="C29">
        <v>2862.2</v>
      </c>
      <c r="D29">
        <v>1041</v>
      </c>
      <c r="E29">
        <v>3603.3</v>
      </c>
      <c r="F29">
        <v>3198.7</v>
      </c>
      <c r="G29" s="10">
        <f t="shared" si="3"/>
        <v>6465.5</v>
      </c>
      <c r="H29" s="2">
        <f t="shared" si="3"/>
        <v>4239.7</v>
      </c>
      <c r="I29" s="49">
        <f t="shared" si="2"/>
        <v>52.49899757058283</v>
      </c>
    </row>
    <row r="30" spans="1:9" x14ac:dyDescent="0.2">
      <c r="A30" s="30">
        <f t="shared" si="1"/>
        <v>39044</v>
      </c>
      <c r="C30">
        <v>2980.7</v>
      </c>
      <c r="D30">
        <v>973</v>
      </c>
      <c r="E30">
        <v>3835.7</v>
      </c>
      <c r="F30">
        <v>3559.5</v>
      </c>
      <c r="G30" s="10">
        <f t="shared" si="3"/>
        <v>6816.4</v>
      </c>
      <c r="H30" s="2">
        <f t="shared" si="3"/>
        <v>4532.5</v>
      </c>
      <c r="I30" s="49">
        <f t="shared" si="2"/>
        <v>50.389409817981232</v>
      </c>
    </row>
    <row r="31" spans="1:9" x14ac:dyDescent="0.2">
      <c r="A31" s="30">
        <f t="shared" si="1"/>
        <v>39051</v>
      </c>
      <c r="C31">
        <v>2706.5</v>
      </c>
      <c r="D31">
        <v>1028</v>
      </c>
      <c r="E31">
        <v>4236.7</v>
      </c>
      <c r="F31">
        <v>4027.6</v>
      </c>
      <c r="G31" s="10">
        <f t="shared" si="3"/>
        <v>6943.2</v>
      </c>
      <c r="H31" s="2">
        <f t="shared" si="3"/>
        <v>5055.6000000000004</v>
      </c>
      <c r="I31" s="49">
        <f t="shared" si="2"/>
        <v>37.3368146214099</v>
      </c>
    </row>
    <row r="32" spans="1:9" x14ac:dyDescent="0.2">
      <c r="A32" s="30">
        <f t="shared" si="1"/>
        <v>39058</v>
      </c>
      <c r="C32">
        <v>2780</v>
      </c>
      <c r="D32">
        <v>857</v>
      </c>
      <c r="E32">
        <v>4632.8999999999996</v>
      </c>
      <c r="F32">
        <v>4265.2</v>
      </c>
      <c r="G32" s="10">
        <f t="shared" si="3"/>
        <v>7412.9</v>
      </c>
      <c r="H32" s="2">
        <f t="shared" si="3"/>
        <v>5122.2</v>
      </c>
      <c r="I32" s="49">
        <f t="shared" si="2"/>
        <v>44.72101831244386</v>
      </c>
    </row>
    <row r="33" spans="1:11" x14ac:dyDescent="0.2">
      <c r="A33" s="30">
        <f t="shared" si="1"/>
        <v>39065</v>
      </c>
      <c r="C33">
        <v>2736.1</v>
      </c>
      <c r="D33">
        <v>910</v>
      </c>
      <c r="E33">
        <v>4912.1000000000004</v>
      </c>
      <c r="F33">
        <v>4507.2</v>
      </c>
      <c r="G33" s="10">
        <f t="shared" si="3"/>
        <v>7648.2000000000007</v>
      </c>
      <c r="H33" s="2">
        <f t="shared" si="3"/>
        <v>5417.2</v>
      </c>
      <c r="I33" s="49">
        <f t="shared" si="2"/>
        <v>41.183637303403998</v>
      </c>
    </row>
    <row r="34" spans="1:11" x14ac:dyDescent="0.2">
      <c r="A34" s="30">
        <f t="shared" si="1"/>
        <v>39072</v>
      </c>
      <c r="C34">
        <v>2814.9</v>
      </c>
      <c r="D34">
        <v>1096</v>
      </c>
      <c r="E34">
        <v>5292.1</v>
      </c>
      <c r="F34">
        <v>4798.2</v>
      </c>
      <c r="G34" s="10">
        <f t="shared" si="3"/>
        <v>8107</v>
      </c>
      <c r="H34" s="2">
        <f t="shared" si="3"/>
        <v>5894.2</v>
      </c>
      <c r="I34" s="49">
        <f t="shared" si="2"/>
        <v>37.541990431271422</v>
      </c>
    </row>
    <row r="35" spans="1:11" x14ac:dyDescent="0.2">
      <c r="A35" s="30">
        <f t="shared" si="1"/>
        <v>39079</v>
      </c>
      <c r="C35">
        <v>2827.8</v>
      </c>
      <c r="D35">
        <v>1158.5</v>
      </c>
      <c r="E35">
        <v>5509.7</v>
      </c>
      <c r="F35">
        <v>4854</v>
      </c>
      <c r="G35" s="10">
        <f t="shared" si="3"/>
        <v>8337.5</v>
      </c>
      <c r="H35" s="2">
        <f t="shared" si="3"/>
        <v>6012.5</v>
      </c>
      <c r="I35" s="49">
        <f t="shared" si="2"/>
        <v>38.669438669438662</v>
      </c>
    </row>
    <row r="36" spans="1:11" x14ac:dyDescent="0.2">
      <c r="A36" s="30">
        <f t="shared" si="1"/>
        <v>39086</v>
      </c>
      <c r="C36">
        <v>2840.8</v>
      </c>
      <c r="D36">
        <v>1144</v>
      </c>
      <c r="E36">
        <v>5748.7</v>
      </c>
      <c r="F36">
        <v>5136</v>
      </c>
      <c r="G36" s="10">
        <f t="shared" si="3"/>
        <v>8589.5</v>
      </c>
      <c r="H36" s="2">
        <f t="shared" si="3"/>
        <v>6280</v>
      </c>
      <c r="I36" s="49">
        <f t="shared" si="2"/>
        <v>36.775477707006374</v>
      </c>
    </row>
    <row r="37" spans="1:11" x14ac:dyDescent="0.2">
      <c r="A37" s="30">
        <f t="shared" si="1"/>
        <v>39093</v>
      </c>
      <c r="C37">
        <v>3071.8</v>
      </c>
      <c r="D37">
        <v>1643</v>
      </c>
      <c r="E37">
        <v>5971.9</v>
      </c>
      <c r="F37">
        <v>5136</v>
      </c>
      <c r="G37" s="10">
        <f t="shared" si="3"/>
        <v>9043.7000000000007</v>
      </c>
      <c r="H37" s="2">
        <f t="shared" si="3"/>
        <v>6779</v>
      </c>
      <c r="I37" s="49">
        <f t="shared" si="2"/>
        <v>33.407582239268343</v>
      </c>
    </row>
    <row r="38" spans="1:11" x14ac:dyDescent="0.2">
      <c r="A38" s="30">
        <f t="shared" si="1"/>
        <v>39100</v>
      </c>
      <c r="C38">
        <v>3084.8</v>
      </c>
      <c r="D38">
        <v>1458</v>
      </c>
      <c r="E38">
        <v>6219.1</v>
      </c>
      <c r="F38">
        <v>5538.4</v>
      </c>
      <c r="G38" s="10">
        <f t="shared" si="3"/>
        <v>9303.9000000000015</v>
      </c>
      <c r="H38" s="2">
        <f t="shared" si="3"/>
        <v>6996.4</v>
      </c>
      <c r="I38" s="49">
        <f t="shared" si="2"/>
        <v>32.98124749871365</v>
      </c>
    </row>
    <row r="39" spans="1:11" x14ac:dyDescent="0.2">
      <c r="A39" s="30">
        <f t="shared" si="1"/>
        <v>39107</v>
      </c>
      <c r="C39">
        <v>2792.8</v>
      </c>
      <c r="D39">
        <v>1352</v>
      </c>
      <c r="E39">
        <v>6688.3</v>
      </c>
      <c r="F39">
        <v>5715.2</v>
      </c>
      <c r="G39" s="10">
        <f t="shared" ref="G39:H41" si="4">+C39+E39</f>
        <v>9481.1</v>
      </c>
      <c r="H39" s="2">
        <f t="shared" si="4"/>
        <v>7067.2</v>
      </c>
      <c r="I39" s="49">
        <f t="shared" ref="I39:I44" si="5">+(G39/H39-1)*100</f>
        <v>34.156384423817073</v>
      </c>
    </row>
    <row r="40" spans="1:11" x14ac:dyDescent="0.2">
      <c r="A40" s="30">
        <f t="shared" si="1"/>
        <v>39114</v>
      </c>
      <c r="C40">
        <v>2655.2</v>
      </c>
      <c r="D40">
        <v>1189</v>
      </c>
      <c r="E40">
        <v>7159.1</v>
      </c>
      <c r="F40">
        <v>6129.6</v>
      </c>
      <c r="G40" s="10">
        <f t="shared" si="4"/>
        <v>9814.2999999999993</v>
      </c>
      <c r="H40" s="2">
        <f t="shared" si="4"/>
        <v>7318.6</v>
      </c>
      <c r="I40" s="49">
        <f t="shared" si="5"/>
        <v>34.100784303008759</v>
      </c>
    </row>
    <row r="41" spans="1:11" x14ac:dyDescent="0.2">
      <c r="A41" s="30">
        <f t="shared" si="1"/>
        <v>39121</v>
      </c>
      <c r="C41">
        <v>2266.5</v>
      </c>
      <c r="D41">
        <v>1018</v>
      </c>
      <c r="E41">
        <v>7799.9</v>
      </c>
      <c r="F41">
        <v>6660.9</v>
      </c>
      <c r="G41" s="10">
        <f t="shared" si="4"/>
        <v>10066.4</v>
      </c>
      <c r="H41" s="2">
        <f t="shared" si="4"/>
        <v>7678.9</v>
      </c>
      <c r="I41" s="49">
        <f t="shared" si="5"/>
        <v>31.091692820586282</v>
      </c>
      <c r="K41" s="10">
        <f t="shared" ref="K41:K51" si="6">+G41-G40</f>
        <v>252.10000000000036</v>
      </c>
    </row>
    <row r="42" spans="1:11" x14ac:dyDescent="0.2">
      <c r="A42" s="30">
        <f t="shared" si="1"/>
        <v>39128</v>
      </c>
      <c r="C42">
        <v>2158.6</v>
      </c>
      <c r="D42">
        <v>850</v>
      </c>
      <c r="E42">
        <v>8102.4</v>
      </c>
      <c r="F42">
        <v>7238.2</v>
      </c>
      <c r="G42" s="10">
        <f t="shared" ref="G42:H44" si="7">+C42+E42</f>
        <v>10261</v>
      </c>
      <c r="H42" s="2">
        <f t="shared" si="7"/>
        <v>8088.2</v>
      </c>
      <c r="I42" s="49">
        <f t="shared" si="5"/>
        <v>26.86382631487847</v>
      </c>
      <c r="K42" s="10">
        <f t="shared" si="6"/>
        <v>194.60000000000036</v>
      </c>
    </row>
    <row r="43" spans="1:11" x14ac:dyDescent="0.2">
      <c r="A43" s="30">
        <f t="shared" si="1"/>
        <v>39135</v>
      </c>
      <c r="C43">
        <v>1971.2</v>
      </c>
      <c r="D43">
        <v>865</v>
      </c>
      <c r="E43">
        <v>8534.4</v>
      </c>
      <c r="F43">
        <v>7473.7</v>
      </c>
      <c r="G43" s="10">
        <f t="shared" si="7"/>
        <v>10505.6</v>
      </c>
      <c r="H43" s="2">
        <f t="shared" si="7"/>
        <v>8338.7000000000007</v>
      </c>
      <c r="I43" s="49">
        <f t="shared" si="5"/>
        <v>25.98606497415663</v>
      </c>
      <c r="K43" s="10">
        <f t="shared" si="6"/>
        <v>244.60000000000036</v>
      </c>
    </row>
    <row r="44" spans="1:11" x14ac:dyDescent="0.2">
      <c r="A44" s="30">
        <f t="shared" si="1"/>
        <v>39142</v>
      </c>
      <c r="C44">
        <v>1884.8</v>
      </c>
      <c r="D44">
        <v>914</v>
      </c>
      <c r="E44">
        <v>8855.9</v>
      </c>
      <c r="F44">
        <v>7760.8</v>
      </c>
      <c r="G44" s="10">
        <f t="shared" si="7"/>
        <v>10740.699999999999</v>
      </c>
      <c r="H44" s="2">
        <f t="shared" si="7"/>
        <v>8674.7999999999993</v>
      </c>
      <c r="I44" s="49">
        <f t="shared" si="5"/>
        <v>23.814958269931296</v>
      </c>
      <c r="K44" s="10">
        <f t="shared" si="6"/>
        <v>235.09999999999854</v>
      </c>
    </row>
    <row r="45" spans="1:11" x14ac:dyDescent="0.2">
      <c r="A45" s="30">
        <f t="shared" si="1"/>
        <v>39149</v>
      </c>
      <c r="C45">
        <v>1705.4</v>
      </c>
      <c r="D45">
        <v>791</v>
      </c>
      <c r="E45">
        <v>9138.6</v>
      </c>
      <c r="F45">
        <v>8194.2000000000007</v>
      </c>
      <c r="G45" s="10">
        <f t="shared" ref="G45:H47" si="8">+C45+E45</f>
        <v>10844</v>
      </c>
      <c r="H45" s="2">
        <f t="shared" si="8"/>
        <v>8985.2000000000007</v>
      </c>
      <c r="I45" s="49">
        <f t="shared" ref="I45:I50" si="9">+(G45/H45-1)*100</f>
        <v>20.687352535280223</v>
      </c>
      <c r="K45" s="10">
        <f t="shared" si="6"/>
        <v>103.30000000000109</v>
      </c>
    </row>
    <row r="46" spans="1:11" x14ac:dyDescent="0.2">
      <c r="A46" s="30">
        <f t="shared" si="1"/>
        <v>39156</v>
      </c>
      <c r="C46">
        <v>1545.5</v>
      </c>
      <c r="D46">
        <v>633</v>
      </c>
      <c r="E46">
        <v>9426</v>
      </c>
      <c r="F46">
        <v>8417.2000000000007</v>
      </c>
      <c r="G46" s="10">
        <f t="shared" si="8"/>
        <v>10971.5</v>
      </c>
      <c r="H46" s="2">
        <f t="shared" si="8"/>
        <v>9050.2000000000007</v>
      </c>
      <c r="I46" s="49">
        <f t="shared" si="9"/>
        <v>21.229365096903919</v>
      </c>
      <c r="K46" s="10">
        <f t="shared" si="6"/>
        <v>127.5</v>
      </c>
    </row>
    <row r="47" spans="1:11" x14ac:dyDescent="0.2">
      <c r="A47" s="30">
        <f t="shared" si="1"/>
        <v>39163</v>
      </c>
      <c r="C47">
        <v>1467.8</v>
      </c>
      <c r="D47">
        <v>293</v>
      </c>
      <c r="E47">
        <v>9579.7999999999993</v>
      </c>
      <c r="F47">
        <v>8870</v>
      </c>
      <c r="G47" s="10">
        <f t="shared" si="8"/>
        <v>11047.599999999999</v>
      </c>
      <c r="H47" s="2">
        <f t="shared" si="8"/>
        <v>9163</v>
      </c>
      <c r="I47" s="49">
        <f t="shared" si="9"/>
        <v>20.567499727163586</v>
      </c>
      <c r="K47" s="10">
        <f t="shared" si="6"/>
        <v>76.099999999998545</v>
      </c>
    </row>
    <row r="48" spans="1:11" x14ac:dyDescent="0.2">
      <c r="A48" s="30">
        <f t="shared" si="1"/>
        <v>39170</v>
      </c>
      <c r="C48">
        <v>1186.0999999999999</v>
      </c>
      <c r="D48">
        <v>153</v>
      </c>
      <c r="E48">
        <v>9882.2000000000007</v>
      </c>
      <c r="F48">
        <v>9081.7000000000007</v>
      </c>
      <c r="G48" s="10">
        <f t="shared" ref="G48:H50" si="10">+C48+E48</f>
        <v>11068.300000000001</v>
      </c>
      <c r="H48" s="2">
        <f t="shared" si="10"/>
        <v>9234.7000000000007</v>
      </c>
      <c r="I48" s="49">
        <f t="shared" si="9"/>
        <v>19.855544847152593</v>
      </c>
      <c r="K48" s="10">
        <f t="shared" si="6"/>
        <v>20.700000000002547</v>
      </c>
    </row>
    <row r="49" spans="1:11" x14ac:dyDescent="0.2">
      <c r="A49" s="30">
        <f t="shared" si="1"/>
        <v>39177</v>
      </c>
      <c r="C49">
        <v>952.3</v>
      </c>
      <c r="D49">
        <v>153</v>
      </c>
      <c r="E49">
        <v>10131.1</v>
      </c>
      <c r="F49">
        <v>9081.7000000000007</v>
      </c>
      <c r="G49" s="10">
        <f t="shared" si="10"/>
        <v>11083.4</v>
      </c>
      <c r="H49" s="2">
        <f t="shared" si="10"/>
        <v>9234.7000000000007</v>
      </c>
      <c r="I49" s="49">
        <f t="shared" si="9"/>
        <v>20.019058550900404</v>
      </c>
      <c r="K49" s="10">
        <f t="shared" si="6"/>
        <v>15.099999999998545</v>
      </c>
    </row>
    <row r="50" spans="1:11" x14ac:dyDescent="0.2">
      <c r="A50" s="30">
        <f t="shared" si="1"/>
        <v>39184</v>
      </c>
      <c r="C50">
        <v>819.5</v>
      </c>
      <c r="D50">
        <v>60</v>
      </c>
      <c r="E50">
        <v>10280.9</v>
      </c>
      <c r="F50">
        <v>9180.5</v>
      </c>
      <c r="G50" s="10">
        <f t="shared" si="10"/>
        <v>11100.4</v>
      </c>
      <c r="H50" s="2">
        <f t="shared" si="10"/>
        <v>9240.5</v>
      </c>
      <c r="I50" s="49">
        <f t="shared" si="9"/>
        <v>20.127698717601849</v>
      </c>
      <c r="K50" s="10">
        <f t="shared" si="6"/>
        <v>17</v>
      </c>
    </row>
    <row r="51" spans="1:11" x14ac:dyDescent="0.2">
      <c r="A51" s="30">
        <f t="shared" si="1"/>
        <v>39191</v>
      </c>
      <c r="C51">
        <v>828.5</v>
      </c>
      <c r="D51">
        <v>60</v>
      </c>
      <c r="E51">
        <v>10336.200000000001</v>
      </c>
      <c r="F51">
        <v>9225.4</v>
      </c>
      <c r="G51" s="10">
        <f t="shared" ref="G51:H53" si="11">+C51+E51</f>
        <v>11164.7</v>
      </c>
      <c r="H51" s="2">
        <f t="shared" si="11"/>
        <v>9285.4</v>
      </c>
      <c r="I51" s="49">
        <f t="shared" ref="I51:I57" si="12">+(G51/H51-1)*100</f>
        <v>20.23930040709072</v>
      </c>
      <c r="K51" s="10">
        <f t="shared" si="6"/>
        <v>64.300000000001091</v>
      </c>
    </row>
    <row r="52" spans="1:11" x14ac:dyDescent="0.2">
      <c r="A52" s="30">
        <f t="shared" si="1"/>
        <v>39198</v>
      </c>
      <c r="C52">
        <v>340.8</v>
      </c>
      <c r="D52">
        <v>0</v>
      </c>
      <c r="E52">
        <v>10469.1</v>
      </c>
      <c r="F52">
        <v>9291.4</v>
      </c>
      <c r="G52" s="10">
        <f t="shared" si="11"/>
        <v>10809.9</v>
      </c>
      <c r="H52" s="2">
        <f t="shared" si="11"/>
        <v>9291.4</v>
      </c>
      <c r="I52" s="49">
        <f t="shared" si="12"/>
        <v>16.343069935639409</v>
      </c>
      <c r="K52" s="10"/>
    </row>
    <row r="53" spans="1:11" x14ac:dyDescent="0.2">
      <c r="A53" s="30">
        <f t="shared" si="1"/>
        <v>39205</v>
      </c>
      <c r="C53">
        <v>285.8</v>
      </c>
      <c r="D53">
        <v>0</v>
      </c>
      <c r="E53">
        <v>10640.2</v>
      </c>
      <c r="F53">
        <v>9291.4</v>
      </c>
      <c r="G53" s="10">
        <f t="shared" si="11"/>
        <v>10926</v>
      </c>
      <c r="H53" s="2">
        <f t="shared" si="11"/>
        <v>9291.4</v>
      </c>
      <c r="I53" s="49">
        <f t="shared" si="12"/>
        <v>17.592612523408757</v>
      </c>
      <c r="K53" s="10">
        <f>+G53-G52</f>
        <v>116.10000000000036</v>
      </c>
    </row>
    <row r="54" spans="1:11" x14ac:dyDescent="0.2">
      <c r="A54" s="30">
        <f t="shared" si="1"/>
        <v>39212</v>
      </c>
      <c r="C54">
        <v>225.8</v>
      </c>
      <c r="D54">
        <v>60</v>
      </c>
      <c r="E54">
        <v>10706.2</v>
      </c>
      <c r="F54">
        <v>9291.4</v>
      </c>
      <c r="G54" s="10">
        <f t="shared" ref="G54:H57" si="13">+C54+E54</f>
        <v>10932</v>
      </c>
      <c r="H54" s="2">
        <f t="shared" si="13"/>
        <v>9351.4</v>
      </c>
      <c r="I54" s="49">
        <f t="shared" si="12"/>
        <v>16.90228201124966</v>
      </c>
      <c r="K54" s="10">
        <f>+G54-G53</f>
        <v>6</v>
      </c>
    </row>
    <row r="55" spans="1:11" x14ac:dyDescent="0.2">
      <c r="A55" s="30">
        <f t="shared" si="1"/>
        <v>39219</v>
      </c>
      <c r="C55">
        <v>286.8</v>
      </c>
      <c r="D55">
        <v>60</v>
      </c>
      <c r="E55">
        <v>10706.9</v>
      </c>
      <c r="F55">
        <v>9291.4</v>
      </c>
      <c r="G55" s="10">
        <f t="shared" si="13"/>
        <v>10993.699999999999</v>
      </c>
      <c r="H55" s="2">
        <f t="shared" si="13"/>
        <v>9351.4</v>
      </c>
      <c r="I55" s="49">
        <f t="shared" si="12"/>
        <v>17.562076266655247</v>
      </c>
      <c r="K55" s="10">
        <f>+G55-G54</f>
        <v>61.699999999998909</v>
      </c>
    </row>
    <row r="56" spans="1:11" x14ac:dyDescent="0.2">
      <c r="A56" s="30">
        <f t="shared" si="1"/>
        <v>39226</v>
      </c>
      <c r="C56">
        <v>291.10000000000002</v>
      </c>
      <c r="D56">
        <v>60</v>
      </c>
      <c r="E56">
        <v>10770.9</v>
      </c>
      <c r="F56">
        <v>9346.2000000000007</v>
      </c>
      <c r="G56" s="10">
        <f t="shared" si="13"/>
        <v>11062</v>
      </c>
      <c r="H56" s="2">
        <f t="shared" si="13"/>
        <v>9406.2000000000007</v>
      </c>
      <c r="I56" s="49">
        <f t="shared" si="12"/>
        <v>17.603282941038877</v>
      </c>
      <c r="K56" s="10">
        <f>+G56-G55</f>
        <v>68.300000000001091</v>
      </c>
    </row>
    <row r="57" spans="1:11" x14ac:dyDescent="0.2">
      <c r="A57" s="30">
        <f t="shared" si="1"/>
        <v>39233</v>
      </c>
      <c r="C57">
        <v>292.89999999999998</v>
      </c>
      <c r="D57">
        <v>60</v>
      </c>
      <c r="E57">
        <v>10770.9</v>
      </c>
      <c r="F57">
        <v>9346.2000000000007</v>
      </c>
      <c r="G57" s="10">
        <f t="shared" si="13"/>
        <v>11063.8</v>
      </c>
      <c r="H57" s="2">
        <f t="shared" si="13"/>
        <v>9406.2000000000007</v>
      </c>
      <c r="I57" s="49">
        <f t="shared" si="12"/>
        <v>17.622419255384724</v>
      </c>
    </row>
    <row r="58" spans="1:11" x14ac:dyDescent="0.2">
      <c r="A58" s="30">
        <f t="shared" si="1"/>
        <v>39240</v>
      </c>
      <c r="C58">
        <v>290.60000000000002</v>
      </c>
      <c r="D58">
        <v>173</v>
      </c>
      <c r="E58">
        <v>10773.2</v>
      </c>
      <c r="F58">
        <v>9346.2000000000007</v>
      </c>
      <c r="G58" s="10">
        <f t="shared" ref="G58:H60" si="14">+C58+E58</f>
        <v>11063.800000000001</v>
      </c>
      <c r="H58" s="2">
        <f t="shared" si="14"/>
        <v>9519.2000000000007</v>
      </c>
      <c r="I58" s="49">
        <f t="shared" ref="I58:I63" si="15">+(G58/H58-1)*100</f>
        <v>16.226153458273807</v>
      </c>
    </row>
    <row r="59" spans="1:11" x14ac:dyDescent="0.2">
      <c r="A59" s="30">
        <f t="shared" si="1"/>
        <v>39247</v>
      </c>
      <c r="C59">
        <v>338.6</v>
      </c>
      <c r="D59">
        <v>173</v>
      </c>
      <c r="E59">
        <v>10775.7</v>
      </c>
      <c r="F59">
        <v>9346.2000000000007</v>
      </c>
      <c r="G59" s="10">
        <f t="shared" si="14"/>
        <v>11114.300000000001</v>
      </c>
      <c r="H59" s="2">
        <f t="shared" si="14"/>
        <v>9519.2000000000007</v>
      </c>
      <c r="I59" s="49">
        <f t="shared" si="15"/>
        <v>16.756660223548202</v>
      </c>
    </row>
    <row r="60" spans="1:11" x14ac:dyDescent="0.2">
      <c r="A60" s="30">
        <f t="shared" si="1"/>
        <v>39254</v>
      </c>
      <c r="C60">
        <v>228</v>
      </c>
      <c r="D60">
        <v>289</v>
      </c>
      <c r="E60">
        <v>10950.7</v>
      </c>
      <c r="F60">
        <v>9346.2000000000007</v>
      </c>
      <c r="G60" s="10">
        <f t="shared" si="14"/>
        <v>11178.7</v>
      </c>
      <c r="H60" s="2">
        <f t="shared" si="14"/>
        <v>9635.2000000000007</v>
      </c>
      <c r="I60" s="49">
        <f t="shared" si="15"/>
        <v>16.019387246761863</v>
      </c>
    </row>
    <row r="61" spans="1:11" x14ac:dyDescent="0.2">
      <c r="A61" s="30">
        <f t="shared" si="1"/>
        <v>39261</v>
      </c>
      <c r="C61">
        <v>228</v>
      </c>
      <c r="D61">
        <v>367</v>
      </c>
      <c r="E61">
        <v>10950.7</v>
      </c>
      <c r="F61">
        <v>9346.2000000000007</v>
      </c>
      <c r="G61" s="10">
        <f t="shared" ref="G61:H63" si="16">+C61+E61</f>
        <v>11178.7</v>
      </c>
      <c r="H61" s="2">
        <f t="shared" si="16"/>
        <v>9713.2000000000007</v>
      </c>
      <c r="I61" s="49">
        <f t="shared" si="15"/>
        <v>15.087715685870773</v>
      </c>
    </row>
    <row r="62" spans="1:11" x14ac:dyDescent="0.2">
      <c r="A62" s="30">
        <f t="shared" si="1"/>
        <v>39268</v>
      </c>
      <c r="C62">
        <v>228</v>
      </c>
      <c r="D62">
        <v>482</v>
      </c>
      <c r="E62">
        <v>11010.4</v>
      </c>
      <c r="F62">
        <v>9346.2000000000007</v>
      </c>
      <c r="G62" s="10">
        <f t="shared" si="16"/>
        <v>11238.4</v>
      </c>
      <c r="H62" s="2">
        <f t="shared" si="16"/>
        <v>9828.2000000000007</v>
      </c>
      <c r="I62" s="49">
        <f t="shared" si="15"/>
        <v>14.348507356382644</v>
      </c>
    </row>
    <row r="63" spans="1:11" x14ac:dyDescent="0.2">
      <c r="A63" s="30">
        <f t="shared" si="1"/>
        <v>39275</v>
      </c>
      <c r="C63">
        <v>233</v>
      </c>
      <c r="D63">
        <v>406</v>
      </c>
      <c r="E63">
        <v>11010.4</v>
      </c>
      <c r="F63">
        <v>9408</v>
      </c>
      <c r="G63" s="10">
        <f t="shared" si="16"/>
        <v>11243.4</v>
      </c>
      <c r="H63" s="2">
        <f t="shared" si="16"/>
        <v>9814</v>
      </c>
      <c r="I63" s="49">
        <f t="shared" si="15"/>
        <v>14.564907275320959</v>
      </c>
    </row>
    <row r="64" spans="1:11" x14ac:dyDescent="0.2">
      <c r="A64" s="30">
        <f t="shared" si="1"/>
        <v>39282</v>
      </c>
      <c r="C64">
        <v>293</v>
      </c>
      <c r="D64">
        <v>346</v>
      </c>
      <c r="E64">
        <v>11010.4</v>
      </c>
      <c r="F64">
        <v>9408</v>
      </c>
      <c r="G64" s="10">
        <f t="shared" ref="G64:H66" si="17">+C64+E64</f>
        <v>11303.4</v>
      </c>
      <c r="H64" s="2">
        <f t="shared" si="17"/>
        <v>9754</v>
      </c>
      <c r="I64" s="49">
        <f t="shared" ref="I64:I69" si="18">+(G64/H64-1)*100</f>
        <v>15.884765224523267</v>
      </c>
    </row>
    <row r="65" spans="1:9" x14ac:dyDescent="0.2">
      <c r="A65" s="30">
        <f t="shared" si="1"/>
        <v>39289</v>
      </c>
      <c r="C65">
        <v>292.60000000000002</v>
      </c>
      <c r="D65">
        <v>346</v>
      </c>
      <c r="E65">
        <v>11010.9</v>
      </c>
      <c r="F65">
        <v>9408</v>
      </c>
      <c r="G65" s="10">
        <f t="shared" si="17"/>
        <v>11303.5</v>
      </c>
      <c r="H65" s="2">
        <f t="shared" si="17"/>
        <v>9754</v>
      </c>
      <c r="I65" s="49">
        <f t="shared" si="18"/>
        <v>15.88579044494567</v>
      </c>
    </row>
    <row r="66" spans="1:9" x14ac:dyDescent="0.2">
      <c r="A66" s="30">
        <f t="shared" si="1"/>
        <v>39296</v>
      </c>
      <c r="C66">
        <v>279.60000000000002</v>
      </c>
      <c r="D66">
        <v>280</v>
      </c>
      <c r="E66">
        <v>11139.6</v>
      </c>
      <c r="F66">
        <v>9531.6</v>
      </c>
      <c r="G66" s="10">
        <f t="shared" si="17"/>
        <v>11419.2</v>
      </c>
      <c r="H66" s="2">
        <f t="shared" si="17"/>
        <v>9811.6</v>
      </c>
      <c r="I66" s="49">
        <f t="shared" si="18"/>
        <v>16.384687512740026</v>
      </c>
    </row>
    <row r="67" spans="1:9" x14ac:dyDescent="0.2">
      <c r="A67" s="30">
        <f t="shared" si="1"/>
        <v>39303</v>
      </c>
      <c r="C67">
        <v>388</v>
      </c>
      <c r="D67">
        <v>340</v>
      </c>
      <c r="E67">
        <v>11141.2</v>
      </c>
      <c r="F67">
        <v>9531.6</v>
      </c>
      <c r="G67" s="10">
        <f t="shared" ref="G67:H69" si="19">+C67+E67</f>
        <v>11529.2</v>
      </c>
      <c r="H67" s="2">
        <f t="shared" si="19"/>
        <v>9871.6</v>
      </c>
      <c r="I67" s="49">
        <f t="shared" si="18"/>
        <v>16.791604197901044</v>
      </c>
    </row>
    <row r="68" spans="1:9" x14ac:dyDescent="0.2">
      <c r="A68" s="30">
        <f t="shared" si="1"/>
        <v>39310</v>
      </c>
      <c r="C68">
        <v>302</v>
      </c>
      <c r="D68">
        <v>225</v>
      </c>
      <c r="E68">
        <v>11201.2</v>
      </c>
      <c r="F68">
        <v>9596.6</v>
      </c>
      <c r="G68" s="10">
        <f t="shared" si="19"/>
        <v>11503.2</v>
      </c>
      <c r="H68" s="2">
        <f t="shared" si="19"/>
        <v>9821.6</v>
      </c>
      <c r="I68" s="49">
        <f t="shared" si="18"/>
        <v>17.121446607477409</v>
      </c>
    </row>
    <row r="69" spans="1:9" x14ac:dyDescent="0.2">
      <c r="A69" s="30">
        <f t="shared" si="1"/>
        <v>39317</v>
      </c>
      <c r="C69">
        <v>185.6</v>
      </c>
      <c r="D69">
        <v>170</v>
      </c>
      <c r="E69">
        <v>11270.3</v>
      </c>
      <c r="F69">
        <v>9596.6</v>
      </c>
      <c r="G69" s="10">
        <f t="shared" si="19"/>
        <v>11455.9</v>
      </c>
      <c r="H69" s="2">
        <f t="shared" si="19"/>
        <v>9766.6</v>
      </c>
      <c r="I69" s="49">
        <f t="shared" si="18"/>
        <v>17.296705096963105</v>
      </c>
    </row>
    <row r="70" spans="1:9" x14ac:dyDescent="0.2">
      <c r="A70" s="30">
        <f t="shared" si="1"/>
        <v>39324</v>
      </c>
      <c r="C70">
        <v>75.599999999999994</v>
      </c>
      <c r="D70">
        <v>60</v>
      </c>
      <c r="E70">
        <v>11453.5</v>
      </c>
      <c r="F70">
        <v>9706.2999999999993</v>
      </c>
      <c r="G70" s="10">
        <f t="shared" ref="G70:H72" si="20">+C70+E70</f>
        <v>11529.1</v>
      </c>
      <c r="H70" s="2">
        <f t="shared" si="20"/>
        <v>9766.2999999999993</v>
      </c>
      <c r="I70" s="49">
        <f t="shared" ref="I70:I75" si="21">+(G70/H70-1)*100</f>
        <v>18.049824396137758</v>
      </c>
    </row>
    <row r="71" spans="1:9" x14ac:dyDescent="0.2">
      <c r="A71" s="77">
        <f t="shared" si="1"/>
        <v>39331</v>
      </c>
      <c r="C71">
        <v>4571.5</v>
      </c>
      <c r="D71">
        <v>3081</v>
      </c>
      <c r="E71">
        <v>20.5</v>
      </c>
      <c r="F71">
        <v>0</v>
      </c>
      <c r="G71" s="10">
        <f t="shared" si="20"/>
        <v>4592</v>
      </c>
      <c r="H71" s="2">
        <f t="shared" si="20"/>
        <v>3081</v>
      </c>
      <c r="I71" s="49">
        <f t="shared" si="21"/>
        <v>49.042518662771826</v>
      </c>
    </row>
    <row r="72" spans="1:9" x14ac:dyDescent="0.2">
      <c r="A72" s="30">
        <f t="shared" si="1"/>
        <v>39338</v>
      </c>
      <c r="C72">
        <v>4591.5</v>
      </c>
      <c r="D72">
        <v>3295.4</v>
      </c>
      <c r="E72">
        <v>141.6</v>
      </c>
      <c r="F72">
        <v>111.8</v>
      </c>
      <c r="G72" s="10">
        <f t="shared" si="20"/>
        <v>4733.1000000000004</v>
      </c>
      <c r="H72" s="2">
        <f t="shared" si="20"/>
        <v>3407.2000000000003</v>
      </c>
      <c r="I72" s="49">
        <f t="shared" si="21"/>
        <v>38.914651326602481</v>
      </c>
    </row>
    <row r="73" spans="1:9" x14ac:dyDescent="0.2">
      <c r="A73" s="30">
        <f t="shared" si="1"/>
        <v>39345</v>
      </c>
      <c r="C73">
        <v>4700.3</v>
      </c>
      <c r="D73">
        <v>3477</v>
      </c>
      <c r="E73">
        <v>272.89999999999998</v>
      </c>
      <c r="F73">
        <v>171.5</v>
      </c>
      <c r="G73" s="10">
        <f t="shared" ref="G73:H75" si="22">+C73+E73</f>
        <v>4973.2</v>
      </c>
      <c r="H73" s="2">
        <f t="shared" si="22"/>
        <v>3648.5</v>
      </c>
      <c r="I73" s="49">
        <f t="shared" si="21"/>
        <v>36.308071810332997</v>
      </c>
    </row>
    <row r="74" spans="1:9" x14ac:dyDescent="0.2">
      <c r="A74" s="30">
        <f t="shared" si="1"/>
        <v>39352</v>
      </c>
      <c r="C74">
        <v>4872.5</v>
      </c>
      <c r="D74">
        <v>3760</v>
      </c>
      <c r="E74">
        <v>391.2</v>
      </c>
      <c r="F74">
        <v>459.3</v>
      </c>
      <c r="G74" s="10">
        <f t="shared" si="22"/>
        <v>5263.7</v>
      </c>
      <c r="H74" s="2">
        <f t="shared" si="22"/>
        <v>4219.3</v>
      </c>
      <c r="I74" s="49">
        <f t="shared" si="21"/>
        <v>24.752921100656501</v>
      </c>
    </row>
    <row r="75" spans="1:9" x14ac:dyDescent="0.2">
      <c r="A75" s="30">
        <f t="shared" si="1"/>
        <v>39359</v>
      </c>
      <c r="C75">
        <v>4918.2</v>
      </c>
      <c r="D75">
        <v>4146.5</v>
      </c>
      <c r="E75">
        <v>563.79999999999995</v>
      </c>
      <c r="F75">
        <v>573.6</v>
      </c>
      <c r="G75" s="10">
        <f t="shared" si="22"/>
        <v>5482</v>
      </c>
      <c r="H75" s="2">
        <f t="shared" si="22"/>
        <v>4720.1000000000004</v>
      </c>
      <c r="I75" s="49">
        <f t="shared" si="21"/>
        <v>16.141607169339633</v>
      </c>
    </row>
    <row r="76" spans="1:9" x14ac:dyDescent="0.2">
      <c r="A76" s="30">
        <f t="shared" si="1"/>
        <v>39366</v>
      </c>
      <c r="C76">
        <v>4572.3</v>
      </c>
      <c r="D76">
        <v>4168.3999999999996</v>
      </c>
      <c r="E76">
        <v>1101.7</v>
      </c>
      <c r="F76">
        <v>940</v>
      </c>
      <c r="G76" s="10">
        <f t="shared" ref="G76:H78" si="23">+C76+E76</f>
        <v>5674</v>
      </c>
      <c r="H76" s="2">
        <f t="shared" si="23"/>
        <v>5108.3999999999996</v>
      </c>
      <c r="I76" s="49">
        <f t="shared" ref="I76:I81" si="24">+(G76/H76-1)*100</f>
        <v>11.071959909169227</v>
      </c>
    </row>
    <row r="77" spans="1:9" x14ac:dyDescent="0.2">
      <c r="A77" s="30">
        <f t="shared" si="1"/>
        <v>39373</v>
      </c>
      <c r="C77">
        <v>4246.1000000000004</v>
      </c>
      <c r="D77">
        <v>3912.6</v>
      </c>
      <c r="E77">
        <v>1499.6</v>
      </c>
      <c r="F77">
        <v>1493.7</v>
      </c>
      <c r="G77" s="10">
        <f t="shared" si="23"/>
        <v>5745.7000000000007</v>
      </c>
      <c r="H77" s="2">
        <f t="shared" si="23"/>
        <v>5406.3</v>
      </c>
      <c r="I77" s="49">
        <f t="shared" si="24"/>
        <v>6.277861014002184</v>
      </c>
    </row>
    <row r="78" spans="1:9" x14ac:dyDescent="0.2">
      <c r="A78" s="30">
        <f t="shared" si="1"/>
        <v>39380</v>
      </c>
      <c r="C78">
        <v>4279.2</v>
      </c>
      <c r="D78">
        <v>3419.6</v>
      </c>
      <c r="E78">
        <v>1746.8</v>
      </c>
      <c r="F78">
        <v>2322.6</v>
      </c>
      <c r="G78" s="10">
        <f t="shared" si="23"/>
        <v>6026</v>
      </c>
      <c r="H78" s="2">
        <f t="shared" si="23"/>
        <v>5742.2</v>
      </c>
      <c r="I78" s="49">
        <f t="shared" si="24"/>
        <v>4.9423565880672982</v>
      </c>
    </row>
    <row r="79" spans="1:9" x14ac:dyDescent="0.2">
      <c r="A79" s="30">
        <f t="shared" si="1"/>
        <v>39387</v>
      </c>
      <c r="C79">
        <v>4112.3999999999996</v>
      </c>
      <c r="D79">
        <v>3001.8</v>
      </c>
      <c r="E79">
        <v>2030.9</v>
      </c>
      <c r="F79">
        <v>2911.6</v>
      </c>
      <c r="G79" s="10">
        <f t="shared" ref="G79:H81" si="25">+C79+E79</f>
        <v>6143.2999999999993</v>
      </c>
      <c r="H79" s="2">
        <f t="shared" si="25"/>
        <v>5913.4</v>
      </c>
      <c r="I79" s="49">
        <f t="shared" si="24"/>
        <v>3.8877802955998186</v>
      </c>
    </row>
    <row r="80" spans="1:9" x14ac:dyDescent="0.2">
      <c r="A80" s="30">
        <f t="shared" si="1"/>
        <v>39394</v>
      </c>
      <c r="C80">
        <v>4806.5</v>
      </c>
      <c r="D80">
        <v>2834.3</v>
      </c>
      <c r="E80">
        <v>2253.3000000000002</v>
      </c>
      <c r="F80">
        <v>3377.7</v>
      </c>
      <c r="G80" s="10">
        <f t="shared" si="25"/>
        <v>7059.8</v>
      </c>
      <c r="H80" s="2">
        <f t="shared" si="25"/>
        <v>6212</v>
      </c>
      <c r="I80" s="49">
        <f t="shared" si="24"/>
        <v>13.647778493238905</v>
      </c>
    </row>
    <row r="81" spans="1:9" x14ac:dyDescent="0.2">
      <c r="A81" s="30">
        <f t="shared" si="1"/>
        <v>39401</v>
      </c>
      <c r="C81">
        <v>5632.8</v>
      </c>
      <c r="D81">
        <v>2862.2</v>
      </c>
      <c r="E81">
        <v>2623.1</v>
      </c>
      <c r="F81">
        <v>3603.3</v>
      </c>
      <c r="G81" s="10">
        <f t="shared" si="25"/>
        <v>8255.9</v>
      </c>
      <c r="H81" s="2">
        <f t="shared" si="25"/>
        <v>6465.5</v>
      </c>
      <c r="I81" s="49">
        <f t="shared" si="24"/>
        <v>27.691593844250239</v>
      </c>
    </row>
    <row r="82" spans="1:9" x14ac:dyDescent="0.2">
      <c r="A82" s="30">
        <f t="shared" si="1"/>
        <v>39408</v>
      </c>
      <c r="C82">
        <v>5706.4</v>
      </c>
      <c r="D82">
        <v>2980.7</v>
      </c>
      <c r="E82">
        <v>3110.7</v>
      </c>
      <c r="F82">
        <v>3835.7</v>
      </c>
      <c r="G82" s="10">
        <f t="shared" ref="G82:H84" si="26">+C82+E82</f>
        <v>8817.0999999999985</v>
      </c>
      <c r="H82" s="2">
        <f t="shared" si="26"/>
        <v>6816.4</v>
      </c>
      <c r="I82" s="49">
        <f t="shared" ref="I82:I87" si="27">+(G82/H82-1)*100</f>
        <v>29.351270465348268</v>
      </c>
    </row>
    <row r="83" spans="1:9" x14ac:dyDescent="0.2">
      <c r="A83" s="30">
        <f t="shared" si="1"/>
        <v>39415</v>
      </c>
      <c r="C83">
        <v>5641.5</v>
      </c>
      <c r="D83">
        <v>2706.5</v>
      </c>
      <c r="E83">
        <v>3527.3</v>
      </c>
      <c r="F83">
        <v>4236.7</v>
      </c>
      <c r="G83" s="10">
        <f t="shared" si="26"/>
        <v>9168.7999999999993</v>
      </c>
      <c r="H83" s="2">
        <f t="shared" si="26"/>
        <v>6943.2</v>
      </c>
      <c r="I83" s="49">
        <f t="shared" si="27"/>
        <v>32.054384145638878</v>
      </c>
    </row>
    <row r="84" spans="1:9" x14ac:dyDescent="0.2">
      <c r="A84" s="30">
        <f t="shared" si="1"/>
        <v>39422</v>
      </c>
      <c r="C84">
        <v>5463.6</v>
      </c>
      <c r="D84">
        <v>2780</v>
      </c>
      <c r="E84">
        <v>3945.6</v>
      </c>
      <c r="F84">
        <v>4632.8999999999996</v>
      </c>
      <c r="G84" s="10">
        <f t="shared" si="26"/>
        <v>9409.2000000000007</v>
      </c>
      <c r="H84" s="2">
        <f t="shared" si="26"/>
        <v>7412.9</v>
      </c>
      <c r="I84" s="49">
        <f t="shared" si="27"/>
        <v>26.930081344682932</v>
      </c>
    </row>
    <row r="85" spans="1:9" x14ac:dyDescent="0.2">
      <c r="A85" s="30">
        <f t="shared" si="1"/>
        <v>39429</v>
      </c>
      <c r="C85">
        <v>4862.1000000000004</v>
      </c>
      <c r="D85">
        <v>2736.1</v>
      </c>
      <c r="E85">
        <v>4792.3999999999996</v>
      </c>
      <c r="F85">
        <v>4912.1000000000004</v>
      </c>
      <c r="G85" s="10">
        <f t="shared" ref="G85:H87" si="28">+C85+E85</f>
        <v>9654.5</v>
      </c>
      <c r="H85" s="2">
        <f t="shared" si="28"/>
        <v>7648.2000000000007</v>
      </c>
      <c r="I85" s="49">
        <f t="shared" si="27"/>
        <v>26.232316100520372</v>
      </c>
    </row>
    <row r="86" spans="1:9" x14ac:dyDescent="0.2">
      <c r="A86" s="30">
        <f t="shared" si="1"/>
        <v>39436</v>
      </c>
      <c r="C86">
        <v>4493.3999999999996</v>
      </c>
      <c r="D86">
        <v>2814.9</v>
      </c>
      <c r="E86">
        <v>5298.8</v>
      </c>
      <c r="F86">
        <v>5292.1</v>
      </c>
      <c r="G86" s="10">
        <f t="shared" si="28"/>
        <v>9792.2000000000007</v>
      </c>
      <c r="H86" s="2">
        <f t="shared" si="28"/>
        <v>8107</v>
      </c>
      <c r="I86" s="49">
        <f t="shared" si="27"/>
        <v>20.786974219810041</v>
      </c>
    </row>
    <row r="87" spans="1:9" x14ac:dyDescent="0.2">
      <c r="A87" s="30">
        <f t="shared" si="1"/>
        <v>39443</v>
      </c>
      <c r="C87">
        <v>4276.1000000000004</v>
      </c>
      <c r="D87">
        <v>2827.8</v>
      </c>
      <c r="E87">
        <v>5524.8</v>
      </c>
      <c r="F87">
        <v>5509.7</v>
      </c>
      <c r="G87" s="10">
        <f t="shared" si="28"/>
        <v>9800.9000000000015</v>
      </c>
      <c r="H87" s="2">
        <f t="shared" si="28"/>
        <v>8337.5</v>
      </c>
      <c r="I87" s="49">
        <f t="shared" si="27"/>
        <v>17.552023988006017</v>
      </c>
    </row>
    <row r="88" spans="1:9" x14ac:dyDescent="0.2">
      <c r="A88" s="30">
        <f t="shared" si="1"/>
        <v>39450</v>
      </c>
      <c r="C88">
        <v>3843.2</v>
      </c>
      <c r="D88">
        <v>2840.8</v>
      </c>
      <c r="E88">
        <v>5974.9</v>
      </c>
      <c r="F88">
        <v>5748.7</v>
      </c>
      <c r="G88" s="10">
        <f t="shared" ref="G88:H90" si="29">+C88+E88</f>
        <v>9818.0999999999985</v>
      </c>
      <c r="H88" s="2">
        <f t="shared" si="29"/>
        <v>8589.5</v>
      </c>
      <c r="I88" s="49">
        <f t="shared" ref="I88:I93" si="30">+(G88/H88-1)*100</f>
        <v>14.303510099540118</v>
      </c>
    </row>
    <row r="89" spans="1:9" x14ac:dyDescent="0.2">
      <c r="A89" s="30">
        <f t="shared" si="1"/>
        <v>39457</v>
      </c>
      <c r="C89">
        <v>3691.4</v>
      </c>
      <c r="D89">
        <v>3071.8</v>
      </c>
      <c r="E89">
        <v>6390.5</v>
      </c>
      <c r="F89">
        <v>5971.9</v>
      </c>
      <c r="G89" s="10">
        <f t="shared" si="29"/>
        <v>10081.9</v>
      </c>
      <c r="H89" s="2">
        <f t="shared" si="29"/>
        <v>9043.7000000000007</v>
      </c>
      <c r="I89" s="49">
        <f t="shared" si="30"/>
        <v>11.479814677620869</v>
      </c>
    </row>
    <row r="90" spans="1:9" x14ac:dyDescent="0.2">
      <c r="A90" s="30">
        <f t="shared" si="1"/>
        <v>39464</v>
      </c>
      <c r="C90">
        <v>3421.2</v>
      </c>
      <c r="D90">
        <v>3084.8</v>
      </c>
      <c r="E90">
        <v>6865.1</v>
      </c>
      <c r="F90">
        <v>6219.1</v>
      </c>
      <c r="G90" s="10">
        <f t="shared" si="29"/>
        <v>10286.299999999999</v>
      </c>
      <c r="H90" s="2">
        <f t="shared" si="29"/>
        <v>9303.9000000000015</v>
      </c>
      <c r="I90" s="49">
        <f t="shared" si="30"/>
        <v>10.559012887068842</v>
      </c>
    </row>
    <row r="91" spans="1:9" x14ac:dyDescent="0.2">
      <c r="A91" s="30">
        <f t="shared" si="1"/>
        <v>39471</v>
      </c>
      <c r="C91">
        <v>3250</v>
      </c>
      <c r="D91">
        <v>2792.8</v>
      </c>
      <c r="E91">
        <v>7185.3</v>
      </c>
      <c r="F91">
        <v>6688.3</v>
      </c>
      <c r="G91" s="10">
        <f t="shared" ref="G91:H93" si="31">+C91+E91</f>
        <v>10435.299999999999</v>
      </c>
      <c r="H91" s="2">
        <f t="shared" si="31"/>
        <v>9481.1</v>
      </c>
      <c r="I91" s="49">
        <f t="shared" si="30"/>
        <v>10.064233053126737</v>
      </c>
    </row>
    <row r="92" spans="1:9" x14ac:dyDescent="0.2">
      <c r="A92" s="30">
        <f t="shared" si="1"/>
        <v>39478</v>
      </c>
      <c r="C92">
        <v>3397.6</v>
      </c>
      <c r="D92">
        <v>2655.2</v>
      </c>
      <c r="E92">
        <v>7541.4</v>
      </c>
      <c r="F92">
        <v>7103.4</v>
      </c>
      <c r="G92" s="10">
        <f t="shared" si="31"/>
        <v>10939</v>
      </c>
      <c r="H92" s="2">
        <f t="shared" si="31"/>
        <v>9758.5999999999985</v>
      </c>
      <c r="I92" s="49">
        <f t="shared" si="30"/>
        <v>12.095997376672907</v>
      </c>
    </row>
    <row r="93" spans="1:9" x14ac:dyDescent="0.2">
      <c r="A93" s="30">
        <f t="shared" si="1"/>
        <v>39485</v>
      </c>
      <c r="C93">
        <v>3013.4</v>
      </c>
      <c r="D93">
        <v>2266.5</v>
      </c>
      <c r="E93">
        <v>7957.7</v>
      </c>
      <c r="F93">
        <v>7744.1</v>
      </c>
      <c r="G93" s="10">
        <f t="shared" si="31"/>
        <v>10971.1</v>
      </c>
      <c r="H93" s="2">
        <f t="shared" si="31"/>
        <v>10010.6</v>
      </c>
      <c r="I93" s="49">
        <f t="shared" si="30"/>
        <v>9.5948294807504109</v>
      </c>
    </row>
    <row r="94" spans="1:9" x14ac:dyDescent="0.2">
      <c r="A94" s="30">
        <f t="shared" si="1"/>
        <v>39492</v>
      </c>
      <c r="C94">
        <v>2745.3</v>
      </c>
      <c r="D94">
        <v>2158.6</v>
      </c>
      <c r="E94">
        <v>8474.2999999999993</v>
      </c>
      <c r="F94">
        <v>8102.4</v>
      </c>
      <c r="G94" s="10">
        <f t="shared" ref="G94:H96" si="32">+C94+E94</f>
        <v>11219.599999999999</v>
      </c>
      <c r="H94" s="2">
        <f t="shared" si="32"/>
        <v>10261</v>
      </c>
      <c r="I94" s="49">
        <f t="shared" ref="I94:I99" si="33">+(G94/H94-1)*100</f>
        <v>9.3421693792028027</v>
      </c>
    </row>
    <row r="95" spans="1:9" x14ac:dyDescent="0.2">
      <c r="A95" s="30">
        <f t="shared" si="1"/>
        <v>39499</v>
      </c>
      <c r="C95">
        <v>2722.8</v>
      </c>
      <c r="D95">
        <v>1971.2</v>
      </c>
      <c r="E95">
        <v>8722.2999999999993</v>
      </c>
      <c r="F95">
        <v>8534.4</v>
      </c>
      <c r="G95" s="10">
        <f t="shared" si="32"/>
        <v>11445.099999999999</v>
      </c>
      <c r="H95" s="2">
        <f t="shared" si="32"/>
        <v>10505.6</v>
      </c>
      <c r="I95" s="49">
        <f t="shared" si="33"/>
        <v>8.942849527870834</v>
      </c>
    </row>
    <row r="96" spans="1:9" x14ac:dyDescent="0.2">
      <c r="A96" s="30">
        <f t="shared" si="1"/>
        <v>39506</v>
      </c>
      <c r="C96">
        <v>2319.8000000000002</v>
      </c>
      <c r="D96">
        <v>1884.8</v>
      </c>
      <c r="E96">
        <v>9140.7000000000007</v>
      </c>
      <c r="F96">
        <v>8855.9</v>
      </c>
      <c r="G96" s="10">
        <f t="shared" si="32"/>
        <v>11460.5</v>
      </c>
      <c r="H96" s="2">
        <f t="shared" si="32"/>
        <v>10740.699999999999</v>
      </c>
      <c r="I96" s="49">
        <f t="shared" si="33"/>
        <v>6.7016116268027393</v>
      </c>
    </row>
    <row r="97" spans="1:11" x14ac:dyDescent="0.2">
      <c r="A97" s="30">
        <f t="shared" si="1"/>
        <v>39513</v>
      </c>
      <c r="C97">
        <v>1916.2</v>
      </c>
      <c r="D97">
        <v>1705.4</v>
      </c>
      <c r="E97">
        <v>9615.4</v>
      </c>
      <c r="F97">
        <v>9138.6</v>
      </c>
      <c r="G97" s="10">
        <f t="shared" ref="G97:H99" si="34">+C97+E97</f>
        <v>11531.6</v>
      </c>
      <c r="H97" s="2">
        <f t="shared" si="34"/>
        <v>10844</v>
      </c>
      <c r="I97" s="49">
        <f t="shared" si="33"/>
        <v>6.340833640722976</v>
      </c>
    </row>
    <row r="98" spans="1:11" x14ac:dyDescent="0.2">
      <c r="A98" s="30">
        <f t="shared" si="1"/>
        <v>39520</v>
      </c>
      <c r="C98">
        <v>1690.9</v>
      </c>
      <c r="D98">
        <v>1545.5</v>
      </c>
      <c r="E98">
        <v>9919.6</v>
      </c>
      <c r="F98">
        <v>9426</v>
      </c>
      <c r="G98" s="10">
        <f t="shared" si="34"/>
        <v>11610.5</v>
      </c>
      <c r="H98" s="2">
        <f t="shared" si="34"/>
        <v>10971.5</v>
      </c>
      <c r="I98" s="49">
        <f t="shared" si="33"/>
        <v>5.824180832156034</v>
      </c>
    </row>
    <row r="99" spans="1:11" x14ac:dyDescent="0.2">
      <c r="A99" s="30">
        <f t="shared" si="1"/>
        <v>39527</v>
      </c>
      <c r="C99">
        <v>1627</v>
      </c>
      <c r="D99">
        <v>1467.8</v>
      </c>
      <c r="E99">
        <v>10223.4</v>
      </c>
      <c r="F99">
        <v>9579.7999999999993</v>
      </c>
      <c r="G99" s="10">
        <f t="shared" si="34"/>
        <v>11850.4</v>
      </c>
      <c r="H99" s="2">
        <f t="shared" si="34"/>
        <v>11047.599999999999</v>
      </c>
      <c r="I99" s="49">
        <f t="shared" si="33"/>
        <v>7.2667366667873656</v>
      </c>
    </row>
    <row r="100" spans="1:11" x14ac:dyDescent="0.2">
      <c r="A100" s="30">
        <f t="shared" si="1"/>
        <v>39534</v>
      </c>
      <c r="C100">
        <v>1562.5</v>
      </c>
      <c r="D100">
        <v>1186.0999999999999</v>
      </c>
      <c r="E100">
        <v>10528.8</v>
      </c>
      <c r="F100">
        <v>9882.2000000000007</v>
      </c>
      <c r="G100" s="10">
        <f t="shared" ref="G100:H102" si="35">+C100+E100</f>
        <v>12091.3</v>
      </c>
      <c r="H100" s="2">
        <f t="shared" si="35"/>
        <v>11068.300000000001</v>
      </c>
      <c r="I100" s="49">
        <f t="shared" ref="I100:I105" si="36">+(G100/H100-1)*100</f>
        <v>9.2426117832006494</v>
      </c>
    </row>
    <row r="101" spans="1:11" x14ac:dyDescent="0.2">
      <c r="A101" s="30">
        <f t="shared" si="1"/>
        <v>39541</v>
      </c>
      <c r="C101">
        <v>1702.3</v>
      </c>
      <c r="D101">
        <v>952.3</v>
      </c>
      <c r="E101">
        <v>10675</v>
      </c>
      <c r="F101">
        <v>10131.1</v>
      </c>
      <c r="G101" s="10">
        <f t="shared" si="35"/>
        <v>12377.3</v>
      </c>
      <c r="H101" s="2">
        <f t="shared" si="35"/>
        <v>11083.4</v>
      </c>
      <c r="I101" s="49">
        <f t="shared" si="36"/>
        <v>11.674215493440631</v>
      </c>
    </row>
    <row r="102" spans="1:11" x14ac:dyDescent="0.2">
      <c r="A102" s="30">
        <f t="shared" si="1"/>
        <v>39548</v>
      </c>
      <c r="C102">
        <v>1945.8</v>
      </c>
      <c r="D102">
        <v>819.5</v>
      </c>
      <c r="E102">
        <v>10804.1</v>
      </c>
      <c r="F102">
        <v>10280.9</v>
      </c>
      <c r="G102" s="10">
        <f t="shared" si="35"/>
        <v>12749.9</v>
      </c>
      <c r="H102" s="2">
        <f t="shared" si="35"/>
        <v>11100.4</v>
      </c>
      <c r="I102" s="49">
        <f t="shared" si="36"/>
        <v>14.859824871175809</v>
      </c>
    </row>
    <row r="103" spans="1:11" x14ac:dyDescent="0.2">
      <c r="A103" s="30">
        <f t="shared" si="1"/>
        <v>39555</v>
      </c>
      <c r="C103">
        <v>1824.4</v>
      </c>
      <c r="D103">
        <v>828.5</v>
      </c>
      <c r="E103">
        <v>10978</v>
      </c>
      <c r="F103">
        <v>10336.200000000001</v>
      </c>
      <c r="G103" s="10">
        <f t="shared" ref="G103:H105" si="37">+C103+E103</f>
        <v>12802.4</v>
      </c>
      <c r="H103" s="2">
        <f t="shared" si="37"/>
        <v>11164.7</v>
      </c>
      <c r="I103" s="49">
        <f t="shared" si="36"/>
        <v>14.668553566150443</v>
      </c>
    </row>
    <row r="104" spans="1:11" x14ac:dyDescent="0.2">
      <c r="A104" s="30">
        <f t="shared" si="1"/>
        <v>39562</v>
      </c>
      <c r="C104">
        <v>1657.9</v>
      </c>
      <c r="D104">
        <v>340.8</v>
      </c>
      <c r="E104">
        <v>11208</v>
      </c>
      <c r="F104">
        <v>10469.1</v>
      </c>
      <c r="G104" s="10">
        <f t="shared" si="37"/>
        <v>12865.9</v>
      </c>
      <c r="H104" s="2">
        <f t="shared" si="37"/>
        <v>10809.9</v>
      </c>
      <c r="I104" s="49">
        <f t="shared" si="36"/>
        <v>19.019602401502333</v>
      </c>
    </row>
    <row r="105" spans="1:11" x14ac:dyDescent="0.2">
      <c r="A105" s="30">
        <f t="shared" si="1"/>
        <v>39569</v>
      </c>
      <c r="C105">
        <v>1532.5</v>
      </c>
      <c r="D105">
        <v>285.8</v>
      </c>
      <c r="E105">
        <v>11335.6</v>
      </c>
      <c r="F105">
        <v>10640.2</v>
      </c>
      <c r="G105" s="10">
        <f t="shared" si="37"/>
        <v>12868.1</v>
      </c>
      <c r="H105" s="2">
        <f t="shared" si="37"/>
        <v>10926</v>
      </c>
      <c r="I105" s="49">
        <f t="shared" si="36"/>
        <v>17.775032033681136</v>
      </c>
    </row>
    <row r="106" spans="1:11" x14ac:dyDescent="0.2">
      <c r="A106" s="30">
        <f t="shared" si="1"/>
        <v>39576</v>
      </c>
      <c r="C106">
        <v>1292.0999999999999</v>
      </c>
      <c r="D106">
        <v>225.8</v>
      </c>
      <c r="E106">
        <v>11641.8</v>
      </c>
      <c r="F106">
        <v>10706.2</v>
      </c>
      <c r="G106" s="10">
        <f t="shared" ref="G106:H108" si="38">+C106+E106</f>
        <v>12933.9</v>
      </c>
      <c r="H106" s="2">
        <f t="shared" si="38"/>
        <v>10932</v>
      </c>
      <c r="I106" s="49">
        <f t="shared" ref="I106:I111" si="39">+(G106/H106-1)*100</f>
        <v>18.312294182217336</v>
      </c>
    </row>
    <row r="107" spans="1:11" x14ac:dyDescent="0.2">
      <c r="A107" s="30">
        <f t="shared" si="1"/>
        <v>39583</v>
      </c>
      <c r="C107">
        <v>1420.1</v>
      </c>
      <c r="D107">
        <v>286.8</v>
      </c>
      <c r="E107">
        <v>11707.8</v>
      </c>
      <c r="F107">
        <v>10706.9</v>
      </c>
      <c r="G107" s="10">
        <f t="shared" si="38"/>
        <v>13127.9</v>
      </c>
      <c r="H107" s="2">
        <f t="shared" si="38"/>
        <v>10993.699999999999</v>
      </c>
      <c r="I107" s="49">
        <f t="shared" si="39"/>
        <v>19.412936499995471</v>
      </c>
    </row>
    <row r="108" spans="1:11" x14ac:dyDescent="0.2">
      <c r="A108" s="30">
        <f t="shared" si="1"/>
        <v>39590</v>
      </c>
      <c r="C108">
        <v>1322.1</v>
      </c>
      <c r="D108">
        <v>291.10000000000002</v>
      </c>
      <c r="E108">
        <v>11879.2</v>
      </c>
      <c r="F108">
        <v>10770.9</v>
      </c>
      <c r="G108" s="10">
        <f t="shared" si="38"/>
        <v>13201.300000000001</v>
      </c>
      <c r="H108" s="2">
        <f t="shared" si="38"/>
        <v>11062</v>
      </c>
      <c r="I108" s="49">
        <f t="shared" si="39"/>
        <v>19.339179171939989</v>
      </c>
    </row>
    <row r="109" spans="1:11" x14ac:dyDescent="0.2">
      <c r="A109" s="30">
        <f t="shared" si="1"/>
        <v>39597</v>
      </c>
      <c r="C109">
        <v>1427.2</v>
      </c>
      <c r="D109">
        <v>292.89999999999998</v>
      </c>
      <c r="E109">
        <v>11999.5</v>
      </c>
      <c r="F109">
        <v>10770.9</v>
      </c>
      <c r="G109" s="10">
        <f t="shared" ref="G109:H111" si="40">+C109+E109</f>
        <v>13426.7</v>
      </c>
      <c r="H109" s="2">
        <f t="shared" si="40"/>
        <v>11063.8</v>
      </c>
      <c r="I109" s="49">
        <f t="shared" si="39"/>
        <v>21.357038268949189</v>
      </c>
    </row>
    <row r="110" spans="1:11" x14ac:dyDescent="0.2">
      <c r="A110" s="30">
        <f t="shared" si="1"/>
        <v>39604</v>
      </c>
      <c r="C110">
        <v>1504.3</v>
      </c>
      <c r="D110">
        <v>290.60000000000002</v>
      </c>
      <c r="E110">
        <v>12002.5</v>
      </c>
      <c r="F110">
        <v>10773.2</v>
      </c>
      <c r="G110" s="10">
        <f t="shared" si="40"/>
        <v>13506.8</v>
      </c>
      <c r="H110" s="2">
        <f t="shared" si="40"/>
        <v>11063.800000000001</v>
      </c>
      <c r="I110" s="49">
        <f t="shared" si="39"/>
        <v>22.081020987364177</v>
      </c>
      <c r="J110">
        <v>2240</v>
      </c>
      <c r="K110" t="e">
        <f>+J110+#REF!</f>
        <v>#REF!</v>
      </c>
    </row>
    <row r="111" spans="1:11" x14ac:dyDescent="0.2">
      <c r="A111" s="30">
        <f t="shared" si="1"/>
        <v>39611</v>
      </c>
      <c r="C111">
        <v>1504.3</v>
      </c>
      <c r="D111">
        <v>290.60000000000002</v>
      </c>
      <c r="E111">
        <v>12002.5</v>
      </c>
      <c r="F111">
        <v>10773.2</v>
      </c>
      <c r="G111" s="10">
        <f t="shared" si="40"/>
        <v>13506.8</v>
      </c>
      <c r="H111" s="2">
        <f t="shared" si="40"/>
        <v>11063.800000000001</v>
      </c>
      <c r="I111" s="49">
        <f t="shared" si="39"/>
        <v>22.081020987364177</v>
      </c>
    </row>
    <row r="112" spans="1:11" x14ac:dyDescent="0.2">
      <c r="A112" s="30">
        <f t="shared" si="1"/>
        <v>39618</v>
      </c>
      <c r="C112">
        <v>1044.8</v>
      </c>
      <c r="D112">
        <v>228</v>
      </c>
      <c r="E112">
        <v>12188.6</v>
      </c>
      <c r="F112">
        <v>10950.7</v>
      </c>
      <c r="G112" s="10">
        <f t="shared" ref="G112:H114" si="41">+C112+E112</f>
        <v>13233.4</v>
      </c>
      <c r="H112" s="2">
        <f t="shared" si="41"/>
        <v>11178.7</v>
      </c>
      <c r="I112" s="49">
        <f t="shared" ref="I112:I117" si="42">+(G112/H112-1)*100</f>
        <v>18.380491470385628</v>
      </c>
    </row>
    <row r="113" spans="1:11" x14ac:dyDescent="0.2">
      <c r="A113" s="30">
        <f t="shared" si="1"/>
        <v>39625</v>
      </c>
      <c r="C113">
        <v>1003.9</v>
      </c>
      <c r="D113">
        <v>228</v>
      </c>
      <c r="E113">
        <v>12430.1</v>
      </c>
      <c r="F113">
        <v>10950.7</v>
      </c>
      <c r="G113" s="10">
        <f t="shared" si="41"/>
        <v>13434</v>
      </c>
      <c r="H113" s="2">
        <f t="shared" si="41"/>
        <v>11178.7</v>
      </c>
      <c r="I113" s="49">
        <f t="shared" si="42"/>
        <v>20.174975623283565</v>
      </c>
    </row>
    <row r="114" spans="1:11" x14ac:dyDescent="0.2">
      <c r="A114" s="30">
        <f t="shared" si="1"/>
        <v>39632</v>
      </c>
      <c r="C114">
        <v>897.6</v>
      </c>
      <c r="D114">
        <v>228</v>
      </c>
      <c r="E114">
        <v>12539.5</v>
      </c>
      <c r="F114">
        <v>11010.4</v>
      </c>
      <c r="G114" s="10">
        <f t="shared" si="41"/>
        <v>13437.1</v>
      </c>
      <c r="H114" s="2">
        <f t="shared" si="41"/>
        <v>11238.4</v>
      </c>
      <c r="I114" s="49">
        <f t="shared" si="42"/>
        <v>19.564172835990902</v>
      </c>
    </row>
    <row r="115" spans="1:11" x14ac:dyDescent="0.2">
      <c r="A115" s="30">
        <f t="shared" si="1"/>
        <v>39639</v>
      </c>
      <c r="C115">
        <v>820.4</v>
      </c>
      <c r="D115">
        <v>233</v>
      </c>
      <c r="E115">
        <v>12672.7</v>
      </c>
      <c r="F115">
        <v>11010.4</v>
      </c>
      <c r="G115" s="10">
        <f t="shared" ref="G115:H117" si="43">+C115+E115</f>
        <v>13493.1</v>
      </c>
      <c r="H115" s="2">
        <f t="shared" si="43"/>
        <v>11243.4</v>
      </c>
      <c r="I115" s="49">
        <f t="shared" si="42"/>
        <v>20.00907198890016</v>
      </c>
    </row>
    <row r="116" spans="1:11" x14ac:dyDescent="0.2">
      <c r="A116" s="30">
        <f t="shared" si="1"/>
        <v>39646</v>
      </c>
      <c r="C116">
        <v>702</v>
      </c>
      <c r="D116">
        <v>293</v>
      </c>
      <c r="E116">
        <v>12797.1</v>
      </c>
      <c r="F116">
        <v>11010.4</v>
      </c>
      <c r="G116" s="10">
        <f t="shared" si="43"/>
        <v>13499.1</v>
      </c>
      <c r="H116" s="2">
        <f t="shared" si="43"/>
        <v>11303.4</v>
      </c>
      <c r="I116" s="49">
        <f t="shared" si="42"/>
        <v>19.42512872233133</v>
      </c>
    </row>
    <row r="117" spans="1:11" x14ac:dyDescent="0.2">
      <c r="A117" s="30">
        <f t="shared" si="1"/>
        <v>39653</v>
      </c>
      <c r="C117">
        <v>651.9</v>
      </c>
      <c r="D117">
        <v>292.60000000000002</v>
      </c>
      <c r="E117">
        <v>12981.8</v>
      </c>
      <c r="F117">
        <v>11010.9</v>
      </c>
      <c r="G117" s="10">
        <f t="shared" si="43"/>
        <v>13633.699999999999</v>
      </c>
      <c r="H117" s="2">
        <f t="shared" si="43"/>
        <v>11303.5</v>
      </c>
      <c r="I117" s="49">
        <f t="shared" si="42"/>
        <v>20.614853806343159</v>
      </c>
    </row>
    <row r="118" spans="1:11" x14ac:dyDescent="0.2">
      <c r="A118" s="30">
        <f t="shared" si="1"/>
        <v>39660</v>
      </c>
      <c r="C118">
        <v>564.9</v>
      </c>
      <c r="D118">
        <v>279.60000000000002</v>
      </c>
      <c r="E118">
        <v>13225</v>
      </c>
      <c r="F118">
        <v>11139.6</v>
      </c>
      <c r="G118" s="10">
        <f t="shared" ref="G118:H120" si="44">+C118+E118</f>
        <v>13789.9</v>
      </c>
      <c r="H118" s="2">
        <f t="shared" si="44"/>
        <v>11419.2</v>
      </c>
      <c r="I118" s="49">
        <f t="shared" ref="I118:I123" si="45">+(G118/H118-1)*100</f>
        <v>20.760648731960195</v>
      </c>
    </row>
    <row r="119" spans="1:11" x14ac:dyDescent="0.2">
      <c r="A119" s="30">
        <f t="shared" si="1"/>
        <v>39667</v>
      </c>
      <c r="C119">
        <v>506.8</v>
      </c>
      <c r="D119">
        <v>388</v>
      </c>
      <c r="E119">
        <v>13226.9</v>
      </c>
      <c r="F119">
        <v>11141.2</v>
      </c>
      <c r="G119" s="10">
        <f t="shared" si="44"/>
        <v>13733.699999999999</v>
      </c>
      <c r="H119" s="2">
        <f t="shared" si="44"/>
        <v>11529.2</v>
      </c>
      <c r="I119" s="49">
        <f t="shared" si="45"/>
        <v>19.121014467612653</v>
      </c>
    </row>
    <row r="120" spans="1:11" x14ac:dyDescent="0.2">
      <c r="A120" s="30">
        <f t="shared" si="1"/>
        <v>39674</v>
      </c>
      <c r="C120">
        <v>474.4</v>
      </c>
      <c r="D120">
        <v>302</v>
      </c>
      <c r="E120">
        <v>13227.8</v>
      </c>
      <c r="F120">
        <v>11201.2</v>
      </c>
      <c r="G120" s="10">
        <f t="shared" si="44"/>
        <v>13702.199999999999</v>
      </c>
      <c r="H120" s="2">
        <f t="shared" si="44"/>
        <v>11503.2</v>
      </c>
      <c r="I120" s="49">
        <f t="shared" si="45"/>
        <v>19.116419778844129</v>
      </c>
    </row>
    <row r="121" spans="1:11" x14ac:dyDescent="0.2">
      <c r="A121" s="30">
        <f t="shared" si="1"/>
        <v>39681</v>
      </c>
      <c r="C121">
        <v>233.6</v>
      </c>
      <c r="D121">
        <v>185.6</v>
      </c>
      <c r="E121">
        <v>13228.7</v>
      </c>
      <c r="F121">
        <v>11270.3</v>
      </c>
      <c r="G121" s="10">
        <f t="shared" ref="G121:H123" si="46">+C121+E121</f>
        <v>13462.300000000001</v>
      </c>
      <c r="H121" s="2">
        <f t="shared" si="46"/>
        <v>11455.9</v>
      </c>
      <c r="I121" s="49">
        <f t="shared" si="45"/>
        <v>17.514119362075455</v>
      </c>
      <c r="K121" t="e">
        <f>+#REF!</f>
        <v>#REF!</v>
      </c>
    </row>
    <row r="122" spans="1:11" x14ac:dyDescent="0.2">
      <c r="A122" s="30">
        <f t="shared" si="1"/>
        <v>39688</v>
      </c>
      <c r="C122">
        <v>171.6</v>
      </c>
      <c r="D122">
        <v>75.599999999999994</v>
      </c>
      <c r="E122">
        <v>13353.3</v>
      </c>
      <c r="F122">
        <v>11453.5</v>
      </c>
      <c r="G122" s="10">
        <f t="shared" si="46"/>
        <v>13524.9</v>
      </c>
      <c r="H122" s="2">
        <f t="shared" si="46"/>
        <v>11529.1</v>
      </c>
      <c r="I122" s="49">
        <f t="shared" si="45"/>
        <v>17.310978307066449</v>
      </c>
      <c r="J122" s="10" t="e">
        <f>+G122-#REF!</f>
        <v>#REF!</v>
      </c>
      <c r="K122" t="e">
        <f>+K121+1006</f>
        <v>#REF!</v>
      </c>
    </row>
    <row r="123" spans="1:11" x14ac:dyDescent="0.2">
      <c r="A123" s="30">
        <f t="shared" si="1"/>
        <v>39695</v>
      </c>
      <c r="C123">
        <v>4561.8</v>
      </c>
      <c r="D123">
        <v>4571.5</v>
      </c>
      <c r="E123">
        <v>0</v>
      </c>
      <c r="F123">
        <v>20.5</v>
      </c>
      <c r="G123" s="10">
        <f t="shared" si="46"/>
        <v>4561.8</v>
      </c>
      <c r="H123" s="2">
        <f t="shared" si="46"/>
        <v>4592</v>
      </c>
      <c r="I123" s="49">
        <f t="shared" si="45"/>
        <v>-0.65766550522647904</v>
      </c>
    </row>
    <row r="124" spans="1:11" x14ac:dyDescent="0.2">
      <c r="A124" s="30">
        <f t="shared" si="1"/>
        <v>39702</v>
      </c>
      <c r="C124">
        <v>4615.5</v>
      </c>
      <c r="D124">
        <v>4591.5</v>
      </c>
      <c r="E124">
        <v>61.2</v>
      </c>
      <c r="F124">
        <v>141.6</v>
      </c>
      <c r="G124" s="10">
        <f t="shared" ref="G124:H126" si="47">+C124+E124</f>
        <v>4676.7</v>
      </c>
      <c r="H124" s="2">
        <f t="shared" si="47"/>
        <v>4733.1000000000004</v>
      </c>
      <c r="I124" s="49">
        <f t="shared" ref="I124:I131" si="48">+(G124/H124-1)*100</f>
        <v>-1.1916080370159232</v>
      </c>
    </row>
    <row r="125" spans="1:11" x14ac:dyDescent="0.2">
      <c r="A125" s="30">
        <f t="shared" si="1"/>
        <v>39709</v>
      </c>
      <c r="C125">
        <v>5080.3999999999996</v>
      </c>
      <c r="D125">
        <v>4700.3</v>
      </c>
      <c r="E125">
        <v>61.3</v>
      </c>
      <c r="F125">
        <v>272.89999999999998</v>
      </c>
      <c r="G125" s="10">
        <f t="shared" si="47"/>
        <v>5141.7</v>
      </c>
      <c r="H125" s="2">
        <f t="shared" si="47"/>
        <v>4973.2</v>
      </c>
      <c r="I125" s="49">
        <f t="shared" si="48"/>
        <v>3.3881605404970649</v>
      </c>
    </row>
    <row r="126" spans="1:11" x14ac:dyDescent="0.2">
      <c r="A126" s="30">
        <f t="shared" si="1"/>
        <v>39716</v>
      </c>
      <c r="C126">
        <v>5398.5</v>
      </c>
      <c r="D126">
        <v>4872.5</v>
      </c>
      <c r="E126">
        <v>61.3</v>
      </c>
      <c r="F126">
        <v>391.2</v>
      </c>
      <c r="G126" s="10">
        <f t="shared" si="47"/>
        <v>5459.8</v>
      </c>
      <c r="H126" s="2">
        <f t="shared" si="47"/>
        <v>5263.7</v>
      </c>
      <c r="I126" s="49">
        <f t="shared" si="48"/>
        <v>3.7255162718240031</v>
      </c>
    </row>
    <row r="127" spans="1:11" x14ac:dyDescent="0.2">
      <c r="A127" s="30">
        <f t="shared" si="1"/>
        <v>39723</v>
      </c>
      <c r="C127">
        <v>5391.7</v>
      </c>
      <c r="D127">
        <v>4918.2</v>
      </c>
      <c r="E127">
        <v>236.9</v>
      </c>
      <c r="F127">
        <v>563.79999999999995</v>
      </c>
      <c r="G127" s="10">
        <f t="shared" ref="G127:H131" si="49">+C127+E127</f>
        <v>5628.5999999999995</v>
      </c>
      <c r="H127" s="2">
        <f t="shared" si="49"/>
        <v>5482</v>
      </c>
      <c r="I127" s="49">
        <f t="shared" si="48"/>
        <v>2.6742064939802912</v>
      </c>
    </row>
    <row r="128" spans="1:11" x14ac:dyDescent="0.2">
      <c r="A128" s="30">
        <f t="shared" si="1"/>
        <v>39730</v>
      </c>
      <c r="C128">
        <v>5338.2</v>
      </c>
      <c r="D128">
        <v>4572.3</v>
      </c>
      <c r="E128">
        <v>479.8</v>
      </c>
      <c r="F128">
        <v>1101.7</v>
      </c>
      <c r="G128" s="10">
        <f t="shared" si="49"/>
        <v>5818</v>
      </c>
      <c r="H128" s="2">
        <f t="shared" si="49"/>
        <v>5674</v>
      </c>
      <c r="I128" s="49">
        <f t="shared" si="48"/>
        <v>2.5378921395840637</v>
      </c>
    </row>
    <row r="129" spans="1:9" x14ac:dyDescent="0.2">
      <c r="A129" s="30">
        <f t="shared" si="1"/>
        <v>39737</v>
      </c>
      <c r="C129">
        <v>5203.8999999999996</v>
      </c>
      <c r="D129">
        <v>4246.1000000000004</v>
      </c>
      <c r="E129">
        <v>972</v>
      </c>
      <c r="F129">
        <v>1499.6</v>
      </c>
      <c r="G129" s="10">
        <f t="shared" si="49"/>
        <v>6175.9</v>
      </c>
      <c r="H129" s="2">
        <f t="shared" si="49"/>
        <v>5745.7000000000007</v>
      </c>
      <c r="I129" s="49">
        <f t="shared" si="48"/>
        <v>7.487338357380291</v>
      </c>
    </row>
    <row r="130" spans="1:9" x14ac:dyDescent="0.2">
      <c r="A130" s="30">
        <f t="shared" si="1"/>
        <v>39744</v>
      </c>
      <c r="C130">
        <v>5202.7</v>
      </c>
      <c r="D130">
        <v>4279.2</v>
      </c>
      <c r="E130">
        <v>1762</v>
      </c>
      <c r="F130">
        <v>1746.8</v>
      </c>
      <c r="G130" s="10">
        <f t="shared" si="49"/>
        <v>6964.7</v>
      </c>
      <c r="H130" s="2">
        <f t="shared" si="49"/>
        <v>6026</v>
      </c>
      <c r="I130" s="49">
        <f t="shared" si="48"/>
        <v>15.577497510786586</v>
      </c>
    </row>
    <row r="131" spans="1:9" x14ac:dyDescent="0.2">
      <c r="A131" s="30">
        <f t="shared" si="1"/>
        <v>39751</v>
      </c>
      <c r="C131">
        <v>5008.6000000000004</v>
      </c>
      <c r="D131">
        <v>4112.3999999999996</v>
      </c>
      <c r="E131">
        <v>2598.6</v>
      </c>
      <c r="F131">
        <v>2030.9</v>
      </c>
      <c r="G131" s="10">
        <f t="shared" si="49"/>
        <v>7607.2000000000007</v>
      </c>
      <c r="H131" s="2">
        <f t="shared" si="49"/>
        <v>6143.2999999999993</v>
      </c>
      <c r="I131" s="49">
        <f t="shared" si="48"/>
        <v>23.829212312600756</v>
      </c>
    </row>
    <row r="132" spans="1:9" x14ac:dyDescent="0.2">
      <c r="A132" s="30">
        <f t="shared" si="1"/>
        <v>39758</v>
      </c>
      <c r="C132">
        <v>4584.6000000000004</v>
      </c>
      <c r="D132">
        <v>4806.5</v>
      </c>
      <c r="E132">
        <v>3230.3</v>
      </c>
      <c r="F132">
        <v>2253.3000000000002</v>
      </c>
      <c r="G132" s="10">
        <f t="shared" ref="G132:H134" si="50">+C132+E132</f>
        <v>7814.9000000000005</v>
      </c>
      <c r="H132" s="2">
        <f t="shared" si="50"/>
        <v>7059.8</v>
      </c>
      <c r="I132" s="49">
        <f t="shared" ref="I132:I137" si="51">+(G132/H132-1)*100</f>
        <v>10.695770418425464</v>
      </c>
    </row>
    <row r="133" spans="1:9" x14ac:dyDescent="0.2">
      <c r="A133" s="30">
        <f t="shared" si="1"/>
        <v>39765</v>
      </c>
      <c r="C133">
        <v>4472.3</v>
      </c>
      <c r="D133">
        <v>5632.8</v>
      </c>
      <c r="E133">
        <v>3811.9</v>
      </c>
      <c r="F133">
        <v>2623.1</v>
      </c>
      <c r="G133" s="10">
        <f t="shared" si="50"/>
        <v>8284.2000000000007</v>
      </c>
      <c r="H133" s="2">
        <f t="shared" si="50"/>
        <v>8255.9</v>
      </c>
      <c r="I133" s="49">
        <f t="shared" si="51"/>
        <v>0.34278515970398438</v>
      </c>
    </row>
    <row r="134" spans="1:9" x14ac:dyDescent="0.2">
      <c r="A134" s="30">
        <f t="shared" si="1"/>
        <v>39772</v>
      </c>
      <c r="C134">
        <v>4402.8</v>
      </c>
      <c r="D134">
        <v>5706.4</v>
      </c>
      <c r="E134">
        <v>4535.3999999999996</v>
      </c>
      <c r="F134">
        <v>3110.7</v>
      </c>
      <c r="G134" s="10">
        <f t="shared" si="50"/>
        <v>8938.2000000000007</v>
      </c>
      <c r="H134" s="2">
        <f t="shared" si="50"/>
        <v>8817.0999999999985</v>
      </c>
      <c r="I134" s="49">
        <f t="shared" si="51"/>
        <v>1.373467466627365</v>
      </c>
    </row>
    <row r="135" spans="1:9" x14ac:dyDescent="0.2">
      <c r="A135" s="30">
        <f t="shared" si="1"/>
        <v>39779</v>
      </c>
      <c r="C135">
        <v>3793.7</v>
      </c>
      <c r="D135">
        <v>5641.5</v>
      </c>
      <c r="E135">
        <v>5442.6</v>
      </c>
      <c r="F135">
        <v>3527.3</v>
      </c>
      <c r="G135" s="10">
        <f t="shared" ref="G135:H137" si="52">+C135+E135</f>
        <v>9236.2999999999993</v>
      </c>
      <c r="H135" s="2">
        <f t="shared" si="52"/>
        <v>9168.7999999999993</v>
      </c>
      <c r="I135" s="49">
        <f t="shared" si="51"/>
        <v>0.73619230433643601</v>
      </c>
    </row>
    <row r="136" spans="1:9" x14ac:dyDescent="0.2">
      <c r="A136" s="30">
        <f t="shared" si="1"/>
        <v>39786</v>
      </c>
      <c r="C136">
        <v>3830.7</v>
      </c>
      <c r="D136">
        <v>5463.6</v>
      </c>
      <c r="E136">
        <v>6041.9</v>
      </c>
      <c r="F136">
        <v>3945.6</v>
      </c>
      <c r="G136" s="10">
        <f t="shared" si="52"/>
        <v>9872.5999999999985</v>
      </c>
      <c r="H136" s="2">
        <f t="shared" si="52"/>
        <v>9409.2000000000007</v>
      </c>
      <c r="I136" s="49">
        <f t="shared" si="51"/>
        <v>4.9249670535220558</v>
      </c>
    </row>
    <row r="137" spans="1:9" x14ac:dyDescent="0.2">
      <c r="A137" s="30">
        <f t="shared" si="1"/>
        <v>39793</v>
      </c>
      <c r="C137">
        <v>3681</v>
      </c>
      <c r="D137">
        <v>4862.1000000000004</v>
      </c>
      <c r="E137">
        <v>7014.6</v>
      </c>
      <c r="F137">
        <v>4792.3999999999996</v>
      </c>
      <c r="G137" s="10">
        <f t="shared" si="52"/>
        <v>10695.6</v>
      </c>
      <c r="H137" s="2">
        <f t="shared" si="52"/>
        <v>9654.5</v>
      </c>
      <c r="I137" s="49">
        <f t="shared" si="51"/>
        <v>10.783572427365474</v>
      </c>
    </row>
    <row r="138" spans="1:9" x14ac:dyDescent="0.2">
      <c r="A138" s="30">
        <f t="shared" si="1"/>
        <v>39800</v>
      </c>
      <c r="C138">
        <v>3446.1</v>
      </c>
      <c r="D138">
        <v>4493.3999999999996</v>
      </c>
      <c r="E138">
        <v>7623.8</v>
      </c>
      <c r="F138">
        <v>5298.8</v>
      </c>
      <c r="G138" s="10">
        <f t="shared" ref="G138:H140" si="53">+C138+E138</f>
        <v>11069.9</v>
      </c>
      <c r="H138" s="2">
        <f t="shared" si="53"/>
        <v>9792.2000000000007</v>
      </c>
      <c r="I138" s="49">
        <f t="shared" ref="I138:I143" si="54">+(G138/H138-1)*100</f>
        <v>13.04814035661035</v>
      </c>
    </row>
    <row r="139" spans="1:9" x14ac:dyDescent="0.2">
      <c r="A139" s="30">
        <f t="shared" si="1"/>
        <v>39807</v>
      </c>
      <c r="C139">
        <v>3286</v>
      </c>
      <c r="D139">
        <v>4276.1000000000004</v>
      </c>
      <c r="E139">
        <v>8140.5</v>
      </c>
      <c r="F139">
        <v>5524.8</v>
      </c>
      <c r="G139" s="10">
        <f t="shared" si="53"/>
        <v>11426.5</v>
      </c>
      <c r="H139" s="2">
        <f t="shared" si="53"/>
        <v>9800.9000000000015</v>
      </c>
      <c r="I139" s="49">
        <f t="shared" si="54"/>
        <v>16.586231876664371</v>
      </c>
    </row>
    <row r="140" spans="1:9" s="100" customFormat="1" x14ac:dyDescent="0.2">
      <c r="A140" s="99">
        <f t="shared" si="1"/>
        <v>39814</v>
      </c>
      <c r="C140" s="100">
        <v>3160.4</v>
      </c>
      <c r="D140" s="100">
        <v>3843.2</v>
      </c>
      <c r="E140" s="100">
        <v>8710.5</v>
      </c>
      <c r="F140" s="100">
        <v>5974.9</v>
      </c>
      <c r="G140" s="101">
        <f t="shared" si="53"/>
        <v>11870.9</v>
      </c>
      <c r="H140" s="102">
        <f t="shared" si="53"/>
        <v>9818.0999999999985</v>
      </c>
      <c r="I140" s="103">
        <f t="shared" si="54"/>
        <v>20.90832238416802</v>
      </c>
    </row>
    <row r="141" spans="1:9" x14ac:dyDescent="0.2">
      <c r="A141" s="30">
        <f t="shared" si="1"/>
        <v>39821</v>
      </c>
      <c r="C141">
        <v>3626.5</v>
      </c>
      <c r="D141">
        <v>3691.4</v>
      </c>
      <c r="E141">
        <v>9106.2000000000007</v>
      </c>
      <c r="F141">
        <v>6390.5</v>
      </c>
      <c r="G141" s="10">
        <f t="shared" ref="G141:H143" si="55">+C141+E141</f>
        <v>12732.7</v>
      </c>
      <c r="H141" s="2">
        <f t="shared" si="55"/>
        <v>10081.9</v>
      </c>
      <c r="I141" s="49">
        <f t="shared" si="54"/>
        <v>26.292663089298649</v>
      </c>
    </row>
    <row r="142" spans="1:9" x14ac:dyDescent="0.2">
      <c r="A142" s="30">
        <f t="shared" si="1"/>
        <v>39828</v>
      </c>
      <c r="C142">
        <v>3928.1</v>
      </c>
      <c r="D142">
        <v>3421.2</v>
      </c>
      <c r="E142">
        <v>9570.2999999999993</v>
      </c>
      <c r="F142">
        <v>6865.1</v>
      </c>
      <c r="G142" s="10">
        <f t="shared" si="55"/>
        <v>13498.4</v>
      </c>
      <c r="H142" s="2">
        <f t="shared" si="55"/>
        <v>10286.299999999999</v>
      </c>
      <c r="I142" s="49">
        <f t="shared" si="54"/>
        <v>31.226971797439319</v>
      </c>
    </row>
    <row r="143" spans="1:9" x14ac:dyDescent="0.2">
      <c r="A143" s="30">
        <f t="shared" si="1"/>
        <v>39835</v>
      </c>
      <c r="C143">
        <v>3464.1</v>
      </c>
      <c r="D143">
        <v>3250</v>
      </c>
      <c r="E143">
        <v>10285.5</v>
      </c>
      <c r="F143">
        <v>7185.3</v>
      </c>
      <c r="G143" s="10">
        <f t="shared" si="55"/>
        <v>13749.6</v>
      </c>
      <c r="H143" s="2">
        <f t="shared" si="55"/>
        <v>10435.299999999999</v>
      </c>
      <c r="I143" s="49">
        <f t="shared" si="54"/>
        <v>31.7604668768507</v>
      </c>
    </row>
    <row r="144" spans="1:9" x14ac:dyDescent="0.2">
      <c r="A144" s="30">
        <f t="shared" si="1"/>
        <v>39842</v>
      </c>
      <c r="C144">
        <v>2859.5</v>
      </c>
      <c r="D144">
        <v>3397.6</v>
      </c>
      <c r="E144">
        <v>11056.9</v>
      </c>
      <c r="F144">
        <v>7541.4</v>
      </c>
      <c r="G144" s="10">
        <f t="shared" ref="G144:H146" si="56">+C144+E144</f>
        <v>13916.4</v>
      </c>
      <c r="H144" s="2">
        <f t="shared" si="56"/>
        <v>10939</v>
      </c>
      <c r="I144" s="49">
        <f t="shared" ref="I144:I149" si="57">+(G144/H144-1)*100</f>
        <v>27.21821007404699</v>
      </c>
    </row>
    <row r="145" spans="1:13" x14ac:dyDescent="0.2">
      <c r="A145" s="30">
        <f t="shared" si="1"/>
        <v>39849</v>
      </c>
      <c r="C145">
        <v>2682.5</v>
      </c>
      <c r="D145">
        <v>3013.4</v>
      </c>
      <c r="E145">
        <v>11958.2</v>
      </c>
      <c r="F145">
        <v>7957.7</v>
      </c>
      <c r="G145" s="10">
        <f t="shared" si="56"/>
        <v>14640.7</v>
      </c>
      <c r="H145" s="2">
        <f t="shared" si="56"/>
        <v>10971.1</v>
      </c>
      <c r="I145" s="49">
        <f t="shared" si="57"/>
        <v>33.447876694223908</v>
      </c>
    </row>
    <row r="146" spans="1:13" x14ac:dyDescent="0.2">
      <c r="A146" s="30">
        <f t="shared" si="1"/>
        <v>39856</v>
      </c>
      <c r="C146">
        <v>2672</v>
      </c>
      <c r="D146">
        <v>2745.3</v>
      </c>
      <c r="E146">
        <v>12842.3</v>
      </c>
      <c r="F146">
        <v>8474.2999999999993</v>
      </c>
      <c r="G146" s="10">
        <f t="shared" si="56"/>
        <v>15514.3</v>
      </c>
      <c r="H146" s="2">
        <f t="shared" si="56"/>
        <v>11219.599999999999</v>
      </c>
      <c r="I146" s="49">
        <f t="shared" si="57"/>
        <v>38.278548254839762</v>
      </c>
    </row>
    <row r="147" spans="1:13" x14ac:dyDescent="0.2">
      <c r="A147" s="30">
        <f t="shared" si="1"/>
        <v>39863</v>
      </c>
      <c r="C147">
        <v>2373.5</v>
      </c>
      <c r="D147">
        <v>2722.8</v>
      </c>
      <c r="E147">
        <v>13480</v>
      </c>
      <c r="F147">
        <v>8722.2999999999993</v>
      </c>
      <c r="G147" s="10">
        <f t="shared" ref="G147:H149" si="58">+C147+E147</f>
        <v>15853.5</v>
      </c>
      <c r="H147" s="2">
        <f t="shared" si="58"/>
        <v>11445.099999999999</v>
      </c>
      <c r="I147" s="49">
        <f t="shared" si="57"/>
        <v>38.517793640946806</v>
      </c>
    </row>
    <row r="148" spans="1:13" x14ac:dyDescent="0.2">
      <c r="A148" s="30">
        <f t="shared" si="1"/>
        <v>39870</v>
      </c>
      <c r="C148">
        <v>2008</v>
      </c>
      <c r="D148">
        <v>2319.8000000000002</v>
      </c>
      <c r="E148">
        <v>13951.3</v>
      </c>
      <c r="F148">
        <v>9140.7000000000007</v>
      </c>
      <c r="G148" s="10">
        <f t="shared" si="58"/>
        <v>15959.3</v>
      </c>
      <c r="H148" s="2">
        <f t="shared" si="58"/>
        <v>11460.5</v>
      </c>
      <c r="I148" s="49">
        <f t="shared" si="57"/>
        <v>39.254831813620683</v>
      </c>
    </row>
    <row r="149" spans="1:13" x14ac:dyDescent="0.2">
      <c r="A149" s="30">
        <f t="shared" si="1"/>
        <v>39877</v>
      </c>
      <c r="C149">
        <v>1843</v>
      </c>
      <c r="D149">
        <v>1916.2</v>
      </c>
      <c r="E149">
        <v>14523.1</v>
      </c>
      <c r="F149">
        <v>9615.4</v>
      </c>
      <c r="G149" s="10">
        <f t="shared" si="58"/>
        <v>16366.1</v>
      </c>
      <c r="H149" s="2">
        <f t="shared" si="58"/>
        <v>11531.6</v>
      </c>
      <c r="I149" s="49">
        <f t="shared" si="57"/>
        <v>41.923930764161078</v>
      </c>
    </row>
    <row r="150" spans="1:13" x14ac:dyDescent="0.2">
      <c r="A150" s="30">
        <f t="shared" si="1"/>
        <v>39884</v>
      </c>
      <c r="C150">
        <v>1564</v>
      </c>
      <c r="D150">
        <v>1690.9</v>
      </c>
      <c r="E150">
        <v>14827.4</v>
      </c>
      <c r="F150">
        <v>9919.6</v>
      </c>
      <c r="G150" s="10">
        <f t="shared" ref="G150:H152" si="59">+C150+E150</f>
        <v>16391.400000000001</v>
      </c>
      <c r="H150" s="2">
        <f t="shared" si="59"/>
        <v>11610.5</v>
      </c>
      <c r="I150" s="49">
        <f t="shared" ref="I150:I155" si="60">+(G150/H150-1)*100</f>
        <v>41.177382541664876</v>
      </c>
    </row>
    <row r="151" spans="1:13" x14ac:dyDescent="0.2">
      <c r="A151" s="30">
        <f t="shared" si="1"/>
        <v>39891</v>
      </c>
      <c r="C151">
        <v>1633</v>
      </c>
      <c r="D151">
        <v>1627</v>
      </c>
      <c r="E151">
        <v>15009.7</v>
      </c>
      <c r="F151">
        <v>10223.4</v>
      </c>
      <c r="G151" s="10">
        <f t="shared" si="59"/>
        <v>16642.7</v>
      </c>
      <c r="H151" s="2">
        <f t="shared" si="59"/>
        <v>11850.4</v>
      </c>
      <c r="I151" s="49">
        <f t="shared" si="60"/>
        <v>40.439985148180654</v>
      </c>
      <c r="L151">
        <v>12.432</v>
      </c>
      <c r="M151">
        <f>+L151/L152</f>
        <v>1.1395050412465628</v>
      </c>
    </row>
    <row r="152" spans="1:13" x14ac:dyDescent="0.2">
      <c r="A152" s="30">
        <f t="shared" si="1"/>
        <v>39898</v>
      </c>
      <c r="C152">
        <v>1321</v>
      </c>
      <c r="D152">
        <v>1562.5</v>
      </c>
      <c r="E152">
        <v>15379.5</v>
      </c>
      <c r="F152">
        <v>10528.8</v>
      </c>
      <c r="G152" s="10">
        <f t="shared" si="59"/>
        <v>16700.5</v>
      </c>
      <c r="H152" s="2">
        <f t="shared" si="59"/>
        <v>12091.3</v>
      </c>
      <c r="I152" s="49">
        <f t="shared" si="60"/>
        <v>38.119970557342889</v>
      </c>
      <c r="L152">
        <v>10.91</v>
      </c>
    </row>
    <row r="153" spans="1:13" x14ac:dyDescent="0.2">
      <c r="A153" s="30">
        <f t="shared" si="1"/>
        <v>39905</v>
      </c>
      <c r="C153">
        <v>1228.0999999999999</v>
      </c>
      <c r="D153">
        <v>1702.3</v>
      </c>
      <c r="E153">
        <v>15711.1</v>
      </c>
      <c r="F153">
        <v>10675</v>
      </c>
      <c r="G153" s="10">
        <f t="shared" ref="G153:G184" si="61">+C153+E153</f>
        <v>16939.2</v>
      </c>
      <c r="H153" s="2">
        <f t="shared" ref="H153:H184" si="62">+D153+F153</f>
        <v>12377.3</v>
      </c>
      <c r="I153" s="49">
        <f t="shared" si="60"/>
        <v>36.856988196133258</v>
      </c>
    </row>
    <row r="154" spans="1:13" x14ac:dyDescent="0.2">
      <c r="A154" s="30">
        <f t="shared" si="1"/>
        <v>39912</v>
      </c>
      <c r="C154">
        <v>1349.8</v>
      </c>
      <c r="D154">
        <v>1945.8</v>
      </c>
      <c r="E154">
        <v>15995.1</v>
      </c>
      <c r="F154">
        <v>10804.1</v>
      </c>
      <c r="G154" s="10">
        <f t="shared" si="61"/>
        <v>17344.900000000001</v>
      </c>
      <c r="H154" s="2">
        <f t="shared" si="62"/>
        <v>12749.9</v>
      </c>
      <c r="I154" s="49">
        <f t="shared" si="60"/>
        <v>36.039498349006685</v>
      </c>
    </row>
    <row r="155" spans="1:13" x14ac:dyDescent="0.2">
      <c r="A155" s="30">
        <f t="shared" si="1"/>
        <v>39919</v>
      </c>
      <c r="C155">
        <v>1234.0999999999999</v>
      </c>
      <c r="D155">
        <v>1824.4</v>
      </c>
      <c r="E155">
        <v>16297.1</v>
      </c>
      <c r="F155">
        <v>10978</v>
      </c>
      <c r="G155" s="10">
        <f t="shared" si="61"/>
        <v>17531.2</v>
      </c>
      <c r="H155" s="2">
        <f t="shared" si="62"/>
        <v>12802.4</v>
      </c>
      <c r="I155" s="49">
        <f t="shared" si="60"/>
        <v>36.936824345435241</v>
      </c>
    </row>
    <row r="156" spans="1:13" x14ac:dyDescent="0.2">
      <c r="A156" s="30">
        <f t="shared" si="1"/>
        <v>39926</v>
      </c>
      <c r="C156">
        <v>1644.2</v>
      </c>
      <c r="D156">
        <v>1657.9</v>
      </c>
      <c r="E156">
        <v>16355.5</v>
      </c>
      <c r="F156">
        <v>11208</v>
      </c>
      <c r="G156" s="10">
        <f t="shared" si="61"/>
        <v>17999.7</v>
      </c>
      <c r="H156" s="2">
        <f t="shared" si="62"/>
        <v>12865.9</v>
      </c>
      <c r="I156" s="49">
        <f t="shared" ref="I156:I187" si="63">+(G156/H156-1)*100</f>
        <v>39.902377602810546</v>
      </c>
    </row>
    <row r="157" spans="1:13" x14ac:dyDescent="0.2">
      <c r="A157" s="30">
        <f t="shared" si="1"/>
        <v>39933</v>
      </c>
      <c r="C157">
        <v>1616.4</v>
      </c>
      <c r="D157">
        <v>1532.5</v>
      </c>
      <c r="E157">
        <v>16581.099999999999</v>
      </c>
      <c r="F157">
        <v>11335.6</v>
      </c>
      <c r="G157" s="10">
        <f t="shared" si="61"/>
        <v>18197.5</v>
      </c>
      <c r="H157" s="2">
        <f t="shared" si="62"/>
        <v>12868.1</v>
      </c>
      <c r="I157" s="49">
        <f t="shared" si="63"/>
        <v>41.415593599676725</v>
      </c>
    </row>
    <row r="158" spans="1:13" x14ac:dyDescent="0.2">
      <c r="A158" s="30">
        <f t="shared" si="1"/>
        <v>39940</v>
      </c>
      <c r="C158">
        <v>1572.7</v>
      </c>
      <c r="D158">
        <v>1292.0999999999999</v>
      </c>
      <c r="E158">
        <v>16757.099999999999</v>
      </c>
      <c r="F158">
        <v>11641.8</v>
      </c>
      <c r="G158" s="10">
        <f t="shared" si="61"/>
        <v>18329.8</v>
      </c>
      <c r="H158" s="2">
        <f t="shared" si="62"/>
        <v>12933.9</v>
      </c>
      <c r="I158" s="49">
        <f t="shared" si="63"/>
        <v>41.719048392209615</v>
      </c>
    </row>
    <row r="159" spans="1:13" x14ac:dyDescent="0.2">
      <c r="A159" s="30">
        <f t="shared" si="1"/>
        <v>39947</v>
      </c>
      <c r="C159">
        <v>1574.9</v>
      </c>
      <c r="D159">
        <v>1420.1</v>
      </c>
      <c r="E159">
        <v>16947.400000000001</v>
      </c>
      <c r="F159">
        <v>11707.8</v>
      </c>
      <c r="G159" s="10">
        <f t="shared" si="61"/>
        <v>18522.300000000003</v>
      </c>
      <c r="H159" s="2">
        <f t="shared" si="62"/>
        <v>13127.9</v>
      </c>
      <c r="I159" s="49">
        <f t="shared" si="63"/>
        <v>41.091111297313375</v>
      </c>
    </row>
    <row r="160" spans="1:13" x14ac:dyDescent="0.2">
      <c r="A160" s="30">
        <f t="shared" si="1"/>
        <v>39954</v>
      </c>
      <c r="C160">
        <v>1519.9</v>
      </c>
      <c r="D160">
        <v>1322.1</v>
      </c>
      <c r="E160">
        <v>17061.8</v>
      </c>
      <c r="F160">
        <v>11879.2</v>
      </c>
      <c r="G160" s="10">
        <f t="shared" si="61"/>
        <v>18581.7</v>
      </c>
      <c r="H160" s="2">
        <f t="shared" si="62"/>
        <v>13201.300000000001</v>
      </c>
      <c r="I160" s="49">
        <f t="shared" si="63"/>
        <v>40.756592153803027</v>
      </c>
    </row>
    <row r="161" spans="1:14" x14ac:dyDescent="0.2">
      <c r="A161" s="30">
        <f t="shared" si="1"/>
        <v>39961</v>
      </c>
      <c r="C161">
        <v>1344.9</v>
      </c>
      <c r="D161">
        <v>1427.2</v>
      </c>
      <c r="E161">
        <v>17124.2</v>
      </c>
      <c r="F161">
        <v>11999.5</v>
      </c>
      <c r="G161" s="10">
        <f t="shared" si="61"/>
        <v>18469.100000000002</v>
      </c>
      <c r="H161" s="2">
        <f t="shared" si="62"/>
        <v>13426.7</v>
      </c>
      <c r="I161" s="49">
        <f t="shared" si="63"/>
        <v>37.555020965687788</v>
      </c>
    </row>
    <row r="162" spans="1:14" x14ac:dyDescent="0.2">
      <c r="A162" s="30">
        <f t="shared" si="1"/>
        <v>39968</v>
      </c>
      <c r="C162">
        <v>1289.9000000000001</v>
      </c>
      <c r="D162">
        <v>1504.3</v>
      </c>
      <c r="E162">
        <v>17124.2</v>
      </c>
      <c r="F162">
        <v>12002.5</v>
      </c>
      <c r="G162" s="10">
        <f t="shared" si="61"/>
        <v>18414.100000000002</v>
      </c>
      <c r="H162" s="2">
        <f t="shared" si="62"/>
        <v>13506.8</v>
      </c>
      <c r="I162" s="49">
        <f t="shared" si="63"/>
        <v>36.332069772262884</v>
      </c>
    </row>
    <row r="163" spans="1:14" x14ac:dyDescent="0.2">
      <c r="A163" s="30">
        <f t="shared" si="1"/>
        <v>39975</v>
      </c>
      <c r="C163">
        <v>1174.9000000000001</v>
      </c>
      <c r="D163">
        <v>1449.9</v>
      </c>
      <c r="E163">
        <v>17288.599999999999</v>
      </c>
      <c r="F163">
        <v>12138.9</v>
      </c>
      <c r="G163" s="10">
        <f t="shared" si="61"/>
        <v>18463.5</v>
      </c>
      <c r="H163" s="2">
        <f t="shared" si="62"/>
        <v>13588.8</v>
      </c>
      <c r="I163" s="49">
        <f t="shared" si="63"/>
        <v>35.872924761568356</v>
      </c>
    </row>
    <row r="164" spans="1:14" x14ac:dyDescent="0.2">
      <c r="A164" s="30">
        <f t="shared" si="1"/>
        <v>39982</v>
      </c>
      <c r="C164">
        <v>1045</v>
      </c>
      <c r="D164">
        <v>1044.8</v>
      </c>
      <c r="E164">
        <v>17455.599999999999</v>
      </c>
      <c r="F164">
        <v>12188.6</v>
      </c>
      <c r="G164" s="10">
        <f t="shared" si="61"/>
        <v>18500.599999999999</v>
      </c>
      <c r="H164" s="2">
        <f t="shared" si="62"/>
        <v>13233.4</v>
      </c>
      <c r="I164" s="49">
        <f t="shared" si="63"/>
        <v>39.802318376229827</v>
      </c>
    </row>
    <row r="165" spans="1:14" x14ac:dyDescent="0.2">
      <c r="A165" s="30">
        <f t="shared" si="1"/>
        <v>39989</v>
      </c>
      <c r="C165">
        <v>925</v>
      </c>
      <c r="D165">
        <v>1003.9</v>
      </c>
      <c r="E165">
        <v>17644.2</v>
      </c>
      <c r="F165">
        <v>12430.1</v>
      </c>
      <c r="G165" s="10">
        <f t="shared" si="61"/>
        <v>18569.2</v>
      </c>
      <c r="H165" s="2">
        <f t="shared" si="62"/>
        <v>13434</v>
      </c>
      <c r="I165" s="49">
        <f t="shared" si="63"/>
        <v>38.225398243263363</v>
      </c>
      <c r="J165">
        <f>SUM(J166:J174)</f>
        <v>1228.0999999999985</v>
      </c>
      <c r="K165" t="e">
        <f>SUM(K166:K174)</f>
        <v>#REF!</v>
      </c>
    </row>
    <row r="166" spans="1:14" x14ac:dyDescent="0.2">
      <c r="A166" s="30">
        <f t="shared" si="1"/>
        <v>39996</v>
      </c>
      <c r="C166">
        <v>1093</v>
      </c>
      <c r="D166">
        <v>897.6</v>
      </c>
      <c r="E166">
        <v>17759.7</v>
      </c>
      <c r="F166">
        <v>12539.5</v>
      </c>
      <c r="G166" s="10">
        <f t="shared" si="61"/>
        <v>18852.7</v>
      </c>
      <c r="H166" s="2">
        <f t="shared" si="62"/>
        <v>13437.1</v>
      </c>
      <c r="I166" s="49">
        <f t="shared" si="63"/>
        <v>40.303339262191983</v>
      </c>
      <c r="J166" s="10">
        <f t="shared" ref="J166:J174" si="64">+G166-G165</f>
        <v>283.5</v>
      </c>
      <c r="K166" t="e">
        <f>+#REF!-#REF!</f>
        <v>#REF!</v>
      </c>
    </row>
    <row r="167" spans="1:14" x14ac:dyDescent="0.2">
      <c r="A167" s="30">
        <f t="shared" si="1"/>
        <v>40003</v>
      </c>
      <c r="C167">
        <v>1028</v>
      </c>
      <c r="D167">
        <v>820.4</v>
      </c>
      <c r="E167">
        <v>17935.900000000001</v>
      </c>
      <c r="F167">
        <v>12672.7</v>
      </c>
      <c r="G167" s="10">
        <f t="shared" si="61"/>
        <v>18963.900000000001</v>
      </c>
      <c r="H167" s="2">
        <f t="shared" si="62"/>
        <v>13493.1</v>
      </c>
      <c r="I167" s="49">
        <f t="shared" si="63"/>
        <v>40.545167530070934</v>
      </c>
      <c r="J167" s="10">
        <f t="shared" si="64"/>
        <v>111.20000000000073</v>
      </c>
      <c r="K167" t="e">
        <f>+#REF!-#REF!</f>
        <v>#REF!</v>
      </c>
    </row>
    <row r="168" spans="1:14" x14ac:dyDescent="0.2">
      <c r="A168" s="30">
        <f t="shared" si="1"/>
        <v>40010</v>
      </c>
      <c r="C168">
        <v>1131</v>
      </c>
      <c r="D168">
        <v>702</v>
      </c>
      <c r="E168">
        <v>17990.5</v>
      </c>
      <c r="F168">
        <v>12797.1</v>
      </c>
      <c r="G168" s="10">
        <f t="shared" si="61"/>
        <v>19121.5</v>
      </c>
      <c r="H168" s="2">
        <f t="shared" si="62"/>
        <v>13499.1</v>
      </c>
      <c r="I168" s="49">
        <f t="shared" si="63"/>
        <v>41.650184086346485</v>
      </c>
      <c r="J168" s="10">
        <f t="shared" si="64"/>
        <v>157.59999999999854</v>
      </c>
      <c r="K168" t="e">
        <f>+#REF!-#REF!</f>
        <v>#REF!</v>
      </c>
    </row>
    <row r="169" spans="1:14" x14ac:dyDescent="0.2">
      <c r="A169" s="30">
        <f t="shared" si="1"/>
        <v>40017</v>
      </c>
      <c r="C169">
        <v>945</v>
      </c>
      <c r="D169">
        <v>651.9</v>
      </c>
      <c r="E169">
        <v>18168.5</v>
      </c>
      <c r="F169">
        <v>12981.8</v>
      </c>
      <c r="G169" s="10">
        <f t="shared" si="61"/>
        <v>19113.5</v>
      </c>
      <c r="H169" s="2">
        <f t="shared" si="62"/>
        <v>13633.699999999999</v>
      </c>
      <c r="I169" s="49">
        <f t="shared" si="63"/>
        <v>40.193051042636995</v>
      </c>
      <c r="J169" s="10">
        <f t="shared" si="64"/>
        <v>-8</v>
      </c>
      <c r="K169" t="e">
        <f>+#REF!-#REF!</f>
        <v>#REF!</v>
      </c>
    </row>
    <row r="170" spans="1:14" x14ac:dyDescent="0.2">
      <c r="A170" s="30">
        <f t="shared" si="1"/>
        <v>40024</v>
      </c>
      <c r="C170">
        <v>1350</v>
      </c>
      <c r="D170">
        <v>564.9</v>
      </c>
      <c r="E170">
        <v>18168.5</v>
      </c>
      <c r="F170">
        <v>13225</v>
      </c>
      <c r="G170" s="10">
        <f t="shared" si="61"/>
        <v>19518.5</v>
      </c>
      <c r="H170" s="2">
        <f t="shared" si="62"/>
        <v>13789.9</v>
      </c>
      <c r="I170" s="49">
        <f t="shared" si="63"/>
        <v>41.541998129065469</v>
      </c>
      <c r="J170" s="10">
        <f t="shared" si="64"/>
        <v>405</v>
      </c>
      <c r="K170" t="e">
        <f>+#REF!-#REF!</f>
        <v>#REF!</v>
      </c>
    </row>
    <row r="171" spans="1:14" x14ac:dyDescent="0.2">
      <c r="A171" s="30">
        <f t="shared" si="1"/>
        <v>40031</v>
      </c>
      <c r="C171">
        <v>1295</v>
      </c>
      <c r="D171">
        <v>506.8</v>
      </c>
      <c r="E171">
        <v>18284.400000000001</v>
      </c>
      <c r="F171">
        <v>13226.9</v>
      </c>
      <c r="G171" s="10">
        <f t="shared" si="61"/>
        <v>19579.400000000001</v>
      </c>
      <c r="H171" s="2">
        <f t="shared" si="62"/>
        <v>13733.699999999999</v>
      </c>
      <c r="I171" s="49">
        <f t="shared" si="63"/>
        <v>42.564640264458987</v>
      </c>
      <c r="J171" s="10">
        <f t="shared" si="64"/>
        <v>60.900000000001455</v>
      </c>
      <c r="K171" t="e">
        <f>+#REF!-#REF!</f>
        <v>#REF!</v>
      </c>
    </row>
    <row r="172" spans="1:14" x14ac:dyDescent="0.2">
      <c r="A172" s="30">
        <f t="shared" si="1"/>
        <v>40038</v>
      </c>
      <c r="C172">
        <v>1517</v>
      </c>
      <c r="D172">
        <v>474.4</v>
      </c>
      <c r="E172">
        <v>18284.400000000001</v>
      </c>
      <c r="F172">
        <v>13227.8</v>
      </c>
      <c r="G172" s="10">
        <f t="shared" si="61"/>
        <v>19801.400000000001</v>
      </c>
      <c r="H172" s="2">
        <f t="shared" si="62"/>
        <v>13702.199999999999</v>
      </c>
      <c r="I172" s="49">
        <f t="shared" si="63"/>
        <v>44.512560026857017</v>
      </c>
      <c r="J172" s="10">
        <f t="shared" si="64"/>
        <v>222</v>
      </c>
      <c r="K172" t="e">
        <f>+#REF!-#REF!</f>
        <v>#REF!</v>
      </c>
    </row>
    <row r="173" spans="1:14" x14ac:dyDescent="0.2">
      <c r="A173" s="30">
        <f t="shared" si="1"/>
        <v>40045</v>
      </c>
      <c r="C173">
        <v>1457</v>
      </c>
      <c r="D173">
        <v>233.6</v>
      </c>
      <c r="E173">
        <v>18348.599999999999</v>
      </c>
      <c r="F173">
        <v>13228.7</v>
      </c>
      <c r="G173" s="10">
        <f t="shared" si="61"/>
        <v>19805.599999999999</v>
      </c>
      <c r="H173" s="2">
        <f t="shared" si="62"/>
        <v>13462.300000000001</v>
      </c>
      <c r="I173" s="49">
        <f t="shared" si="63"/>
        <v>47.118991554192057</v>
      </c>
      <c r="J173" s="10">
        <f t="shared" si="64"/>
        <v>4.1999999999970896</v>
      </c>
      <c r="K173" t="e">
        <f>+#REF!-#REF!</f>
        <v>#REF!</v>
      </c>
    </row>
    <row r="174" spans="1:14" x14ac:dyDescent="0.2">
      <c r="A174" s="30">
        <f t="shared" si="1"/>
        <v>40052</v>
      </c>
      <c r="C174">
        <v>1116</v>
      </c>
      <c r="D174">
        <v>171.6</v>
      </c>
      <c r="E174">
        <v>18681.3</v>
      </c>
      <c r="F174">
        <v>13353.3</v>
      </c>
      <c r="G174" s="10">
        <f t="shared" si="61"/>
        <v>19797.3</v>
      </c>
      <c r="H174" s="2">
        <f t="shared" si="62"/>
        <v>13524.9</v>
      </c>
      <c r="I174" s="49">
        <f t="shared" si="63"/>
        <v>46.376683006898389</v>
      </c>
      <c r="J174" s="10">
        <f t="shared" si="64"/>
        <v>-8.2999999999992724</v>
      </c>
      <c r="K174" t="e">
        <f>+#REF!-#REF!</f>
        <v>#REF!</v>
      </c>
      <c r="N174" s="10"/>
    </row>
    <row r="175" spans="1:14" s="100" customFormat="1" x14ac:dyDescent="0.2">
      <c r="A175" s="99">
        <f t="shared" si="1"/>
        <v>40059</v>
      </c>
      <c r="C175" s="100">
        <v>10174.299999999999</v>
      </c>
      <c r="D175" s="100">
        <v>4561.8</v>
      </c>
      <c r="E175" s="100">
        <v>183.9</v>
      </c>
      <c r="F175" s="100">
        <v>0</v>
      </c>
      <c r="G175" s="101">
        <f t="shared" si="61"/>
        <v>10358.199999999999</v>
      </c>
      <c r="H175" s="102">
        <f t="shared" si="62"/>
        <v>4561.8</v>
      </c>
      <c r="I175" s="103">
        <f t="shared" si="63"/>
        <v>127.06387829365599</v>
      </c>
      <c r="J175" s="101" t="e">
        <f>+G175-#REF!</f>
        <v>#REF!</v>
      </c>
    </row>
    <row r="176" spans="1:14" x14ac:dyDescent="0.2">
      <c r="A176" s="30">
        <f t="shared" si="1"/>
        <v>40066</v>
      </c>
      <c r="C176">
        <v>10473.299999999999</v>
      </c>
      <c r="D176">
        <v>4615.5</v>
      </c>
      <c r="E176">
        <v>348.3</v>
      </c>
      <c r="F176">
        <v>61.2</v>
      </c>
      <c r="G176" s="10">
        <f t="shared" si="61"/>
        <v>10821.599999999999</v>
      </c>
      <c r="H176" s="2">
        <f t="shared" si="62"/>
        <v>4676.7</v>
      </c>
      <c r="I176" s="49">
        <f t="shared" si="63"/>
        <v>131.39393161844887</v>
      </c>
      <c r="J176" s="10">
        <f t="shared" ref="J176:J184" si="65">+G176-G175</f>
        <v>463.39999999999964</v>
      </c>
    </row>
    <row r="177" spans="1:12" x14ac:dyDescent="0.2">
      <c r="A177" s="30">
        <f t="shared" si="1"/>
        <v>40073</v>
      </c>
      <c r="C177">
        <v>11127.8</v>
      </c>
      <c r="D177">
        <v>5080.3999999999996</v>
      </c>
      <c r="E177">
        <v>348.3</v>
      </c>
      <c r="F177">
        <v>61.3</v>
      </c>
      <c r="G177" s="10">
        <f t="shared" si="61"/>
        <v>11476.099999999999</v>
      </c>
      <c r="H177" s="2">
        <f t="shared" si="62"/>
        <v>5141.7</v>
      </c>
      <c r="I177" s="49">
        <f t="shared" si="63"/>
        <v>123.19660812571715</v>
      </c>
      <c r="J177" s="10">
        <f t="shared" si="65"/>
        <v>654.5</v>
      </c>
    </row>
    <row r="178" spans="1:12" x14ac:dyDescent="0.2">
      <c r="A178" s="30">
        <f t="shared" si="1"/>
        <v>40080</v>
      </c>
      <c r="C178">
        <v>11818.3</v>
      </c>
      <c r="D178">
        <v>5398.5</v>
      </c>
      <c r="E178">
        <v>466.5</v>
      </c>
      <c r="F178">
        <v>61.3</v>
      </c>
      <c r="G178" s="10">
        <f t="shared" si="61"/>
        <v>12284.8</v>
      </c>
      <c r="H178" s="2">
        <f t="shared" si="62"/>
        <v>5459.8</v>
      </c>
      <c r="I178" s="49">
        <f t="shared" si="63"/>
        <v>125.00457892230483</v>
      </c>
      <c r="J178" s="10">
        <f t="shared" si="65"/>
        <v>808.70000000000073</v>
      </c>
    </row>
    <row r="179" spans="1:12" x14ac:dyDescent="0.2">
      <c r="A179" s="30">
        <f t="shared" si="1"/>
        <v>40087</v>
      </c>
      <c r="C179">
        <v>11864.8</v>
      </c>
      <c r="D179">
        <v>5391.7</v>
      </c>
      <c r="E179">
        <v>639.70000000000005</v>
      </c>
      <c r="F179">
        <v>236.9</v>
      </c>
      <c r="G179" s="10">
        <f t="shared" si="61"/>
        <v>12504.5</v>
      </c>
      <c r="H179" s="2">
        <f t="shared" si="62"/>
        <v>5628.5999999999995</v>
      </c>
      <c r="I179" s="49">
        <f t="shared" si="63"/>
        <v>122.16003979675234</v>
      </c>
      <c r="J179" s="10">
        <f t="shared" si="65"/>
        <v>219.70000000000073</v>
      </c>
      <c r="K179" s="10">
        <f>+G174-G166</f>
        <v>944.59999999999854</v>
      </c>
      <c r="L179" s="10">
        <f>+K179+J179</f>
        <v>1164.2999999999993</v>
      </c>
    </row>
    <row r="180" spans="1:12" x14ac:dyDescent="0.2">
      <c r="A180" s="30">
        <f t="shared" si="1"/>
        <v>40094</v>
      </c>
      <c r="C180">
        <v>11679.8</v>
      </c>
      <c r="D180">
        <v>5338.2</v>
      </c>
      <c r="E180">
        <v>1008.8</v>
      </c>
      <c r="F180">
        <v>479.8</v>
      </c>
      <c r="G180" s="10">
        <f t="shared" si="61"/>
        <v>12688.599999999999</v>
      </c>
      <c r="H180" s="2">
        <f t="shared" si="62"/>
        <v>5818</v>
      </c>
      <c r="I180" s="49">
        <f t="shared" si="63"/>
        <v>118.09212787899619</v>
      </c>
      <c r="J180" s="10">
        <f t="shared" si="65"/>
        <v>184.09999999999854</v>
      </c>
    </row>
    <row r="181" spans="1:12" x14ac:dyDescent="0.2">
      <c r="A181" s="30">
        <f t="shared" si="1"/>
        <v>40101</v>
      </c>
      <c r="C181">
        <v>11881</v>
      </c>
      <c r="D181">
        <v>5203.8999999999996</v>
      </c>
      <c r="E181">
        <v>1548.9</v>
      </c>
      <c r="F181">
        <v>972</v>
      </c>
      <c r="G181" s="10">
        <f t="shared" si="61"/>
        <v>13429.9</v>
      </c>
      <c r="H181" s="2">
        <f t="shared" si="62"/>
        <v>6175.9</v>
      </c>
      <c r="I181" s="49">
        <f t="shared" si="63"/>
        <v>117.45656503505563</v>
      </c>
      <c r="J181" s="10">
        <f t="shared" si="65"/>
        <v>741.30000000000109</v>
      </c>
    </row>
    <row r="182" spans="1:12" x14ac:dyDescent="0.2">
      <c r="A182" s="30">
        <f t="shared" si="1"/>
        <v>40108</v>
      </c>
      <c r="C182">
        <v>11299.5</v>
      </c>
      <c r="D182">
        <v>5202.7</v>
      </c>
      <c r="E182">
        <v>2567.4</v>
      </c>
      <c r="F182">
        <v>1762</v>
      </c>
      <c r="G182" s="10">
        <f t="shared" si="61"/>
        <v>13866.9</v>
      </c>
      <c r="H182" s="2">
        <f t="shared" si="62"/>
        <v>6964.7</v>
      </c>
      <c r="I182" s="49">
        <f t="shared" si="63"/>
        <v>99.102617485318817</v>
      </c>
      <c r="J182" s="10">
        <f t="shared" si="65"/>
        <v>437</v>
      </c>
    </row>
    <row r="183" spans="1:12" x14ac:dyDescent="0.2">
      <c r="A183" s="30">
        <f t="shared" si="1"/>
        <v>40115</v>
      </c>
      <c r="C183">
        <v>10561.7</v>
      </c>
      <c r="D183">
        <v>5008.6000000000004</v>
      </c>
      <c r="E183">
        <v>3596.1</v>
      </c>
      <c r="F183">
        <v>2598.6</v>
      </c>
      <c r="G183" s="10">
        <f t="shared" si="61"/>
        <v>14157.800000000001</v>
      </c>
      <c r="H183" s="2">
        <f t="shared" si="62"/>
        <v>7607.2000000000007</v>
      </c>
      <c r="I183" s="49">
        <f t="shared" si="63"/>
        <v>86.110526869281728</v>
      </c>
      <c r="J183" s="10">
        <f t="shared" si="65"/>
        <v>290.90000000000146</v>
      </c>
    </row>
    <row r="184" spans="1:12" x14ac:dyDescent="0.2">
      <c r="A184" s="30">
        <f t="shared" si="1"/>
        <v>40122</v>
      </c>
      <c r="C184">
        <v>10392.9</v>
      </c>
      <c r="D184">
        <v>4472.3</v>
      </c>
      <c r="E184">
        <v>4726.1000000000004</v>
      </c>
      <c r="F184">
        <v>3811.9</v>
      </c>
      <c r="G184" s="10">
        <f t="shared" si="61"/>
        <v>15119</v>
      </c>
      <c r="H184" s="2">
        <f t="shared" si="62"/>
        <v>8284.2000000000007</v>
      </c>
      <c r="I184" s="49">
        <f t="shared" si="63"/>
        <v>82.504043842495349</v>
      </c>
      <c r="J184" s="10">
        <f t="shared" si="65"/>
        <v>961.19999999999891</v>
      </c>
    </row>
    <row r="185" spans="1:12" x14ac:dyDescent="0.2">
      <c r="A185" s="30">
        <f t="shared" si="1"/>
        <v>40129</v>
      </c>
      <c r="C185">
        <v>10203.1</v>
      </c>
      <c r="D185">
        <v>4472.3</v>
      </c>
      <c r="E185">
        <v>5640.5</v>
      </c>
      <c r="F185">
        <v>3811.9</v>
      </c>
      <c r="G185" s="10">
        <f t="shared" ref="G185:G216" si="66">+C185+E185</f>
        <v>15843.6</v>
      </c>
      <c r="H185" s="2">
        <f t="shared" ref="H185:H216" si="67">+D185+F185</f>
        <v>8284.2000000000007</v>
      </c>
      <c r="I185" s="49">
        <f t="shared" si="63"/>
        <v>91.250814804084882</v>
      </c>
    </row>
    <row r="186" spans="1:12" x14ac:dyDescent="0.2">
      <c r="A186" s="30">
        <f t="shared" si="1"/>
        <v>40136</v>
      </c>
      <c r="C186">
        <v>9227.4</v>
      </c>
      <c r="D186">
        <v>4402.8</v>
      </c>
      <c r="E186">
        <v>7476</v>
      </c>
      <c r="F186">
        <v>4535.3999999999996</v>
      </c>
      <c r="G186" s="10">
        <f t="shared" si="66"/>
        <v>16703.400000000001</v>
      </c>
      <c r="H186" s="2">
        <f t="shared" si="67"/>
        <v>8938.2000000000007</v>
      </c>
      <c r="I186" s="49">
        <f t="shared" si="63"/>
        <v>86.876552325971673</v>
      </c>
    </row>
    <row r="187" spans="1:12" x14ac:dyDescent="0.2">
      <c r="A187" s="30">
        <f t="shared" si="1"/>
        <v>40143</v>
      </c>
      <c r="C187">
        <v>8816.1</v>
      </c>
      <c r="D187">
        <v>3793.7</v>
      </c>
      <c r="E187">
        <v>8199.7000000000007</v>
      </c>
      <c r="F187">
        <v>5442.6</v>
      </c>
      <c r="G187" s="10">
        <f t="shared" si="66"/>
        <v>17015.800000000003</v>
      </c>
      <c r="H187" s="2">
        <f t="shared" si="67"/>
        <v>9236.2999999999993</v>
      </c>
      <c r="I187" s="49">
        <f t="shared" si="63"/>
        <v>84.227450385977122</v>
      </c>
    </row>
    <row r="188" spans="1:12" x14ac:dyDescent="0.2">
      <c r="A188" s="30">
        <f t="shared" si="1"/>
        <v>40150</v>
      </c>
      <c r="C188">
        <v>7980</v>
      </c>
      <c r="D188">
        <v>3830.7</v>
      </c>
      <c r="E188">
        <v>9591.7000000000007</v>
      </c>
      <c r="F188">
        <v>6041.9</v>
      </c>
      <c r="G188" s="10">
        <f t="shared" si="66"/>
        <v>17571.7</v>
      </c>
      <c r="H188" s="2">
        <f t="shared" si="67"/>
        <v>9872.5999999999985</v>
      </c>
      <c r="I188" s="49">
        <f t="shared" ref="I188:I219" si="68">+(G188/H188-1)*100</f>
        <v>77.984522820736203</v>
      </c>
    </row>
    <row r="189" spans="1:12" x14ac:dyDescent="0.2">
      <c r="A189" s="30">
        <f t="shared" si="1"/>
        <v>40157</v>
      </c>
      <c r="C189">
        <v>7344.6</v>
      </c>
      <c r="D189">
        <v>3681</v>
      </c>
      <c r="E189">
        <v>10895.6</v>
      </c>
      <c r="F189">
        <v>7014.6</v>
      </c>
      <c r="G189" s="10">
        <f t="shared" si="66"/>
        <v>18240.2</v>
      </c>
      <c r="H189" s="2">
        <f t="shared" si="67"/>
        <v>10695.6</v>
      </c>
      <c r="I189" s="49">
        <f t="shared" si="68"/>
        <v>70.539287183514716</v>
      </c>
    </row>
    <row r="190" spans="1:12" x14ac:dyDescent="0.2">
      <c r="A190" s="30">
        <f t="shared" si="1"/>
        <v>40164</v>
      </c>
      <c r="C190">
        <v>7520</v>
      </c>
      <c r="D190">
        <v>3446.1</v>
      </c>
      <c r="E190">
        <v>11353.5</v>
      </c>
      <c r="F190">
        <v>7623.8</v>
      </c>
      <c r="G190" s="10">
        <f t="shared" si="66"/>
        <v>18873.5</v>
      </c>
      <c r="H190" s="2">
        <f t="shared" si="67"/>
        <v>11069.9</v>
      </c>
      <c r="I190" s="49">
        <f t="shared" si="68"/>
        <v>70.493861733168316</v>
      </c>
      <c r="K190">
        <v>182.5</v>
      </c>
    </row>
    <row r="191" spans="1:12" x14ac:dyDescent="0.2">
      <c r="A191" s="30">
        <f t="shared" si="1"/>
        <v>40171</v>
      </c>
      <c r="C191">
        <v>7035.5</v>
      </c>
      <c r="D191">
        <v>3286</v>
      </c>
      <c r="E191">
        <v>12268.6</v>
      </c>
      <c r="F191">
        <v>8140.5</v>
      </c>
      <c r="G191" s="10">
        <f t="shared" si="66"/>
        <v>19304.099999999999</v>
      </c>
      <c r="H191" s="2">
        <f t="shared" si="67"/>
        <v>11426.5</v>
      </c>
      <c r="I191" s="49">
        <f t="shared" si="68"/>
        <v>68.941495646085855</v>
      </c>
    </row>
    <row r="192" spans="1:12" x14ac:dyDescent="0.2">
      <c r="A192" s="30">
        <f t="shared" si="1"/>
        <v>40178</v>
      </c>
      <c r="C192">
        <v>6847</v>
      </c>
      <c r="D192">
        <v>3160.4</v>
      </c>
      <c r="E192">
        <v>12909.7</v>
      </c>
      <c r="F192">
        <v>8710.5</v>
      </c>
      <c r="G192" s="10">
        <f t="shared" si="66"/>
        <v>19756.7</v>
      </c>
      <c r="H192" s="2">
        <f t="shared" si="67"/>
        <v>11870.9</v>
      </c>
      <c r="I192" s="49">
        <f t="shared" si="68"/>
        <v>66.429672560631474</v>
      </c>
    </row>
    <row r="193" spans="1:9" x14ac:dyDescent="0.2">
      <c r="A193" s="30">
        <f t="shared" si="1"/>
        <v>40185</v>
      </c>
      <c r="C193">
        <v>6389.5</v>
      </c>
      <c r="D193">
        <v>3626.5</v>
      </c>
      <c r="E193">
        <v>13895.3</v>
      </c>
      <c r="F193">
        <v>9106.2000000000007</v>
      </c>
      <c r="G193" s="10">
        <f t="shared" si="66"/>
        <v>20284.8</v>
      </c>
      <c r="H193" s="2">
        <f t="shared" si="67"/>
        <v>12732.7</v>
      </c>
      <c r="I193" s="49">
        <f t="shared" si="68"/>
        <v>59.312635968804713</v>
      </c>
    </row>
    <row r="194" spans="1:9" x14ac:dyDescent="0.2">
      <c r="A194" s="30">
        <f t="shared" si="1"/>
        <v>40192</v>
      </c>
      <c r="C194">
        <v>6230.4</v>
      </c>
      <c r="D194">
        <v>3928.1</v>
      </c>
      <c r="E194">
        <v>14754.8</v>
      </c>
      <c r="F194">
        <v>9570.2999999999993</v>
      </c>
      <c r="G194" s="10">
        <f t="shared" si="66"/>
        <v>20985.199999999997</v>
      </c>
      <c r="H194" s="2">
        <f t="shared" si="67"/>
        <v>13498.4</v>
      </c>
      <c r="I194" s="49">
        <f t="shared" si="68"/>
        <v>55.464351330528046</v>
      </c>
    </row>
    <row r="195" spans="1:9" x14ac:dyDescent="0.2">
      <c r="A195" s="30">
        <f t="shared" si="1"/>
        <v>40199</v>
      </c>
      <c r="C195">
        <v>5635.8</v>
      </c>
      <c r="D195">
        <v>3464.1</v>
      </c>
      <c r="E195">
        <v>15630.2</v>
      </c>
      <c r="F195">
        <v>10285.5</v>
      </c>
      <c r="G195" s="10">
        <f t="shared" si="66"/>
        <v>21266</v>
      </c>
      <c r="H195" s="2">
        <f t="shared" si="67"/>
        <v>13749.6</v>
      </c>
      <c r="I195" s="49">
        <f t="shared" si="68"/>
        <v>54.666317565601894</v>
      </c>
    </row>
    <row r="196" spans="1:9" x14ac:dyDescent="0.2">
      <c r="A196" s="30">
        <f t="shared" si="1"/>
        <v>40206</v>
      </c>
      <c r="C196">
        <v>5032.7</v>
      </c>
      <c r="D196">
        <v>2859.5</v>
      </c>
      <c r="E196">
        <v>16495.7</v>
      </c>
      <c r="F196">
        <v>11056.9</v>
      </c>
      <c r="G196" s="10">
        <f t="shared" si="66"/>
        <v>21528.400000000001</v>
      </c>
      <c r="H196" s="2">
        <f t="shared" si="67"/>
        <v>13916.4</v>
      </c>
      <c r="I196" s="49">
        <f t="shared" si="68"/>
        <v>54.698054094449724</v>
      </c>
    </row>
    <row r="197" spans="1:9" x14ac:dyDescent="0.2">
      <c r="A197" s="30">
        <f t="shared" si="1"/>
        <v>40213</v>
      </c>
      <c r="C197">
        <v>4576.8</v>
      </c>
      <c r="D197">
        <v>2682.5</v>
      </c>
      <c r="E197">
        <v>17142.900000000001</v>
      </c>
      <c r="F197">
        <v>11958.2</v>
      </c>
      <c r="G197" s="10">
        <f t="shared" si="66"/>
        <v>21719.7</v>
      </c>
      <c r="H197" s="2">
        <f t="shared" si="67"/>
        <v>14640.7</v>
      </c>
      <c r="I197" s="49">
        <f t="shared" si="68"/>
        <v>48.351513247317413</v>
      </c>
    </row>
    <row r="198" spans="1:9" x14ac:dyDescent="0.2">
      <c r="A198" s="30">
        <f t="shared" si="1"/>
        <v>40220</v>
      </c>
      <c r="C198">
        <v>4011</v>
      </c>
      <c r="D198">
        <v>2672</v>
      </c>
      <c r="E198">
        <v>17704</v>
      </c>
      <c r="F198">
        <v>12842.3</v>
      </c>
      <c r="G198" s="10">
        <f t="shared" si="66"/>
        <v>21715</v>
      </c>
      <c r="H198" s="2">
        <f t="shared" si="67"/>
        <v>15514.3</v>
      </c>
      <c r="I198" s="49">
        <f t="shared" si="68"/>
        <v>39.96764275539342</v>
      </c>
    </row>
    <row r="199" spans="1:9" x14ac:dyDescent="0.2">
      <c r="A199" s="30">
        <f t="shared" si="1"/>
        <v>40227</v>
      </c>
      <c r="C199">
        <v>3522.3</v>
      </c>
      <c r="D199">
        <v>2373.5</v>
      </c>
      <c r="E199">
        <v>18370.400000000001</v>
      </c>
      <c r="F199">
        <v>13480</v>
      </c>
      <c r="G199" s="10">
        <f t="shared" si="66"/>
        <v>21892.7</v>
      </c>
      <c r="H199" s="2">
        <f t="shared" si="67"/>
        <v>15853.5</v>
      </c>
      <c r="I199" s="49">
        <f t="shared" si="68"/>
        <v>38.093796322578612</v>
      </c>
    </row>
    <row r="200" spans="1:9" x14ac:dyDescent="0.2">
      <c r="A200" s="30">
        <f t="shared" si="1"/>
        <v>40234</v>
      </c>
      <c r="C200">
        <v>2875</v>
      </c>
      <c r="D200">
        <v>2008</v>
      </c>
      <c r="E200">
        <v>19017.3</v>
      </c>
      <c r="F200">
        <v>13951.3</v>
      </c>
      <c r="G200" s="10">
        <f t="shared" si="66"/>
        <v>21892.3</v>
      </c>
      <c r="H200" s="2">
        <f t="shared" si="67"/>
        <v>15959.3</v>
      </c>
      <c r="I200" s="49">
        <f t="shared" si="68"/>
        <v>37.175815981903959</v>
      </c>
    </row>
    <row r="201" spans="1:9" x14ac:dyDescent="0.2">
      <c r="A201" s="30">
        <f t="shared" si="1"/>
        <v>40241</v>
      </c>
      <c r="C201">
        <v>2033.8</v>
      </c>
      <c r="D201">
        <v>1843</v>
      </c>
      <c r="E201">
        <v>19666.099999999999</v>
      </c>
      <c r="F201">
        <v>14523.1</v>
      </c>
      <c r="G201" s="10">
        <f t="shared" si="66"/>
        <v>21699.899999999998</v>
      </c>
      <c r="H201" s="2">
        <f t="shared" si="67"/>
        <v>16366.1</v>
      </c>
      <c r="I201" s="49">
        <f t="shared" si="68"/>
        <v>32.59053775792642</v>
      </c>
    </row>
    <row r="202" spans="1:9" x14ac:dyDescent="0.2">
      <c r="A202" s="30">
        <f t="shared" si="1"/>
        <v>40248</v>
      </c>
      <c r="C202">
        <v>1590.3</v>
      </c>
      <c r="D202">
        <v>1564</v>
      </c>
      <c r="E202">
        <v>20118.599999999999</v>
      </c>
      <c r="F202">
        <v>14827.4</v>
      </c>
      <c r="G202" s="10">
        <f t="shared" si="66"/>
        <v>21708.899999999998</v>
      </c>
      <c r="H202" s="2">
        <f t="shared" si="67"/>
        <v>16391.400000000001</v>
      </c>
      <c r="I202" s="49">
        <f t="shared" si="68"/>
        <v>32.440792122698461</v>
      </c>
    </row>
    <row r="203" spans="1:9" x14ac:dyDescent="0.2">
      <c r="A203" s="30">
        <f t="shared" si="1"/>
        <v>40255</v>
      </c>
      <c r="C203">
        <v>1304.7</v>
      </c>
      <c r="D203">
        <v>1633</v>
      </c>
      <c r="E203">
        <v>20345.099999999999</v>
      </c>
      <c r="F203">
        <v>15009.7</v>
      </c>
      <c r="G203" s="10">
        <f t="shared" si="66"/>
        <v>21649.8</v>
      </c>
      <c r="H203" s="2">
        <f t="shared" si="67"/>
        <v>16642.7</v>
      </c>
      <c r="I203" s="49">
        <f t="shared" si="68"/>
        <v>30.085863471672258</v>
      </c>
    </row>
    <row r="204" spans="1:9" x14ac:dyDescent="0.2">
      <c r="A204" s="30">
        <f t="shared" si="1"/>
        <v>40262</v>
      </c>
      <c r="C204">
        <v>964.2</v>
      </c>
      <c r="D204">
        <v>1321</v>
      </c>
      <c r="E204">
        <v>20752.099999999999</v>
      </c>
      <c r="F204">
        <v>15379.5</v>
      </c>
      <c r="G204" s="10">
        <f t="shared" si="66"/>
        <v>21716.3</v>
      </c>
      <c r="H204" s="2">
        <f t="shared" si="67"/>
        <v>16700.5</v>
      </c>
      <c r="I204" s="49">
        <f t="shared" si="68"/>
        <v>30.033831322415484</v>
      </c>
    </row>
    <row r="205" spans="1:9" x14ac:dyDescent="0.2">
      <c r="A205" s="30">
        <f t="shared" si="1"/>
        <v>40269</v>
      </c>
      <c r="C205">
        <v>782.3</v>
      </c>
      <c r="D205">
        <v>1228.0999999999999</v>
      </c>
      <c r="E205">
        <v>20940.3</v>
      </c>
      <c r="F205">
        <v>15711.1</v>
      </c>
      <c r="G205" s="10">
        <f t="shared" si="66"/>
        <v>21722.6</v>
      </c>
      <c r="H205" s="2">
        <f t="shared" si="67"/>
        <v>16939.2</v>
      </c>
      <c r="I205" s="49">
        <f t="shared" si="68"/>
        <v>28.238641730424096</v>
      </c>
    </row>
    <row r="206" spans="1:9" x14ac:dyDescent="0.2">
      <c r="A206" s="30">
        <f t="shared" si="1"/>
        <v>40276</v>
      </c>
      <c r="C206">
        <v>672.3</v>
      </c>
      <c r="D206">
        <v>1349.8</v>
      </c>
      <c r="E206">
        <v>21116.5</v>
      </c>
      <c r="F206">
        <v>15995.1</v>
      </c>
      <c r="G206" s="10">
        <f t="shared" si="66"/>
        <v>21788.799999999999</v>
      </c>
      <c r="H206" s="2">
        <f t="shared" si="67"/>
        <v>17344.900000000001</v>
      </c>
      <c r="I206" s="49">
        <f t="shared" si="68"/>
        <v>25.620787666691626</v>
      </c>
    </row>
    <row r="207" spans="1:9" x14ac:dyDescent="0.2">
      <c r="A207" s="30">
        <f t="shared" si="1"/>
        <v>40283</v>
      </c>
      <c r="C207">
        <v>612.9</v>
      </c>
      <c r="D207">
        <v>1234.0999999999999</v>
      </c>
      <c r="E207">
        <v>21304.6</v>
      </c>
      <c r="F207">
        <v>16297.1</v>
      </c>
      <c r="G207" s="10">
        <f t="shared" si="66"/>
        <v>21917.5</v>
      </c>
      <c r="H207" s="2">
        <f t="shared" si="67"/>
        <v>17531.2</v>
      </c>
      <c r="I207" s="49">
        <f t="shared" si="68"/>
        <v>25.019964406315598</v>
      </c>
    </row>
    <row r="208" spans="1:9" x14ac:dyDescent="0.2">
      <c r="A208" s="30">
        <f t="shared" si="1"/>
        <v>40290</v>
      </c>
      <c r="C208">
        <v>336.9</v>
      </c>
      <c r="D208">
        <v>1644.2</v>
      </c>
      <c r="E208">
        <v>21422.7</v>
      </c>
      <c r="F208">
        <v>16355.5</v>
      </c>
      <c r="G208" s="10">
        <f t="shared" si="66"/>
        <v>21759.600000000002</v>
      </c>
      <c r="H208" s="2">
        <f t="shared" si="67"/>
        <v>17999.7</v>
      </c>
      <c r="I208" s="49">
        <f t="shared" si="68"/>
        <v>20.888681478024651</v>
      </c>
    </row>
    <row r="209" spans="1:12" x14ac:dyDescent="0.2">
      <c r="A209" s="30">
        <f t="shared" si="1"/>
        <v>40297</v>
      </c>
      <c r="C209">
        <v>516.9</v>
      </c>
      <c r="D209">
        <v>1616.4</v>
      </c>
      <c r="E209">
        <v>21422.7</v>
      </c>
      <c r="F209">
        <v>16581.099999999999</v>
      </c>
      <c r="G209" s="10">
        <f t="shared" si="66"/>
        <v>21939.600000000002</v>
      </c>
      <c r="H209" s="2">
        <f t="shared" si="67"/>
        <v>18197.5</v>
      </c>
      <c r="I209" s="49">
        <f t="shared" si="68"/>
        <v>20.563813710674552</v>
      </c>
    </row>
    <row r="210" spans="1:12" x14ac:dyDescent="0.2">
      <c r="A210" s="30">
        <f t="shared" si="1"/>
        <v>40304</v>
      </c>
      <c r="C210">
        <v>537.9</v>
      </c>
      <c r="D210">
        <v>1572.7</v>
      </c>
      <c r="E210">
        <v>21478.5</v>
      </c>
      <c r="F210">
        <v>16757.099999999999</v>
      </c>
      <c r="G210" s="10">
        <f t="shared" si="66"/>
        <v>22016.400000000001</v>
      </c>
      <c r="H210" s="2">
        <f t="shared" si="67"/>
        <v>18329.8</v>
      </c>
      <c r="I210" s="49">
        <f t="shared" si="68"/>
        <v>20.112603519951122</v>
      </c>
    </row>
    <row r="211" spans="1:12" x14ac:dyDescent="0.2">
      <c r="A211" s="30">
        <f t="shared" si="1"/>
        <v>40311</v>
      </c>
      <c r="C211">
        <v>597.4</v>
      </c>
      <c r="D211">
        <v>1574.9</v>
      </c>
      <c r="E211">
        <v>21479</v>
      </c>
      <c r="F211">
        <v>16947.400000000001</v>
      </c>
      <c r="G211" s="10">
        <f t="shared" si="66"/>
        <v>22076.400000000001</v>
      </c>
      <c r="H211" s="2">
        <f t="shared" si="67"/>
        <v>18522.300000000003</v>
      </c>
      <c r="I211" s="49">
        <f t="shared" si="68"/>
        <v>19.188221765115543</v>
      </c>
    </row>
    <row r="212" spans="1:12" x14ac:dyDescent="0.2">
      <c r="A212" s="30">
        <f t="shared" si="1"/>
        <v>40318</v>
      </c>
      <c r="C212">
        <v>597.4</v>
      </c>
      <c r="D212">
        <v>1574.9</v>
      </c>
      <c r="E212">
        <v>21479</v>
      </c>
      <c r="F212">
        <v>16947.400000000001</v>
      </c>
      <c r="G212" s="10">
        <f t="shared" si="66"/>
        <v>22076.400000000001</v>
      </c>
      <c r="H212" s="2">
        <f t="shared" si="67"/>
        <v>18522.300000000003</v>
      </c>
      <c r="I212" s="49">
        <f t="shared" si="68"/>
        <v>19.188221765115543</v>
      </c>
    </row>
    <row r="213" spans="1:12" x14ac:dyDescent="0.2">
      <c r="A213" s="30">
        <f t="shared" si="1"/>
        <v>40325</v>
      </c>
      <c r="C213">
        <v>657.4</v>
      </c>
      <c r="D213">
        <v>1344.9</v>
      </c>
      <c r="E213">
        <v>21479</v>
      </c>
      <c r="F213">
        <v>17124.2</v>
      </c>
      <c r="G213" s="10">
        <f t="shared" si="66"/>
        <v>22136.400000000001</v>
      </c>
      <c r="H213" s="2">
        <f t="shared" si="67"/>
        <v>18469.100000000002</v>
      </c>
      <c r="I213" s="49">
        <f t="shared" si="68"/>
        <v>19.856408812557191</v>
      </c>
    </row>
    <row r="214" spans="1:12" x14ac:dyDescent="0.2">
      <c r="A214" s="30">
        <f t="shared" si="1"/>
        <v>40332</v>
      </c>
      <c r="C214">
        <v>657.1</v>
      </c>
      <c r="D214">
        <v>1289.9000000000001</v>
      </c>
      <c r="E214">
        <v>21479.3</v>
      </c>
      <c r="F214">
        <v>17124.2</v>
      </c>
      <c r="G214" s="10">
        <f t="shared" si="66"/>
        <v>22136.399999999998</v>
      </c>
      <c r="H214" s="2">
        <f t="shared" si="67"/>
        <v>18414.100000000002</v>
      </c>
      <c r="I214" s="49">
        <f t="shared" si="68"/>
        <v>20.214400921033302</v>
      </c>
    </row>
    <row r="215" spans="1:12" x14ac:dyDescent="0.2">
      <c r="A215" s="30">
        <f t="shared" si="1"/>
        <v>40339</v>
      </c>
      <c r="C215">
        <v>591.1</v>
      </c>
      <c r="D215">
        <v>1174.9000000000001</v>
      </c>
      <c r="E215">
        <v>21543.8</v>
      </c>
      <c r="F215">
        <v>17288.599999999999</v>
      </c>
      <c r="G215" s="10">
        <f t="shared" si="66"/>
        <v>22134.899999999998</v>
      </c>
      <c r="H215" s="2">
        <f t="shared" si="67"/>
        <v>18463.5</v>
      </c>
      <c r="I215" s="49">
        <f t="shared" si="68"/>
        <v>19.884637257291395</v>
      </c>
    </row>
    <row r="216" spans="1:12" x14ac:dyDescent="0.2">
      <c r="A216" s="30">
        <f t="shared" si="1"/>
        <v>40346</v>
      </c>
      <c r="C216">
        <v>590</v>
      </c>
      <c r="D216">
        <v>1045</v>
      </c>
      <c r="E216">
        <v>21609</v>
      </c>
      <c r="F216">
        <v>17455.599999999999</v>
      </c>
      <c r="G216" s="10">
        <f t="shared" si="66"/>
        <v>22199</v>
      </c>
      <c r="H216" s="2">
        <f t="shared" si="67"/>
        <v>18500.599999999999</v>
      </c>
      <c r="I216" s="49">
        <f t="shared" si="68"/>
        <v>19.990703004226894</v>
      </c>
    </row>
    <row r="217" spans="1:12" x14ac:dyDescent="0.2">
      <c r="A217" s="30">
        <f t="shared" si="1"/>
        <v>40353</v>
      </c>
      <c r="C217">
        <v>650</v>
      </c>
      <c r="D217">
        <v>925</v>
      </c>
      <c r="E217">
        <v>21609</v>
      </c>
      <c r="F217">
        <v>17644.2</v>
      </c>
      <c r="G217" s="10">
        <f t="shared" ref="G217:G226" si="69">+C217+E217</f>
        <v>22259</v>
      </c>
      <c r="H217" s="2">
        <f t="shared" ref="H217:H225" si="70">+D217+F217</f>
        <v>18569.2</v>
      </c>
      <c r="I217" s="49">
        <f t="shared" si="68"/>
        <v>19.87053831075114</v>
      </c>
    </row>
    <row r="218" spans="1:12" x14ac:dyDescent="0.2">
      <c r="A218" s="30">
        <f t="shared" si="1"/>
        <v>40360</v>
      </c>
      <c r="C218">
        <v>890.5</v>
      </c>
      <c r="D218">
        <v>1093</v>
      </c>
      <c r="E218">
        <v>21609</v>
      </c>
      <c r="F218">
        <v>17759.7</v>
      </c>
      <c r="G218" s="10">
        <f t="shared" si="69"/>
        <v>22499.5</v>
      </c>
      <c r="H218" s="2">
        <f t="shared" si="70"/>
        <v>18852.7</v>
      </c>
      <c r="I218" s="49">
        <f t="shared" si="68"/>
        <v>19.343648389885804</v>
      </c>
    </row>
    <row r="219" spans="1:12" x14ac:dyDescent="0.2">
      <c r="A219" s="30">
        <f t="shared" si="1"/>
        <v>40367</v>
      </c>
      <c r="C219">
        <v>1124.5</v>
      </c>
      <c r="D219">
        <v>1028</v>
      </c>
      <c r="E219">
        <v>21609</v>
      </c>
      <c r="F219">
        <v>17935.900000000001</v>
      </c>
      <c r="G219" s="10">
        <f t="shared" si="69"/>
        <v>22733.5</v>
      </c>
      <c r="H219" s="2">
        <f t="shared" si="70"/>
        <v>18963.900000000001</v>
      </c>
      <c r="I219" s="49">
        <f t="shared" si="68"/>
        <v>19.877767758741594</v>
      </c>
      <c r="K219" s="10">
        <f t="shared" ref="K219:K226" si="71">+G219-G218</f>
        <v>234</v>
      </c>
      <c r="L219">
        <f t="shared" ref="L219:L226" si="72">+E219-E218</f>
        <v>0</v>
      </c>
    </row>
    <row r="220" spans="1:12" x14ac:dyDescent="0.2">
      <c r="A220" s="30">
        <f t="shared" si="1"/>
        <v>40374</v>
      </c>
      <c r="C220">
        <v>995.6</v>
      </c>
      <c r="D220">
        <v>1131</v>
      </c>
      <c r="E220">
        <v>21741</v>
      </c>
      <c r="F220">
        <v>17990.5</v>
      </c>
      <c r="G220" s="10">
        <f t="shared" si="69"/>
        <v>22736.6</v>
      </c>
      <c r="H220" s="2">
        <f t="shared" si="70"/>
        <v>19121.5</v>
      </c>
      <c r="I220" s="49">
        <f t="shared" ref="I220:I228" si="73">+(G220/H220-1)*100</f>
        <v>18.905943571372539</v>
      </c>
      <c r="K220" s="10">
        <f t="shared" si="71"/>
        <v>3.0999999999985448</v>
      </c>
      <c r="L220">
        <f t="shared" si="72"/>
        <v>132</v>
      </c>
    </row>
    <row r="221" spans="1:12" x14ac:dyDescent="0.2">
      <c r="A221" s="30">
        <f t="shared" si="1"/>
        <v>40381</v>
      </c>
      <c r="C221">
        <v>1166.5</v>
      </c>
      <c r="D221">
        <v>945</v>
      </c>
      <c r="E221">
        <v>21805.1</v>
      </c>
      <c r="F221">
        <v>18168.5</v>
      </c>
      <c r="G221" s="10">
        <f t="shared" si="69"/>
        <v>22971.599999999999</v>
      </c>
      <c r="H221" s="2">
        <f t="shared" si="70"/>
        <v>19113.5</v>
      </c>
      <c r="I221" s="49">
        <f t="shared" si="73"/>
        <v>20.185209406963665</v>
      </c>
      <c r="K221" s="10">
        <f t="shared" si="71"/>
        <v>235</v>
      </c>
      <c r="L221">
        <f t="shared" si="72"/>
        <v>64.099999999998545</v>
      </c>
    </row>
    <row r="222" spans="1:12" x14ac:dyDescent="0.2">
      <c r="A222" s="30">
        <f t="shared" si="1"/>
        <v>40388</v>
      </c>
      <c r="C222">
        <v>931.5</v>
      </c>
      <c r="D222">
        <v>1350</v>
      </c>
      <c r="E222">
        <v>21867.7</v>
      </c>
      <c r="F222">
        <v>18168.5</v>
      </c>
      <c r="G222" s="10">
        <f t="shared" si="69"/>
        <v>22799.200000000001</v>
      </c>
      <c r="H222" s="2">
        <f t="shared" si="70"/>
        <v>19518.5</v>
      </c>
      <c r="I222" s="49">
        <f t="shared" si="73"/>
        <v>16.808156364474726</v>
      </c>
      <c r="K222" s="10">
        <f t="shared" si="71"/>
        <v>-172.39999999999782</v>
      </c>
      <c r="L222">
        <f t="shared" si="72"/>
        <v>62.600000000002183</v>
      </c>
    </row>
    <row r="223" spans="1:12" x14ac:dyDescent="0.2">
      <c r="A223" s="30">
        <f t="shared" si="1"/>
        <v>40395</v>
      </c>
      <c r="C223">
        <v>996.5</v>
      </c>
      <c r="D223">
        <v>1295</v>
      </c>
      <c r="E223">
        <v>21867.7</v>
      </c>
      <c r="F223">
        <v>18284.400000000001</v>
      </c>
      <c r="G223" s="10">
        <f t="shared" si="69"/>
        <v>22864.2</v>
      </c>
      <c r="H223" s="2">
        <f t="shared" si="70"/>
        <v>19579.400000000001</v>
      </c>
      <c r="I223" s="49">
        <f t="shared" si="73"/>
        <v>16.776816449942288</v>
      </c>
      <c r="K223" s="10">
        <f t="shared" si="71"/>
        <v>65</v>
      </c>
      <c r="L223">
        <f t="shared" si="72"/>
        <v>0</v>
      </c>
    </row>
    <row r="224" spans="1:12" x14ac:dyDescent="0.2">
      <c r="A224" s="30">
        <f t="shared" si="1"/>
        <v>40402</v>
      </c>
      <c r="C224">
        <v>930.7</v>
      </c>
      <c r="D224">
        <v>1517</v>
      </c>
      <c r="E224">
        <v>22111.3</v>
      </c>
      <c r="F224">
        <v>18284.400000000001</v>
      </c>
      <c r="G224" s="10">
        <f t="shared" si="69"/>
        <v>23042</v>
      </c>
      <c r="H224" s="2">
        <f t="shared" si="70"/>
        <v>19801.400000000001</v>
      </c>
      <c r="I224" s="49">
        <f t="shared" si="73"/>
        <v>16.365509509428612</v>
      </c>
      <c r="K224" s="10">
        <f t="shared" si="71"/>
        <v>177.79999999999927</v>
      </c>
      <c r="L224">
        <f t="shared" si="72"/>
        <v>243.59999999999854</v>
      </c>
    </row>
    <row r="225" spans="1:13" x14ac:dyDescent="0.2">
      <c r="A225" s="30">
        <f t="shared" si="1"/>
        <v>40409</v>
      </c>
      <c r="C225">
        <v>927.7</v>
      </c>
      <c r="D225">
        <v>1457</v>
      </c>
      <c r="E225">
        <v>22229.1</v>
      </c>
      <c r="F225">
        <v>18348.599999999999</v>
      </c>
      <c r="G225" s="10">
        <f t="shared" si="69"/>
        <v>23156.799999999999</v>
      </c>
      <c r="H225" s="2">
        <f t="shared" si="70"/>
        <v>19805.599999999999</v>
      </c>
      <c r="I225" s="49">
        <f t="shared" si="73"/>
        <v>16.920466938643621</v>
      </c>
      <c r="K225" s="10">
        <f t="shared" si="71"/>
        <v>114.79999999999927</v>
      </c>
      <c r="L225">
        <f t="shared" si="72"/>
        <v>117.79999999999927</v>
      </c>
    </row>
    <row r="226" spans="1:13" x14ac:dyDescent="0.2">
      <c r="A226" s="30">
        <f t="shared" si="1"/>
        <v>40416</v>
      </c>
      <c r="C226">
        <v>867.7</v>
      </c>
      <c r="D226">
        <v>1116</v>
      </c>
      <c r="E226">
        <v>22292.1</v>
      </c>
      <c r="F226">
        <v>18681.3</v>
      </c>
      <c r="G226" s="10">
        <f t="shared" si="69"/>
        <v>23159.8</v>
      </c>
      <c r="H226" s="2">
        <f>+D226+F226</f>
        <v>19797.3</v>
      </c>
      <c r="I226" s="49">
        <f t="shared" si="73"/>
        <v>16.98463931950316</v>
      </c>
      <c r="J226" s="10">
        <f>+G226-G218</f>
        <v>660.29999999999927</v>
      </c>
      <c r="K226" s="10">
        <f t="shared" si="71"/>
        <v>3</v>
      </c>
      <c r="L226">
        <f t="shared" si="72"/>
        <v>63</v>
      </c>
    </row>
    <row r="227" spans="1:13" s="100" customFormat="1" x14ac:dyDescent="0.2">
      <c r="A227" s="99">
        <f t="shared" si="1"/>
        <v>40423</v>
      </c>
      <c r="C227" s="100">
        <v>10144.799999999999</v>
      </c>
      <c r="D227" s="100">
        <v>10174.299999999999</v>
      </c>
      <c r="E227" s="100">
        <v>54.8</v>
      </c>
      <c r="F227" s="100">
        <v>183.9</v>
      </c>
      <c r="G227" s="102">
        <f>+C227+E227</f>
        <v>10199.599999999999</v>
      </c>
      <c r="H227" s="102">
        <f>+D227+F227</f>
        <v>10358.199999999999</v>
      </c>
      <c r="I227" s="103">
        <f t="shared" si="73"/>
        <v>-1.531154061516482</v>
      </c>
      <c r="K227" s="10"/>
      <c r="L227"/>
      <c r="M227" s="101"/>
    </row>
    <row r="228" spans="1:13" x14ac:dyDescent="0.2">
      <c r="A228" s="30">
        <f t="shared" si="1"/>
        <v>40430</v>
      </c>
      <c r="C228">
        <v>10424.299999999999</v>
      </c>
      <c r="D228">
        <v>10473.299999999999</v>
      </c>
      <c r="E228">
        <v>115</v>
      </c>
      <c r="F228">
        <v>348.3</v>
      </c>
      <c r="G228" s="2">
        <f t="shared" ref="G228:G235" si="74">+C228+E228</f>
        <v>10539.3</v>
      </c>
      <c r="H228" s="2">
        <f t="shared" ref="H228:H235" si="75">+D228+F228</f>
        <v>10821.599999999999</v>
      </c>
      <c r="I228" s="49">
        <f t="shared" si="73"/>
        <v>-2.608671545797292</v>
      </c>
      <c r="K228" s="10">
        <f t="shared" ref="K228:K237" si="76">+G228-G227</f>
        <v>339.70000000000073</v>
      </c>
      <c r="L228">
        <f t="shared" ref="L228:L237" si="77">+E228-E227</f>
        <v>60.2</v>
      </c>
    </row>
    <row r="229" spans="1:13" x14ac:dyDescent="0.2">
      <c r="A229" s="30">
        <f t="shared" si="1"/>
        <v>40437</v>
      </c>
      <c r="C229">
        <v>11118.5</v>
      </c>
      <c r="D229">
        <v>11127.8</v>
      </c>
      <c r="E229">
        <v>231.3</v>
      </c>
      <c r="F229">
        <v>348.3</v>
      </c>
      <c r="G229" s="2">
        <f t="shared" si="74"/>
        <v>11349.8</v>
      </c>
      <c r="H229" s="2">
        <f t="shared" si="75"/>
        <v>11476.099999999999</v>
      </c>
      <c r="I229" s="49">
        <f t="shared" ref="I229:I264" si="78">+(G229/H229-1)*100</f>
        <v>-1.1005480956073899</v>
      </c>
      <c r="K229" s="10">
        <f t="shared" si="76"/>
        <v>810.5</v>
      </c>
      <c r="L229">
        <f t="shared" si="77"/>
        <v>116.30000000000001</v>
      </c>
    </row>
    <row r="230" spans="1:13" x14ac:dyDescent="0.2">
      <c r="A230" s="30">
        <f t="shared" si="1"/>
        <v>40444</v>
      </c>
      <c r="C230">
        <v>12186</v>
      </c>
      <c r="D230">
        <v>11818.3</v>
      </c>
      <c r="E230">
        <v>459</v>
      </c>
      <c r="F230">
        <v>466.5</v>
      </c>
      <c r="G230" s="2">
        <f t="shared" si="74"/>
        <v>12645</v>
      </c>
      <c r="H230" s="2">
        <f t="shared" si="75"/>
        <v>12284.8</v>
      </c>
      <c r="I230" s="49">
        <f t="shared" si="78"/>
        <v>2.932078666319371</v>
      </c>
      <c r="K230" s="10">
        <f t="shared" si="76"/>
        <v>1295.2000000000007</v>
      </c>
      <c r="L230">
        <f t="shared" si="77"/>
        <v>227.7</v>
      </c>
    </row>
    <row r="231" spans="1:13" x14ac:dyDescent="0.2">
      <c r="A231" s="30">
        <f t="shared" si="1"/>
        <v>40451</v>
      </c>
      <c r="C231">
        <v>12474.5</v>
      </c>
      <c r="D231">
        <v>11864.8</v>
      </c>
      <c r="E231">
        <v>794.8</v>
      </c>
      <c r="F231">
        <v>639.70000000000005</v>
      </c>
      <c r="G231" s="2">
        <f t="shared" si="74"/>
        <v>13269.3</v>
      </c>
      <c r="H231" s="2">
        <f t="shared" si="75"/>
        <v>12504.5</v>
      </c>
      <c r="I231" s="49">
        <f t="shared" si="78"/>
        <v>6.1161981686592704</v>
      </c>
      <c r="J231" s="4">
        <f>+G231-G227</f>
        <v>3069.7000000000007</v>
      </c>
      <c r="K231" s="10">
        <f t="shared" si="76"/>
        <v>624.29999999999927</v>
      </c>
      <c r="L231">
        <f t="shared" si="77"/>
        <v>335.79999999999995</v>
      </c>
    </row>
    <row r="232" spans="1:13" x14ac:dyDescent="0.2">
      <c r="A232" s="30">
        <f t="shared" si="1"/>
        <v>40458</v>
      </c>
      <c r="C232">
        <v>12387.2</v>
      </c>
      <c r="D232">
        <v>11679.8</v>
      </c>
      <c r="E232">
        <v>1465.8</v>
      </c>
      <c r="F232">
        <v>1008.8</v>
      </c>
      <c r="G232" s="2">
        <f t="shared" si="74"/>
        <v>13853</v>
      </c>
      <c r="H232" s="2">
        <f t="shared" si="75"/>
        <v>12688.599999999999</v>
      </c>
      <c r="I232" s="49">
        <f t="shared" si="78"/>
        <v>9.1767413268603484</v>
      </c>
      <c r="K232" s="10">
        <f t="shared" si="76"/>
        <v>583.70000000000073</v>
      </c>
      <c r="L232">
        <f t="shared" si="77"/>
        <v>671</v>
      </c>
    </row>
    <row r="233" spans="1:13" x14ac:dyDescent="0.2">
      <c r="A233" s="30">
        <f t="shared" si="1"/>
        <v>40465</v>
      </c>
      <c r="C233">
        <v>12734.5</v>
      </c>
      <c r="D233">
        <v>11881</v>
      </c>
      <c r="E233">
        <v>2569.5</v>
      </c>
      <c r="F233">
        <v>1548.9</v>
      </c>
      <c r="G233" s="2">
        <f t="shared" si="74"/>
        <v>15304</v>
      </c>
      <c r="H233" s="2">
        <f t="shared" si="75"/>
        <v>13429.9</v>
      </c>
      <c r="I233" s="49">
        <f t="shared" si="78"/>
        <v>13.954683206874208</v>
      </c>
      <c r="K233" s="10">
        <f t="shared" si="76"/>
        <v>1451</v>
      </c>
      <c r="L233">
        <f t="shared" si="77"/>
        <v>1103.7</v>
      </c>
    </row>
    <row r="234" spans="1:13" x14ac:dyDescent="0.2">
      <c r="A234" s="30">
        <f t="shared" si="1"/>
        <v>40472</v>
      </c>
      <c r="C234">
        <v>12627.5</v>
      </c>
      <c r="D234">
        <v>11299.5</v>
      </c>
      <c r="E234">
        <v>4046.1</v>
      </c>
      <c r="F234">
        <v>2567.4</v>
      </c>
      <c r="G234" s="2">
        <f t="shared" si="74"/>
        <v>16673.599999999999</v>
      </c>
      <c r="H234" s="2">
        <f t="shared" si="75"/>
        <v>13866.9</v>
      </c>
      <c r="I234" s="49">
        <f t="shared" si="78"/>
        <v>20.240284418291022</v>
      </c>
      <c r="K234" s="10">
        <f t="shared" si="76"/>
        <v>1369.5999999999985</v>
      </c>
      <c r="L234">
        <f t="shared" si="77"/>
        <v>1476.6</v>
      </c>
    </row>
    <row r="235" spans="1:13" x14ac:dyDescent="0.2">
      <c r="A235" s="30">
        <f t="shared" si="1"/>
        <v>40479</v>
      </c>
      <c r="C235">
        <v>11978.7</v>
      </c>
      <c r="D235">
        <v>10561.7</v>
      </c>
      <c r="E235">
        <v>5622</v>
      </c>
      <c r="F235">
        <v>3596.1</v>
      </c>
      <c r="G235" s="2">
        <f t="shared" si="74"/>
        <v>17600.7</v>
      </c>
      <c r="H235" s="2">
        <f t="shared" si="75"/>
        <v>14157.800000000001</v>
      </c>
      <c r="I235" s="49">
        <f t="shared" si="78"/>
        <v>24.318043763861617</v>
      </c>
      <c r="K235" s="10">
        <f t="shared" si="76"/>
        <v>927.10000000000218</v>
      </c>
      <c r="L235">
        <f t="shared" si="77"/>
        <v>1575.9</v>
      </c>
    </row>
    <row r="236" spans="1:13" x14ac:dyDescent="0.2">
      <c r="A236" s="30">
        <f t="shared" si="1"/>
        <v>40486</v>
      </c>
      <c r="C236">
        <v>11284.9</v>
      </c>
      <c r="D236">
        <v>10392.9</v>
      </c>
      <c r="E236">
        <v>6936.7</v>
      </c>
      <c r="F236">
        <v>4668.3</v>
      </c>
      <c r="G236" s="2">
        <f t="shared" ref="G236:G264" si="79">+C236+E236</f>
        <v>18221.599999999999</v>
      </c>
      <c r="H236" s="2">
        <f t="shared" ref="H236:H264" si="80">+D236+F236</f>
        <v>15061.2</v>
      </c>
      <c r="I236" s="49">
        <f t="shared" si="78"/>
        <v>20.983719756725883</v>
      </c>
      <c r="J236">
        <v>120</v>
      </c>
      <c r="K236" s="10">
        <f t="shared" si="76"/>
        <v>620.89999999999782</v>
      </c>
      <c r="L236">
        <f t="shared" si="77"/>
        <v>1314.6999999999998</v>
      </c>
    </row>
    <row r="237" spans="1:13" x14ac:dyDescent="0.2">
      <c r="A237" s="30">
        <f t="shared" si="1"/>
        <v>40493</v>
      </c>
      <c r="C237">
        <v>10814</v>
      </c>
      <c r="D237">
        <v>10203.1</v>
      </c>
      <c r="E237">
        <v>8236.6</v>
      </c>
      <c r="F237">
        <v>5582.8</v>
      </c>
      <c r="G237" s="2">
        <f t="shared" si="79"/>
        <v>19050.599999999999</v>
      </c>
      <c r="H237" s="2">
        <f t="shared" si="80"/>
        <v>15785.900000000001</v>
      </c>
      <c r="I237" s="49">
        <f t="shared" si="78"/>
        <v>20.681114158837932</v>
      </c>
      <c r="K237" s="10">
        <f t="shared" si="76"/>
        <v>829</v>
      </c>
      <c r="L237">
        <f t="shared" si="77"/>
        <v>1299.9000000000005</v>
      </c>
    </row>
    <row r="238" spans="1:13" x14ac:dyDescent="0.2">
      <c r="A238" s="30">
        <f t="shared" si="1"/>
        <v>40500</v>
      </c>
      <c r="C238">
        <v>10148.799999999999</v>
      </c>
      <c r="D238">
        <v>9227.4</v>
      </c>
      <c r="E238">
        <v>9356.4</v>
      </c>
      <c r="F238">
        <v>7418.3</v>
      </c>
      <c r="G238" s="2">
        <f t="shared" si="79"/>
        <v>19505.199999999997</v>
      </c>
      <c r="H238" s="2">
        <f t="shared" si="80"/>
        <v>16645.7</v>
      </c>
      <c r="I238" s="49">
        <f t="shared" si="78"/>
        <v>17.178610692250839</v>
      </c>
    </row>
    <row r="239" spans="1:13" x14ac:dyDescent="0.2">
      <c r="A239" s="30">
        <f t="shared" si="1"/>
        <v>40507</v>
      </c>
      <c r="C239">
        <v>10252.5</v>
      </c>
      <c r="D239">
        <v>8816.1</v>
      </c>
      <c r="E239">
        <v>10736.5</v>
      </c>
      <c r="F239">
        <v>8142</v>
      </c>
      <c r="G239" s="2">
        <f t="shared" si="79"/>
        <v>20989</v>
      </c>
      <c r="H239" s="2">
        <f t="shared" si="80"/>
        <v>16958.099999999999</v>
      </c>
      <c r="I239" s="49">
        <f t="shared" si="78"/>
        <v>23.769761942670463</v>
      </c>
    </row>
    <row r="240" spans="1:13" x14ac:dyDescent="0.2">
      <c r="A240" s="30">
        <f t="shared" si="1"/>
        <v>40514</v>
      </c>
      <c r="C240">
        <v>9578.1</v>
      </c>
      <c r="D240">
        <v>7980</v>
      </c>
      <c r="E240">
        <v>11677.1</v>
      </c>
      <c r="F240">
        <v>9591.7000000000007</v>
      </c>
      <c r="G240" s="2">
        <f t="shared" si="79"/>
        <v>21255.200000000001</v>
      </c>
      <c r="H240" s="2">
        <f t="shared" si="80"/>
        <v>17571.7</v>
      </c>
      <c r="I240" s="49">
        <f t="shared" si="78"/>
        <v>20.962684316258517</v>
      </c>
      <c r="J240">
        <v>353</v>
      </c>
    </row>
    <row r="241" spans="1:10" x14ac:dyDescent="0.2">
      <c r="A241" s="30">
        <f t="shared" si="1"/>
        <v>40521</v>
      </c>
      <c r="C241">
        <v>8777.9</v>
      </c>
      <c r="D241">
        <v>7344.6</v>
      </c>
      <c r="E241">
        <v>12603.9</v>
      </c>
      <c r="F241">
        <v>10895.6</v>
      </c>
      <c r="G241" s="2">
        <f t="shared" si="79"/>
        <v>21381.8</v>
      </c>
      <c r="H241" s="2">
        <f t="shared" si="80"/>
        <v>18240.2</v>
      </c>
      <c r="I241" s="49">
        <f t="shared" si="78"/>
        <v>17.223495356410567</v>
      </c>
    </row>
    <row r="242" spans="1:10" x14ac:dyDescent="0.2">
      <c r="A242" s="30">
        <f t="shared" si="1"/>
        <v>40528</v>
      </c>
      <c r="C242">
        <v>8493.7999999999993</v>
      </c>
      <c r="D242">
        <v>7520</v>
      </c>
      <c r="E242">
        <v>13525.3</v>
      </c>
      <c r="F242">
        <v>11353.5</v>
      </c>
      <c r="G242" s="2">
        <f t="shared" si="79"/>
        <v>22019.1</v>
      </c>
      <c r="H242" s="2">
        <f t="shared" si="80"/>
        <v>18873.5</v>
      </c>
      <c r="I242" s="49">
        <f t="shared" si="78"/>
        <v>16.666754973905196</v>
      </c>
    </row>
    <row r="243" spans="1:10" x14ac:dyDescent="0.2">
      <c r="A243" s="30">
        <f t="shared" si="1"/>
        <v>40535</v>
      </c>
      <c r="C243">
        <v>8092.7</v>
      </c>
      <c r="D243">
        <v>7035.5</v>
      </c>
      <c r="E243">
        <v>14040.2</v>
      </c>
      <c r="F243">
        <v>12268.6</v>
      </c>
      <c r="G243" s="2">
        <f t="shared" si="79"/>
        <v>22132.9</v>
      </c>
      <c r="H243" s="2">
        <f t="shared" si="80"/>
        <v>19304.099999999999</v>
      </c>
      <c r="I243" s="49">
        <f t="shared" si="78"/>
        <v>14.653881817852188</v>
      </c>
    </row>
    <row r="244" spans="1:10" x14ac:dyDescent="0.2">
      <c r="A244" s="30">
        <f t="shared" si="1"/>
        <v>40542</v>
      </c>
      <c r="C244">
        <v>7843.2</v>
      </c>
      <c r="D244">
        <v>6847</v>
      </c>
      <c r="E244">
        <v>14779.3</v>
      </c>
      <c r="F244">
        <v>12909.7</v>
      </c>
      <c r="G244" s="2">
        <f t="shared" si="79"/>
        <v>22622.5</v>
      </c>
      <c r="H244" s="2">
        <f t="shared" si="80"/>
        <v>19756.7</v>
      </c>
      <c r="I244" s="49">
        <f t="shared" si="78"/>
        <v>14.505458907611079</v>
      </c>
    </row>
    <row r="245" spans="1:10" x14ac:dyDescent="0.2">
      <c r="A245" s="30">
        <f t="shared" si="1"/>
        <v>40549</v>
      </c>
      <c r="C245">
        <v>7623.1</v>
      </c>
      <c r="D245">
        <v>6389.5</v>
      </c>
      <c r="E245">
        <v>15216.8</v>
      </c>
      <c r="F245">
        <v>13895.3</v>
      </c>
      <c r="G245" s="2">
        <f t="shared" si="79"/>
        <v>22839.9</v>
      </c>
      <c r="H245" s="2">
        <f t="shared" si="80"/>
        <v>20284.8</v>
      </c>
      <c r="I245" s="49">
        <f t="shared" si="78"/>
        <v>12.596131093232387</v>
      </c>
      <c r="J245">
        <v>813</v>
      </c>
    </row>
    <row r="246" spans="1:10" x14ac:dyDescent="0.2">
      <c r="A246" s="30">
        <f t="shared" si="1"/>
        <v>40556</v>
      </c>
      <c r="C246">
        <v>7405</v>
      </c>
      <c r="D246">
        <v>6230.4</v>
      </c>
      <c r="E246">
        <v>15927.9</v>
      </c>
      <c r="F246">
        <v>14754.8</v>
      </c>
      <c r="G246" s="2">
        <f t="shared" si="79"/>
        <v>23332.9</v>
      </c>
      <c r="H246" s="2">
        <f t="shared" si="80"/>
        <v>20985.199999999997</v>
      </c>
      <c r="I246" s="49">
        <f t="shared" si="78"/>
        <v>11.187408268684628</v>
      </c>
      <c r="J246">
        <v>933</v>
      </c>
    </row>
    <row r="247" spans="1:10" x14ac:dyDescent="0.2">
      <c r="A247" s="30">
        <f t="shared" si="1"/>
        <v>40563</v>
      </c>
      <c r="C247">
        <v>6963.4</v>
      </c>
      <c r="D247">
        <v>5635.8</v>
      </c>
      <c r="E247">
        <v>16764.8</v>
      </c>
      <c r="F247">
        <v>15630.2</v>
      </c>
      <c r="G247" s="2">
        <f t="shared" si="79"/>
        <v>23728.199999999997</v>
      </c>
      <c r="H247" s="2">
        <f t="shared" si="80"/>
        <v>21266</v>
      </c>
      <c r="I247" s="49">
        <f t="shared" si="78"/>
        <v>11.578105896736556</v>
      </c>
    </row>
    <row r="248" spans="1:10" x14ac:dyDescent="0.2">
      <c r="A248" s="30">
        <f t="shared" si="1"/>
        <v>40570</v>
      </c>
      <c r="C248">
        <v>6610</v>
      </c>
      <c r="D248">
        <v>5032.7</v>
      </c>
      <c r="E248">
        <v>17472.2</v>
      </c>
      <c r="F248">
        <v>16495.7</v>
      </c>
      <c r="G248" s="2">
        <f t="shared" si="79"/>
        <v>24082.2</v>
      </c>
      <c r="H248" s="2">
        <f t="shared" si="80"/>
        <v>21528.400000000001</v>
      </c>
      <c r="I248" s="49">
        <f t="shared" si="78"/>
        <v>11.862470039575634</v>
      </c>
      <c r="J248">
        <v>4124</v>
      </c>
    </row>
    <row r="249" spans="1:10" x14ac:dyDescent="0.2">
      <c r="A249" s="30">
        <f t="shared" si="1"/>
        <v>40577</v>
      </c>
      <c r="C249">
        <v>5699.6</v>
      </c>
      <c r="D249">
        <v>4576.8</v>
      </c>
      <c r="E249">
        <v>18121</v>
      </c>
      <c r="F249">
        <v>17085.400000000001</v>
      </c>
      <c r="G249" s="2">
        <f t="shared" si="79"/>
        <v>23820.6</v>
      </c>
      <c r="H249" s="2">
        <f t="shared" si="80"/>
        <v>21662.2</v>
      </c>
      <c r="I249" s="49">
        <f t="shared" si="78"/>
        <v>9.9639002502054161</v>
      </c>
      <c r="J249">
        <v>5072</v>
      </c>
    </row>
    <row r="250" spans="1:10" x14ac:dyDescent="0.2">
      <c r="A250" s="30">
        <f t="shared" si="1"/>
        <v>40584</v>
      </c>
      <c r="C250">
        <v>5236.8</v>
      </c>
      <c r="D250">
        <v>4011</v>
      </c>
      <c r="E250">
        <v>18663.3</v>
      </c>
      <c r="F250">
        <v>17646.599999999999</v>
      </c>
      <c r="G250" s="2">
        <f t="shared" si="79"/>
        <v>23900.1</v>
      </c>
      <c r="H250" s="2">
        <f t="shared" si="80"/>
        <v>21657.599999999999</v>
      </c>
      <c r="I250" s="49">
        <f t="shared" si="78"/>
        <v>10.354332890070928</v>
      </c>
    </row>
    <row r="251" spans="1:10" x14ac:dyDescent="0.2">
      <c r="A251" s="30">
        <f t="shared" si="1"/>
        <v>40591</v>
      </c>
      <c r="C251">
        <v>4833.8</v>
      </c>
      <c r="D251">
        <v>3522.3</v>
      </c>
      <c r="E251">
        <v>19471.400000000001</v>
      </c>
      <c r="F251">
        <v>18312.900000000001</v>
      </c>
      <c r="G251" s="2">
        <f t="shared" si="79"/>
        <v>24305.200000000001</v>
      </c>
      <c r="H251" s="2">
        <f t="shared" si="80"/>
        <v>21835.200000000001</v>
      </c>
      <c r="I251" s="49">
        <f t="shared" si="78"/>
        <v>11.312009965560188</v>
      </c>
      <c r="J251">
        <v>5232.5</v>
      </c>
    </row>
    <row r="252" spans="1:10" x14ac:dyDescent="0.2">
      <c r="A252" s="30">
        <f t="shared" si="1"/>
        <v>40598</v>
      </c>
      <c r="C252">
        <v>3872.9</v>
      </c>
      <c r="D252">
        <v>2875</v>
      </c>
      <c r="E252">
        <v>20771.3</v>
      </c>
      <c r="F252">
        <v>18959.900000000001</v>
      </c>
      <c r="G252" s="2">
        <f t="shared" si="79"/>
        <v>24644.2</v>
      </c>
      <c r="H252" s="2">
        <f t="shared" si="80"/>
        <v>21834.9</v>
      </c>
      <c r="I252" s="49">
        <f t="shared" si="78"/>
        <v>12.866099684450116</v>
      </c>
    </row>
    <row r="253" spans="1:10" x14ac:dyDescent="0.2">
      <c r="A253" s="30">
        <f t="shared" si="1"/>
        <v>40605</v>
      </c>
      <c r="C253">
        <v>3715.5</v>
      </c>
      <c r="D253">
        <v>2033.8</v>
      </c>
      <c r="E253">
        <v>21231.9</v>
      </c>
      <c r="F253">
        <v>19608.599999999999</v>
      </c>
      <c r="G253" s="2">
        <f t="shared" si="79"/>
        <v>24947.4</v>
      </c>
      <c r="H253" s="2">
        <f t="shared" si="80"/>
        <v>21642.399999999998</v>
      </c>
      <c r="I253" s="49">
        <f t="shared" si="78"/>
        <v>15.270949617417685</v>
      </c>
    </row>
    <row r="254" spans="1:10" x14ac:dyDescent="0.2">
      <c r="A254" s="30">
        <f t="shared" ref="A254:A317" si="81">+A253+7</f>
        <v>40612</v>
      </c>
      <c r="C254">
        <v>3191</v>
      </c>
      <c r="D254">
        <v>1590.3</v>
      </c>
      <c r="E254">
        <v>21759.4</v>
      </c>
      <c r="F254">
        <v>20061.2</v>
      </c>
      <c r="G254" s="2">
        <f t="shared" si="79"/>
        <v>24950.400000000001</v>
      </c>
      <c r="H254" s="2">
        <f t="shared" si="80"/>
        <v>21651.5</v>
      </c>
      <c r="I254" s="49">
        <f t="shared" si="78"/>
        <v>15.236357758122999</v>
      </c>
      <c r="J254">
        <v>5624.5</v>
      </c>
    </row>
    <row r="255" spans="1:10" x14ac:dyDescent="0.2">
      <c r="A255" s="30">
        <f t="shared" si="81"/>
        <v>40619</v>
      </c>
      <c r="C255">
        <v>2678.4</v>
      </c>
      <c r="D255">
        <v>1304.7</v>
      </c>
      <c r="E255">
        <v>22292.7</v>
      </c>
      <c r="F255">
        <v>20345.099999999999</v>
      </c>
      <c r="G255" s="2">
        <f t="shared" si="79"/>
        <v>24971.100000000002</v>
      </c>
      <c r="H255" s="2">
        <f t="shared" si="80"/>
        <v>21649.8</v>
      </c>
      <c r="I255" s="49">
        <f t="shared" si="78"/>
        <v>15.341019316575677</v>
      </c>
      <c r="J255">
        <v>5624.5</v>
      </c>
    </row>
    <row r="256" spans="1:10" x14ac:dyDescent="0.2">
      <c r="A256" s="30">
        <f t="shared" si="81"/>
        <v>40626</v>
      </c>
      <c r="C256">
        <v>2410.5</v>
      </c>
      <c r="D256">
        <v>964.2</v>
      </c>
      <c r="E256">
        <v>22742</v>
      </c>
      <c r="F256">
        <v>20752</v>
      </c>
      <c r="G256" s="2">
        <f t="shared" si="79"/>
        <v>25152.5</v>
      </c>
      <c r="H256" s="2">
        <f t="shared" si="80"/>
        <v>21716.2</v>
      </c>
      <c r="I256" s="49">
        <f t="shared" si="78"/>
        <v>15.823670807968249</v>
      </c>
      <c r="J256">
        <v>5624.5</v>
      </c>
    </row>
    <row r="257" spans="1:10" x14ac:dyDescent="0.2">
      <c r="A257" s="30">
        <f t="shared" si="81"/>
        <v>40633</v>
      </c>
      <c r="C257">
        <v>2134.6</v>
      </c>
      <c r="D257">
        <v>782.3</v>
      </c>
      <c r="E257">
        <v>23096.1</v>
      </c>
      <c r="F257">
        <v>20940.3</v>
      </c>
      <c r="G257" s="2">
        <f t="shared" si="79"/>
        <v>25230.699999999997</v>
      </c>
      <c r="H257" s="2">
        <f t="shared" si="80"/>
        <v>21722.6</v>
      </c>
      <c r="I257" s="49">
        <f t="shared" si="78"/>
        <v>16.149540110299874</v>
      </c>
    </row>
    <row r="258" spans="1:10" x14ac:dyDescent="0.2">
      <c r="A258" s="30">
        <f t="shared" si="81"/>
        <v>40640</v>
      </c>
      <c r="C258">
        <v>1961.5</v>
      </c>
      <c r="D258">
        <v>672.3</v>
      </c>
      <c r="E258">
        <v>23451.5</v>
      </c>
      <c r="F258">
        <v>21116.5</v>
      </c>
      <c r="G258" s="2">
        <f t="shared" si="79"/>
        <v>25413</v>
      </c>
      <c r="H258" s="2">
        <f t="shared" si="80"/>
        <v>21788.799999999999</v>
      </c>
      <c r="I258" s="49">
        <f t="shared" si="78"/>
        <v>16.633316199148183</v>
      </c>
    </row>
    <row r="259" spans="1:10" x14ac:dyDescent="0.2">
      <c r="A259" s="30">
        <f t="shared" si="81"/>
        <v>40647</v>
      </c>
      <c r="C259">
        <v>2006.5</v>
      </c>
      <c r="D259">
        <v>612.9</v>
      </c>
      <c r="E259">
        <v>23583</v>
      </c>
      <c r="F259">
        <v>21304.6</v>
      </c>
      <c r="G259" s="2">
        <f t="shared" si="79"/>
        <v>25589.5</v>
      </c>
      <c r="H259" s="2">
        <f t="shared" si="80"/>
        <v>21917.5</v>
      </c>
      <c r="I259" s="49">
        <f t="shared" si="78"/>
        <v>16.753735599406873</v>
      </c>
    </row>
    <row r="260" spans="1:10" x14ac:dyDescent="0.2">
      <c r="A260" s="30">
        <f t="shared" si="81"/>
        <v>40654</v>
      </c>
      <c r="C260">
        <v>1946.5</v>
      </c>
      <c r="D260">
        <v>336.9</v>
      </c>
      <c r="E260">
        <v>23647.9</v>
      </c>
      <c r="F260">
        <v>21422.7</v>
      </c>
      <c r="G260" s="2">
        <f t="shared" si="79"/>
        <v>25594.400000000001</v>
      </c>
      <c r="H260" s="2">
        <f t="shared" si="80"/>
        <v>21759.600000000002</v>
      </c>
      <c r="I260" s="49">
        <f t="shared" si="78"/>
        <v>17.623485725840538</v>
      </c>
    </row>
    <row r="261" spans="1:10" x14ac:dyDescent="0.2">
      <c r="A261" s="30">
        <f t="shared" si="81"/>
        <v>40661</v>
      </c>
      <c r="C261">
        <v>1946.5</v>
      </c>
      <c r="D261">
        <v>516.9</v>
      </c>
      <c r="E261">
        <v>23647.9</v>
      </c>
      <c r="F261">
        <v>21422.7</v>
      </c>
      <c r="G261" s="2">
        <f t="shared" si="79"/>
        <v>25594.400000000001</v>
      </c>
      <c r="H261" s="2">
        <f t="shared" si="80"/>
        <v>21939.600000000002</v>
      </c>
      <c r="I261" s="49">
        <f t="shared" si="78"/>
        <v>16.65846232383452</v>
      </c>
      <c r="J261">
        <v>5907</v>
      </c>
    </row>
    <row r="262" spans="1:10" x14ac:dyDescent="0.2">
      <c r="A262" s="30">
        <f t="shared" si="81"/>
        <v>40668</v>
      </c>
      <c r="C262">
        <v>1831.5</v>
      </c>
      <c r="D262">
        <v>537.9</v>
      </c>
      <c r="E262">
        <v>23713.9</v>
      </c>
      <c r="F262">
        <v>21478.5</v>
      </c>
      <c r="G262" s="2">
        <f t="shared" si="79"/>
        <v>25545.4</v>
      </c>
      <c r="H262" s="2">
        <f t="shared" si="80"/>
        <v>22016.400000000001</v>
      </c>
      <c r="I262" s="49">
        <f t="shared" si="78"/>
        <v>16.028960229646994</v>
      </c>
      <c r="J262">
        <v>5907</v>
      </c>
    </row>
    <row r="263" spans="1:10" x14ac:dyDescent="0.2">
      <c r="A263" s="30">
        <f t="shared" si="81"/>
        <v>40675</v>
      </c>
      <c r="C263">
        <v>1831.5</v>
      </c>
      <c r="D263">
        <v>597.4</v>
      </c>
      <c r="E263">
        <v>23713.9</v>
      </c>
      <c r="F263">
        <v>21479</v>
      </c>
      <c r="G263" s="2">
        <f t="shared" si="79"/>
        <v>25545.4</v>
      </c>
      <c r="H263" s="2">
        <f t="shared" si="80"/>
        <v>22076.400000000001</v>
      </c>
      <c r="I263" s="49">
        <f t="shared" si="78"/>
        <v>15.713612726712679</v>
      </c>
      <c r="J263">
        <v>5907</v>
      </c>
    </row>
    <row r="264" spans="1:10" x14ac:dyDescent="0.2">
      <c r="A264" s="30">
        <f t="shared" si="81"/>
        <v>40682</v>
      </c>
      <c r="C264">
        <v>1778.3</v>
      </c>
      <c r="D264">
        <v>657.4</v>
      </c>
      <c r="E264">
        <v>23771.1</v>
      </c>
      <c r="F264">
        <v>21479</v>
      </c>
      <c r="G264" s="2">
        <f t="shared" si="79"/>
        <v>25549.399999999998</v>
      </c>
      <c r="H264" s="2">
        <f t="shared" si="80"/>
        <v>22136.400000000001</v>
      </c>
      <c r="I264" s="49">
        <f t="shared" si="78"/>
        <v>15.418044487811922</v>
      </c>
      <c r="J264">
        <v>5900</v>
      </c>
    </row>
    <row r="265" spans="1:10" x14ac:dyDescent="0.2">
      <c r="A265" s="30">
        <f t="shared" si="81"/>
        <v>40689</v>
      </c>
      <c r="C265">
        <v>1718</v>
      </c>
      <c r="D265">
        <v>657.4</v>
      </c>
      <c r="E265">
        <v>23837.5</v>
      </c>
      <c r="F265">
        <v>21479</v>
      </c>
      <c r="G265" s="2">
        <f t="shared" ref="G265:G274" si="82">+C265+E265</f>
        <v>25555.5</v>
      </c>
      <c r="H265" s="2">
        <f t="shared" ref="H265:H274" si="83">+D265+F265</f>
        <v>22136.400000000001</v>
      </c>
      <c r="I265" s="49">
        <f t="shared" ref="I265:I274" si="84">+(G265/H265-1)*100</f>
        <v>15.445600910717182</v>
      </c>
      <c r="J265">
        <v>5958</v>
      </c>
    </row>
    <row r="266" spans="1:10" x14ac:dyDescent="0.2">
      <c r="A266" s="30">
        <f t="shared" si="81"/>
        <v>40696</v>
      </c>
      <c r="C266">
        <v>1705.8</v>
      </c>
      <c r="D266">
        <v>657.1</v>
      </c>
      <c r="E266">
        <v>23898.1</v>
      </c>
      <c r="F266">
        <v>21479.3</v>
      </c>
      <c r="G266" s="2">
        <f t="shared" si="82"/>
        <v>25603.899999999998</v>
      </c>
      <c r="H266" s="2">
        <f t="shared" si="83"/>
        <v>22136.399999999998</v>
      </c>
      <c r="I266" s="49">
        <f t="shared" si="84"/>
        <v>15.66424531540811</v>
      </c>
      <c r="J266">
        <v>5958</v>
      </c>
    </row>
    <row r="267" spans="1:10" x14ac:dyDescent="0.2">
      <c r="A267" s="30">
        <f t="shared" si="81"/>
        <v>40703</v>
      </c>
      <c r="C267">
        <v>1705.8</v>
      </c>
      <c r="D267">
        <v>591.1</v>
      </c>
      <c r="E267">
        <v>23898.1</v>
      </c>
      <c r="F267">
        <v>21543.9</v>
      </c>
      <c r="G267" s="2">
        <f t="shared" si="82"/>
        <v>25603.899999999998</v>
      </c>
      <c r="H267" s="2">
        <f t="shared" si="83"/>
        <v>22135</v>
      </c>
      <c r="I267" s="49">
        <f t="shared" si="84"/>
        <v>15.671560876440015</v>
      </c>
      <c r="J267">
        <v>5958</v>
      </c>
    </row>
    <row r="268" spans="1:10" x14ac:dyDescent="0.2">
      <c r="A268" s="30">
        <f t="shared" si="81"/>
        <v>40710</v>
      </c>
      <c r="C268">
        <v>1524.9</v>
      </c>
      <c r="D268">
        <v>590</v>
      </c>
      <c r="E268">
        <v>23965.1</v>
      </c>
      <c r="F268">
        <v>21609</v>
      </c>
      <c r="G268" s="2">
        <f t="shared" si="82"/>
        <v>25490</v>
      </c>
      <c r="H268" s="2">
        <f t="shared" si="83"/>
        <v>22199</v>
      </c>
      <c r="I268" s="49">
        <f t="shared" si="84"/>
        <v>14.824992116762026</v>
      </c>
      <c r="J268">
        <v>6193</v>
      </c>
    </row>
    <row r="269" spans="1:10" x14ac:dyDescent="0.2">
      <c r="A269" s="30">
        <f t="shared" si="81"/>
        <v>40717</v>
      </c>
      <c r="C269">
        <v>1464.9</v>
      </c>
      <c r="D269">
        <v>650</v>
      </c>
      <c r="E269">
        <v>24029</v>
      </c>
      <c r="F269">
        <v>21609</v>
      </c>
      <c r="G269" s="2">
        <f t="shared" si="82"/>
        <v>25493.9</v>
      </c>
      <c r="H269" s="2">
        <f t="shared" si="83"/>
        <v>22259</v>
      </c>
      <c r="I269" s="49">
        <f t="shared" si="84"/>
        <v>14.53299788849456</v>
      </c>
      <c r="J269">
        <v>6313</v>
      </c>
    </row>
    <row r="270" spans="1:10" x14ac:dyDescent="0.2">
      <c r="A270" s="30">
        <f t="shared" si="81"/>
        <v>40724</v>
      </c>
      <c r="C270">
        <v>1836.6</v>
      </c>
      <c r="D270">
        <v>890.5</v>
      </c>
      <c r="E270">
        <v>24029.200000000001</v>
      </c>
      <c r="F270">
        <v>21609</v>
      </c>
      <c r="G270" s="2">
        <f t="shared" si="82"/>
        <v>25865.8</v>
      </c>
      <c r="H270" s="2">
        <f t="shared" si="83"/>
        <v>22499.5</v>
      </c>
      <c r="I270" s="49">
        <f t="shared" si="84"/>
        <v>14.961665814795877</v>
      </c>
      <c r="J270">
        <v>6313</v>
      </c>
    </row>
    <row r="271" spans="1:10" x14ac:dyDescent="0.2">
      <c r="A271" s="30">
        <f t="shared" si="81"/>
        <v>40731</v>
      </c>
      <c r="C271">
        <v>1929.1</v>
      </c>
      <c r="D271">
        <v>1124.5</v>
      </c>
      <c r="E271">
        <v>24029.8</v>
      </c>
      <c r="F271">
        <v>21609</v>
      </c>
      <c r="G271" s="2">
        <f t="shared" si="82"/>
        <v>25958.899999999998</v>
      </c>
      <c r="H271" s="2">
        <f t="shared" si="83"/>
        <v>22733.5</v>
      </c>
      <c r="I271" s="49">
        <f t="shared" si="84"/>
        <v>14.187872522928702</v>
      </c>
      <c r="J271">
        <v>6708</v>
      </c>
    </row>
    <row r="272" spans="1:10" x14ac:dyDescent="0.2">
      <c r="A272" s="30">
        <f t="shared" si="81"/>
        <v>40738</v>
      </c>
      <c r="C272">
        <v>1984</v>
      </c>
      <c r="D272">
        <v>995.6</v>
      </c>
      <c r="E272">
        <v>24029.8</v>
      </c>
      <c r="F272">
        <v>21741</v>
      </c>
      <c r="G272" s="2">
        <f t="shared" si="82"/>
        <v>26013.8</v>
      </c>
      <c r="H272" s="2">
        <f t="shared" si="83"/>
        <v>22736.6</v>
      </c>
      <c r="I272" s="49">
        <f t="shared" si="84"/>
        <v>14.413764591011846</v>
      </c>
      <c r="J272">
        <v>6828</v>
      </c>
    </row>
    <row r="273" spans="1:10" x14ac:dyDescent="0.2">
      <c r="A273" s="30">
        <f t="shared" si="81"/>
        <v>40745</v>
      </c>
      <c r="C273">
        <v>1984</v>
      </c>
      <c r="D273">
        <v>1166.5</v>
      </c>
      <c r="E273">
        <v>24029.8</v>
      </c>
      <c r="F273">
        <v>21805.1</v>
      </c>
      <c r="G273" s="2">
        <f t="shared" si="82"/>
        <v>26013.8</v>
      </c>
      <c r="H273" s="2">
        <f t="shared" si="83"/>
        <v>22971.599999999999</v>
      </c>
      <c r="I273" s="49">
        <f t="shared" si="84"/>
        <v>13.243309129533865</v>
      </c>
      <c r="J273">
        <v>7052</v>
      </c>
    </row>
    <row r="274" spans="1:10" x14ac:dyDescent="0.2">
      <c r="A274" s="30">
        <f t="shared" si="81"/>
        <v>40752</v>
      </c>
      <c r="B274" s="96" t="s">
        <v>178</v>
      </c>
      <c r="C274">
        <v>1380</v>
      </c>
      <c r="D274">
        <v>931.5</v>
      </c>
      <c r="E274">
        <v>24095.8</v>
      </c>
      <c r="F274">
        <v>21867.7</v>
      </c>
      <c r="G274" s="2">
        <f t="shared" si="82"/>
        <v>25475.8</v>
      </c>
      <c r="H274" s="2">
        <f t="shared" si="83"/>
        <v>22799.200000000001</v>
      </c>
      <c r="I274" s="49">
        <f t="shared" si="84"/>
        <v>11.739885610021394</v>
      </c>
      <c r="J274">
        <v>7992</v>
      </c>
    </row>
    <row r="275" spans="1:10" x14ac:dyDescent="0.2">
      <c r="A275" s="30">
        <f t="shared" si="81"/>
        <v>40759</v>
      </c>
      <c r="B275" s="96" t="s">
        <v>178</v>
      </c>
      <c r="C275">
        <v>1429</v>
      </c>
      <c r="D275">
        <v>996.5</v>
      </c>
      <c r="E275">
        <v>24161.8</v>
      </c>
      <c r="F275">
        <v>21867.7</v>
      </c>
      <c r="G275" s="2">
        <f t="shared" ref="G275:G338" si="85">+C275+E275</f>
        <v>25590.799999999999</v>
      </c>
      <c r="H275" s="2">
        <f t="shared" ref="H275:H338" si="86">+D275+F275</f>
        <v>22864.2</v>
      </c>
      <c r="I275" s="49">
        <f t="shared" ref="I275:I338" si="87">+(G275/H275-1)*100</f>
        <v>11.925193096631403</v>
      </c>
      <c r="J275">
        <v>8225.7999999999993</v>
      </c>
    </row>
    <row r="276" spans="1:10" x14ac:dyDescent="0.2">
      <c r="A276" s="30">
        <f t="shared" si="81"/>
        <v>40766</v>
      </c>
      <c r="B276" s="96" t="s">
        <v>178</v>
      </c>
      <c r="C276">
        <v>1489</v>
      </c>
      <c r="D276">
        <v>930.7</v>
      </c>
      <c r="E276">
        <v>24161.8</v>
      </c>
      <c r="F276">
        <v>22111.3</v>
      </c>
      <c r="G276" s="2">
        <f t="shared" si="85"/>
        <v>25650.799999999999</v>
      </c>
      <c r="H276" s="2">
        <f t="shared" si="86"/>
        <v>23042</v>
      </c>
      <c r="I276" s="49">
        <f t="shared" si="87"/>
        <v>11.321933859907984</v>
      </c>
      <c r="J276">
        <v>8355.2999999999993</v>
      </c>
    </row>
    <row r="277" spans="1:10" x14ac:dyDescent="0.2">
      <c r="A277" s="30">
        <f t="shared" si="81"/>
        <v>40773</v>
      </c>
      <c r="B277" s="96" t="s">
        <v>178</v>
      </c>
      <c r="C277">
        <v>1368</v>
      </c>
      <c r="D277">
        <v>927.7</v>
      </c>
      <c r="E277">
        <v>24226.799999999999</v>
      </c>
      <c r="F277">
        <v>22229.1</v>
      </c>
      <c r="G277" s="2">
        <f t="shared" si="85"/>
        <v>25594.799999999999</v>
      </c>
      <c r="H277" s="2">
        <f t="shared" si="86"/>
        <v>23156.799999999999</v>
      </c>
      <c r="I277" s="49">
        <f t="shared" si="87"/>
        <v>10.52822497063497</v>
      </c>
      <c r="J277">
        <v>8648.2999999999993</v>
      </c>
    </row>
    <row r="278" spans="1:10" x14ac:dyDescent="0.2">
      <c r="A278" s="30">
        <f t="shared" si="81"/>
        <v>40780</v>
      </c>
      <c r="B278" s="96" t="s">
        <v>178</v>
      </c>
      <c r="C278">
        <v>1244</v>
      </c>
      <c r="D278">
        <v>867.7</v>
      </c>
      <c r="E278">
        <v>24351.3</v>
      </c>
      <c r="F278">
        <v>22292.1</v>
      </c>
      <c r="G278" s="2">
        <f t="shared" si="85"/>
        <v>25595.3</v>
      </c>
      <c r="H278" s="2">
        <f t="shared" si="86"/>
        <v>23159.8</v>
      </c>
      <c r="I278" s="49">
        <f t="shared" si="87"/>
        <v>10.516066632699772</v>
      </c>
      <c r="J278">
        <v>8905.2999999999993</v>
      </c>
    </row>
    <row r="279" spans="1:10" x14ac:dyDescent="0.2">
      <c r="A279" s="30">
        <f t="shared" si="81"/>
        <v>40787</v>
      </c>
      <c r="B279" s="96" t="s">
        <v>178</v>
      </c>
      <c r="C279">
        <v>10276.6</v>
      </c>
      <c r="D279">
        <v>10144.799999999999</v>
      </c>
      <c r="E279">
        <v>2.9</v>
      </c>
      <c r="F279">
        <v>54.8</v>
      </c>
      <c r="G279" s="2">
        <f t="shared" si="85"/>
        <v>10279.5</v>
      </c>
      <c r="H279" s="2">
        <f t="shared" si="86"/>
        <v>10199.599999999999</v>
      </c>
      <c r="I279" s="49">
        <f t="shared" si="87"/>
        <v>0.78336405349230809</v>
      </c>
    </row>
    <row r="280" spans="1:10" x14ac:dyDescent="0.2">
      <c r="A280" s="30">
        <f t="shared" si="81"/>
        <v>40794</v>
      </c>
      <c r="B280" s="96" t="s">
        <v>178</v>
      </c>
      <c r="C280">
        <v>10149.6</v>
      </c>
      <c r="D280">
        <v>10424.299999999999</v>
      </c>
      <c r="E280">
        <v>242.6</v>
      </c>
      <c r="F280">
        <v>155</v>
      </c>
      <c r="G280" s="2">
        <f t="shared" si="85"/>
        <v>10392.200000000001</v>
      </c>
      <c r="H280" s="2">
        <f t="shared" si="86"/>
        <v>10579.3</v>
      </c>
      <c r="I280" s="49">
        <f t="shared" si="87"/>
        <v>-1.7685480135736675</v>
      </c>
    </row>
    <row r="281" spans="1:10" x14ac:dyDescent="0.2">
      <c r="A281" s="30">
        <f t="shared" si="81"/>
        <v>40801</v>
      </c>
      <c r="B281" s="96" t="s">
        <v>178</v>
      </c>
      <c r="C281">
        <v>10206.1</v>
      </c>
      <c r="D281">
        <v>11118.5</v>
      </c>
      <c r="E281">
        <v>362.4</v>
      </c>
      <c r="F281">
        <v>231.3</v>
      </c>
      <c r="G281" s="2">
        <f t="shared" si="85"/>
        <v>10568.5</v>
      </c>
      <c r="H281" s="2">
        <f t="shared" si="86"/>
        <v>11349.8</v>
      </c>
      <c r="I281" s="49">
        <f t="shared" si="87"/>
        <v>-6.8838217413522695</v>
      </c>
    </row>
    <row r="282" spans="1:10" x14ac:dyDescent="0.2">
      <c r="A282" s="30">
        <f t="shared" si="81"/>
        <v>40808</v>
      </c>
      <c r="B282" s="96" t="s">
        <v>178</v>
      </c>
      <c r="C282">
        <v>10874.1</v>
      </c>
      <c r="D282">
        <v>12186</v>
      </c>
      <c r="E282">
        <v>539.9</v>
      </c>
      <c r="F282">
        <v>459</v>
      </c>
      <c r="G282" s="2">
        <f t="shared" si="85"/>
        <v>11414</v>
      </c>
      <c r="H282" s="2">
        <f t="shared" si="86"/>
        <v>12645</v>
      </c>
      <c r="I282" s="49">
        <f t="shared" si="87"/>
        <v>-9.7350731514432631</v>
      </c>
    </row>
    <row r="283" spans="1:10" x14ac:dyDescent="0.2">
      <c r="A283" s="30">
        <f t="shared" si="81"/>
        <v>40815</v>
      </c>
      <c r="B283" s="96" t="s">
        <v>178</v>
      </c>
      <c r="C283" s="118">
        <v>11107</v>
      </c>
      <c r="D283" s="118">
        <v>12474.5</v>
      </c>
      <c r="E283" s="118">
        <v>661.1</v>
      </c>
      <c r="F283" s="118">
        <v>794.9</v>
      </c>
      <c r="G283" s="2">
        <f t="shared" si="85"/>
        <v>11768.1</v>
      </c>
      <c r="H283" s="2">
        <f t="shared" si="86"/>
        <v>13269.4</v>
      </c>
      <c r="I283" s="49">
        <f t="shared" si="87"/>
        <v>-11.314000633035404</v>
      </c>
    </row>
    <row r="284" spans="1:10" ht="15" x14ac:dyDescent="0.3">
      <c r="A284" s="30">
        <f t="shared" si="81"/>
        <v>40822</v>
      </c>
      <c r="B284" s="96" t="s">
        <v>178</v>
      </c>
      <c r="C284" s="119">
        <v>11245</v>
      </c>
      <c r="D284" s="118">
        <v>12387.2</v>
      </c>
      <c r="E284" s="118">
        <v>1083.0999999999999</v>
      </c>
      <c r="F284" s="118">
        <v>1465.8</v>
      </c>
      <c r="G284" s="120">
        <f t="shared" si="85"/>
        <v>12328.1</v>
      </c>
      <c r="H284" s="120">
        <f t="shared" si="86"/>
        <v>13853</v>
      </c>
      <c r="I284" s="49">
        <f t="shared" si="87"/>
        <v>-11.007723958709303</v>
      </c>
    </row>
    <row r="285" spans="1:10" x14ac:dyDescent="0.2">
      <c r="A285" s="30">
        <f t="shared" si="81"/>
        <v>40829</v>
      </c>
      <c r="B285" s="96" t="s">
        <v>178</v>
      </c>
      <c r="C285">
        <v>10778</v>
      </c>
      <c r="D285">
        <v>12734.5</v>
      </c>
      <c r="E285">
        <v>1881.1</v>
      </c>
      <c r="F285">
        <v>2569.5</v>
      </c>
      <c r="G285" s="2">
        <f t="shared" si="85"/>
        <v>12659.1</v>
      </c>
      <c r="H285" s="2">
        <f t="shared" si="86"/>
        <v>15304</v>
      </c>
      <c r="I285" s="49">
        <f t="shared" si="87"/>
        <v>-17.282409827496082</v>
      </c>
    </row>
    <row r="286" spans="1:10" x14ac:dyDescent="0.2">
      <c r="A286" s="30">
        <f t="shared" si="81"/>
        <v>40836</v>
      </c>
      <c r="B286" s="96" t="s">
        <v>178</v>
      </c>
      <c r="C286">
        <v>10038.4</v>
      </c>
      <c r="D286">
        <v>12627.5</v>
      </c>
      <c r="E286">
        <v>2712.4</v>
      </c>
      <c r="F286">
        <v>4046.1</v>
      </c>
      <c r="G286" s="2">
        <f t="shared" si="85"/>
        <v>12750.8</v>
      </c>
      <c r="H286" s="2">
        <f t="shared" si="86"/>
        <v>16673.599999999999</v>
      </c>
      <c r="I286" s="49">
        <f t="shared" si="87"/>
        <v>-23.527012762690713</v>
      </c>
    </row>
    <row r="287" spans="1:10" x14ac:dyDescent="0.2">
      <c r="A287" s="30">
        <f t="shared" si="81"/>
        <v>40843</v>
      </c>
      <c r="B287" s="96" t="s">
        <v>178</v>
      </c>
      <c r="C287">
        <v>9350.7000000000007</v>
      </c>
      <c r="D287">
        <v>11978.7</v>
      </c>
      <c r="E287">
        <v>3617.8</v>
      </c>
      <c r="F287">
        <v>5622</v>
      </c>
      <c r="G287" s="2">
        <f t="shared" si="85"/>
        <v>12968.5</v>
      </c>
      <c r="H287" s="2">
        <f t="shared" si="86"/>
        <v>17600.7</v>
      </c>
      <c r="I287" s="49">
        <f t="shared" si="87"/>
        <v>-26.318271432386219</v>
      </c>
    </row>
    <row r="288" spans="1:10" x14ac:dyDescent="0.2">
      <c r="A288" s="30">
        <f t="shared" si="81"/>
        <v>40850</v>
      </c>
      <c r="B288" s="96" t="s">
        <v>178</v>
      </c>
      <c r="C288">
        <v>8785.7000000000007</v>
      </c>
      <c r="D288">
        <v>11284.9</v>
      </c>
      <c r="E288">
        <v>4517.6000000000004</v>
      </c>
      <c r="F288">
        <v>6935.9</v>
      </c>
      <c r="G288" s="2">
        <f t="shared" si="85"/>
        <v>13303.300000000001</v>
      </c>
      <c r="H288" s="2">
        <f t="shared" si="86"/>
        <v>18220.8</v>
      </c>
      <c r="I288" s="49">
        <f t="shared" si="87"/>
        <v>-26.988386898489626</v>
      </c>
    </row>
    <row r="289" spans="1:9" x14ac:dyDescent="0.2">
      <c r="A289" s="30">
        <f t="shared" si="81"/>
        <v>40857</v>
      </c>
      <c r="B289" s="96" t="s">
        <v>178</v>
      </c>
      <c r="C289">
        <v>8089.2</v>
      </c>
      <c r="D289">
        <v>10814</v>
      </c>
      <c r="E289">
        <v>5731.1</v>
      </c>
      <c r="F289">
        <v>8236.6</v>
      </c>
      <c r="G289" s="2">
        <f t="shared" si="85"/>
        <v>13820.3</v>
      </c>
      <c r="H289" s="2">
        <f t="shared" si="86"/>
        <v>19050.599999999999</v>
      </c>
      <c r="I289" s="49">
        <f t="shared" si="87"/>
        <v>-27.454778327191796</v>
      </c>
    </row>
    <row r="290" spans="1:9" x14ac:dyDescent="0.2">
      <c r="A290" s="30">
        <f t="shared" si="81"/>
        <v>40864</v>
      </c>
      <c r="B290" s="96" t="s">
        <v>178</v>
      </c>
      <c r="C290">
        <v>8205.4</v>
      </c>
      <c r="D290">
        <v>10148.799999999999</v>
      </c>
      <c r="E290">
        <v>6551.2</v>
      </c>
      <c r="F290">
        <v>9356.4</v>
      </c>
      <c r="G290" s="2">
        <f t="shared" si="85"/>
        <v>14756.599999999999</v>
      </c>
      <c r="H290" s="2">
        <f t="shared" si="86"/>
        <v>19505.199999999997</v>
      </c>
      <c r="I290" s="49">
        <f t="shared" si="87"/>
        <v>-24.345302791050582</v>
      </c>
    </row>
    <row r="291" spans="1:9" x14ac:dyDescent="0.2">
      <c r="A291" s="30">
        <f t="shared" si="81"/>
        <v>40871</v>
      </c>
      <c r="B291" s="96" t="s">
        <v>178</v>
      </c>
      <c r="C291">
        <v>7846.5</v>
      </c>
      <c r="D291">
        <v>10252.5</v>
      </c>
      <c r="E291">
        <v>7444.7</v>
      </c>
      <c r="F291">
        <v>10736.5</v>
      </c>
      <c r="G291" s="2">
        <f t="shared" si="85"/>
        <v>15291.2</v>
      </c>
      <c r="H291" s="2">
        <f t="shared" si="86"/>
        <v>20989</v>
      </c>
      <c r="I291" s="49">
        <f t="shared" si="87"/>
        <v>-27.146600600314454</v>
      </c>
    </row>
    <row r="292" spans="1:9" x14ac:dyDescent="0.2">
      <c r="A292" s="30">
        <f t="shared" si="81"/>
        <v>40878</v>
      </c>
      <c r="B292" s="96" t="s">
        <v>178</v>
      </c>
      <c r="C292">
        <v>7785.4</v>
      </c>
      <c r="D292">
        <v>9578.1</v>
      </c>
      <c r="E292">
        <v>8056.8</v>
      </c>
      <c r="F292">
        <v>11677.1</v>
      </c>
      <c r="G292" s="2">
        <f t="shared" si="85"/>
        <v>15842.2</v>
      </c>
      <c r="H292" s="2">
        <f t="shared" si="86"/>
        <v>21255.200000000001</v>
      </c>
      <c r="I292" s="49">
        <f t="shared" si="87"/>
        <v>-25.466709322895099</v>
      </c>
    </row>
    <row r="293" spans="1:9" x14ac:dyDescent="0.2">
      <c r="A293" s="30">
        <f t="shared" si="81"/>
        <v>40885</v>
      </c>
      <c r="B293" s="96" t="s">
        <v>178</v>
      </c>
      <c r="C293">
        <v>7367.5</v>
      </c>
      <c r="D293">
        <v>8777.9</v>
      </c>
      <c r="E293">
        <v>8828.7999999999993</v>
      </c>
      <c r="F293">
        <v>12603.9</v>
      </c>
      <c r="G293" s="2">
        <f t="shared" si="85"/>
        <v>16196.3</v>
      </c>
      <c r="H293" s="2">
        <f t="shared" si="86"/>
        <v>21381.8</v>
      </c>
      <c r="I293" s="49">
        <f t="shared" si="87"/>
        <v>-24.251933887698883</v>
      </c>
    </row>
    <row r="294" spans="1:9" x14ac:dyDescent="0.2">
      <c r="A294" s="30">
        <f t="shared" si="81"/>
        <v>40892</v>
      </c>
      <c r="B294" s="96" t="s">
        <v>178</v>
      </c>
      <c r="C294">
        <v>6957.2</v>
      </c>
      <c r="D294">
        <v>8493.7999999999993</v>
      </c>
      <c r="E294">
        <v>9428.2000000000007</v>
      </c>
      <c r="F294">
        <v>13525.3</v>
      </c>
      <c r="G294" s="2">
        <f t="shared" si="85"/>
        <v>16385.400000000001</v>
      </c>
      <c r="H294" s="2">
        <f t="shared" si="86"/>
        <v>22019.1</v>
      </c>
      <c r="I294" s="49">
        <f t="shared" si="87"/>
        <v>-25.585514394321287</v>
      </c>
    </row>
    <row r="295" spans="1:9" x14ac:dyDescent="0.2">
      <c r="A295" s="30">
        <f t="shared" si="81"/>
        <v>40899</v>
      </c>
      <c r="B295" s="96" t="s">
        <v>178</v>
      </c>
      <c r="C295">
        <v>6531.3</v>
      </c>
      <c r="D295">
        <v>8092.7</v>
      </c>
      <c r="E295">
        <v>10276.299999999999</v>
      </c>
      <c r="F295">
        <v>14040.2</v>
      </c>
      <c r="G295" s="2">
        <f t="shared" si="85"/>
        <v>16807.599999999999</v>
      </c>
      <c r="H295" s="2">
        <f t="shared" si="86"/>
        <v>22132.9</v>
      </c>
      <c r="I295" s="49">
        <f t="shared" si="87"/>
        <v>-24.060561426654449</v>
      </c>
    </row>
    <row r="296" spans="1:9" x14ac:dyDescent="0.2">
      <c r="A296" s="30">
        <f t="shared" si="81"/>
        <v>40906</v>
      </c>
      <c r="B296" s="96" t="s">
        <v>178</v>
      </c>
      <c r="C296">
        <v>5842.3</v>
      </c>
      <c r="D296">
        <v>7483.2</v>
      </c>
      <c r="E296">
        <v>11101.8</v>
      </c>
      <c r="F296">
        <v>14779.3</v>
      </c>
      <c r="G296" s="2">
        <f t="shared" si="85"/>
        <v>16944.099999999999</v>
      </c>
      <c r="H296" s="2">
        <f t="shared" si="86"/>
        <v>22262.5</v>
      </c>
      <c r="I296" s="49">
        <f t="shared" si="87"/>
        <v>-23.88950028074116</v>
      </c>
    </row>
    <row r="297" spans="1:9" x14ac:dyDescent="0.2">
      <c r="A297" s="30">
        <f t="shared" si="81"/>
        <v>40913</v>
      </c>
      <c r="B297" s="96" t="s">
        <v>178</v>
      </c>
      <c r="C297">
        <v>5572.5</v>
      </c>
      <c r="D297">
        <v>7623.1</v>
      </c>
      <c r="E297">
        <v>11628.6</v>
      </c>
      <c r="F297">
        <v>15216.8</v>
      </c>
      <c r="G297" s="2">
        <f t="shared" si="85"/>
        <v>17201.099999999999</v>
      </c>
      <c r="H297" s="2">
        <f t="shared" si="86"/>
        <v>22839.9</v>
      </c>
      <c r="I297" s="49">
        <f t="shared" si="87"/>
        <v>-24.688374292356809</v>
      </c>
    </row>
    <row r="298" spans="1:9" x14ac:dyDescent="0.2">
      <c r="A298" s="30">
        <f t="shared" si="81"/>
        <v>40920</v>
      </c>
      <c r="B298" s="96" t="s">
        <v>178</v>
      </c>
      <c r="C298">
        <v>5162.5</v>
      </c>
      <c r="D298">
        <v>7405</v>
      </c>
      <c r="E298">
        <v>12406.1</v>
      </c>
      <c r="F298">
        <v>15927.9</v>
      </c>
      <c r="G298" s="2">
        <f t="shared" si="85"/>
        <v>17568.599999999999</v>
      </c>
      <c r="H298" s="2">
        <f t="shared" si="86"/>
        <v>23332.9</v>
      </c>
      <c r="I298" s="49">
        <f t="shared" si="87"/>
        <v>-24.704601656887924</v>
      </c>
    </row>
    <row r="299" spans="1:9" x14ac:dyDescent="0.2">
      <c r="A299" s="30">
        <f t="shared" si="81"/>
        <v>40927</v>
      </c>
      <c r="B299" s="96" t="s">
        <v>178</v>
      </c>
      <c r="C299">
        <v>4632.8</v>
      </c>
      <c r="D299">
        <v>6963.4</v>
      </c>
      <c r="E299">
        <v>13296.7</v>
      </c>
      <c r="F299">
        <v>16764.8</v>
      </c>
      <c r="G299" s="2">
        <f t="shared" si="85"/>
        <v>17929.5</v>
      </c>
      <c r="H299" s="2">
        <f t="shared" si="86"/>
        <v>23728.199999999997</v>
      </c>
      <c r="I299" s="49">
        <f t="shared" si="87"/>
        <v>-24.438010468556392</v>
      </c>
    </row>
    <row r="300" spans="1:9" x14ac:dyDescent="0.2">
      <c r="A300" s="30">
        <f t="shared" si="81"/>
        <v>40934</v>
      </c>
      <c r="B300" s="96" t="s">
        <v>178</v>
      </c>
      <c r="C300">
        <v>4152.1000000000004</v>
      </c>
      <c r="D300">
        <v>6610</v>
      </c>
      <c r="E300">
        <v>14023.6</v>
      </c>
      <c r="F300">
        <v>17472.2</v>
      </c>
      <c r="G300" s="2">
        <f t="shared" si="85"/>
        <v>18175.7</v>
      </c>
      <c r="H300" s="2">
        <f t="shared" si="86"/>
        <v>24082.2</v>
      </c>
      <c r="I300" s="49">
        <f t="shared" si="87"/>
        <v>-24.526413699745042</v>
      </c>
    </row>
    <row r="301" spans="1:9" x14ac:dyDescent="0.2">
      <c r="A301" s="30">
        <f t="shared" si="81"/>
        <v>40941</v>
      </c>
      <c r="B301" s="96" t="s">
        <v>178</v>
      </c>
      <c r="C301">
        <v>3704.6</v>
      </c>
      <c r="D301">
        <v>5699.6</v>
      </c>
      <c r="E301">
        <v>14809.1</v>
      </c>
      <c r="F301">
        <v>18121</v>
      </c>
      <c r="G301" s="2">
        <f t="shared" si="85"/>
        <v>18513.7</v>
      </c>
      <c r="H301" s="2">
        <f t="shared" si="86"/>
        <v>23820.6</v>
      </c>
      <c r="I301" s="49">
        <f t="shared" si="87"/>
        <v>-22.278615987842443</v>
      </c>
    </row>
    <row r="302" spans="1:9" x14ac:dyDescent="0.2">
      <c r="A302" s="30">
        <f t="shared" si="81"/>
        <v>40948</v>
      </c>
      <c r="B302" s="96" t="s">
        <v>178</v>
      </c>
      <c r="C302">
        <v>3194.4</v>
      </c>
      <c r="D302">
        <v>5236.8</v>
      </c>
      <c r="E302">
        <v>15526.3</v>
      </c>
      <c r="F302">
        <v>18663.3</v>
      </c>
      <c r="G302" s="2">
        <f>+C302+E302</f>
        <v>18720.7</v>
      </c>
      <c r="H302" s="2">
        <f>+D302+F302</f>
        <v>23900.1</v>
      </c>
      <c r="I302" s="49">
        <f>+(G302/H302-1)*100</f>
        <v>-21.67103903330948</v>
      </c>
    </row>
    <row r="303" spans="1:9" x14ac:dyDescent="0.2">
      <c r="A303" s="30">
        <f t="shared" si="81"/>
        <v>40955</v>
      </c>
      <c r="B303" s="96" t="s">
        <v>178</v>
      </c>
      <c r="C303">
        <v>3038.8</v>
      </c>
      <c r="D303">
        <v>4833.8</v>
      </c>
      <c r="E303">
        <v>16203</v>
      </c>
      <c r="F303">
        <v>19471.400000000001</v>
      </c>
      <c r="G303" s="2">
        <f t="shared" si="85"/>
        <v>19241.8</v>
      </c>
      <c r="H303" s="2">
        <f t="shared" si="86"/>
        <v>24305.200000000001</v>
      </c>
      <c r="I303" s="49">
        <f t="shared" si="87"/>
        <v>-20.832579036584765</v>
      </c>
    </row>
    <row r="304" spans="1:9" x14ac:dyDescent="0.2">
      <c r="A304" s="30">
        <f t="shared" si="81"/>
        <v>40962</v>
      </c>
      <c r="B304" s="96" t="s">
        <v>178</v>
      </c>
      <c r="C304">
        <v>2611.5</v>
      </c>
      <c r="D304">
        <v>3872.9</v>
      </c>
      <c r="E304">
        <v>16878.400000000001</v>
      </c>
      <c r="F304">
        <v>20771.3</v>
      </c>
      <c r="G304" s="2">
        <f t="shared" si="85"/>
        <v>19489.900000000001</v>
      </c>
      <c r="H304" s="2">
        <f t="shared" si="86"/>
        <v>24644.2</v>
      </c>
      <c r="I304" s="49">
        <f t="shared" si="87"/>
        <v>-20.914860291671054</v>
      </c>
    </row>
    <row r="305" spans="1:9" x14ac:dyDescent="0.2">
      <c r="A305" s="30">
        <f t="shared" si="81"/>
        <v>40969</v>
      </c>
      <c r="B305" s="96" t="s">
        <v>178</v>
      </c>
      <c r="C305">
        <v>2496</v>
      </c>
      <c r="D305">
        <v>3715.5</v>
      </c>
      <c r="E305">
        <v>17483.5</v>
      </c>
      <c r="F305">
        <v>21231.9</v>
      </c>
      <c r="G305" s="2">
        <f t="shared" si="85"/>
        <v>19979.5</v>
      </c>
      <c r="H305" s="2">
        <f t="shared" si="86"/>
        <v>24947.4</v>
      </c>
      <c r="I305" s="49">
        <f t="shared" si="87"/>
        <v>-19.913497999791563</v>
      </c>
    </row>
    <row r="306" spans="1:9" x14ac:dyDescent="0.2">
      <c r="A306" s="30">
        <f t="shared" si="81"/>
        <v>40976</v>
      </c>
      <c r="B306" s="96" t="s">
        <v>178</v>
      </c>
      <c r="C306">
        <v>2458.9</v>
      </c>
      <c r="D306">
        <v>3191</v>
      </c>
      <c r="E306">
        <v>17888.8</v>
      </c>
      <c r="F306">
        <v>21759.4</v>
      </c>
      <c r="G306" s="2">
        <f t="shared" si="85"/>
        <v>20347.7</v>
      </c>
      <c r="H306" s="2">
        <f t="shared" si="86"/>
        <v>24950.400000000001</v>
      </c>
      <c r="I306" s="49">
        <f t="shared" si="87"/>
        <v>-18.447399640887518</v>
      </c>
    </row>
    <row r="307" spans="1:9" x14ac:dyDescent="0.2">
      <c r="A307" s="30">
        <f t="shared" si="81"/>
        <v>40983</v>
      </c>
      <c r="B307" s="96" t="s">
        <v>178</v>
      </c>
      <c r="C307">
        <v>2203.9</v>
      </c>
      <c r="D307">
        <v>2678.5</v>
      </c>
      <c r="E307">
        <v>18206.3</v>
      </c>
      <c r="F307">
        <v>22292.7</v>
      </c>
      <c r="G307" s="2">
        <f t="shared" si="85"/>
        <v>20410.2</v>
      </c>
      <c r="H307" s="2">
        <f t="shared" si="86"/>
        <v>24971.200000000001</v>
      </c>
      <c r="I307" s="49">
        <f t="shared" si="87"/>
        <v>-18.26504132760941</v>
      </c>
    </row>
    <row r="308" spans="1:9" x14ac:dyDescent="0.2">
      <c r="A308" s="30">
        <f t="shared" si="81"/>
        <v>40990</v>
      </c>
      <c r="B308" s="96" t="s">
        <v>178</v>
      </c>
      <c r="C308">
        <v>2041.6</v>
      </c>
      <c r="D308">
        <v>2410.5</v>
      </c>
      <c r="E308">
        <v>18578.400000000001</v>
      </c>
      <c r="F308">
        <v>22742</v>
      </c>
      <c r="G308" s="2">
        <f t="shared" si="85"/>
        <v>20620</v>
      </c>
      <c r="H308" s="2">
        <f t="shared" si="86"/>
        <v>25152.5</v>
      </c>
      <c r="I308" s="49">
        <f t="shared" si="87"/>
        <v>-18.020077527084787</v>
      </c>
    </row>
    <row r="309" spans="1:9" x14ac:dyDescent="0.2">
      <c r="A309" s="30">
        <f t="shared" si="81"/>
        <v>40997</v>
      </c>
      <c r="B309" s="96" t="s">
        <v>178</v>
      </c>
      <c r="C309">
        <v>1751.4</v>
      </c>
      <c r="D309">
        <v>2134.6</v>
      </c>
      <c r="E309">
        <v>19125.900000000001</v>
      </c>
      <c r="F309">
        <v>23096.1</v>
      </c>
      <c r="G309" s="2">
        <f t="shared" si="85"/>
        <v>20877.300000000003</v>
      </c>
      <c r="H309" s="2">
        <f t="shared" si="86"/>
        <v>25230.699999999997</v>
      </c>
      <c r="I309" s="49">
        <f t="shared" si="87"/>
        <v>-17.254376612618739</v>
      </c>
    </row>
    <row r="310" spans="1:9" x14ac:dyDescent="0.2">
      <c r="A310" s="30">
        <f t="shared" si="81"/>
        <v>41004</v>
      </c>
      <c r="B310" s="96" t="s">
        <v>178</v>
      </c>
      <c r="C310">
        <v>1625.4</v>
      </c>
      <c r="D310">
        <v>1961.5</v>
      </c>
      <c r="E310">
        <v>19386.400000000001</v>
      </c>
      <c r="F310">
        <v>23451.5</v>
      </c>
      <c r="G310" s="2">
        <f t="shared" si="85"/>
        <v>21011.800000000003</v>
      </c>
      <c r="H310" s="2">
        <f t="shared" si="86"/>
        <v>25413</v>
      </c>
      <c r="I310" s="49">
        <f t="shared" si="87"/>
        <v>-17.3186951560225</v>
      </c>
    </row>
    <row r="311" spans="1:9" x14ac:dyDescent="0.2">
      <c r="A311" s="30">
        <f t="shared" si="81"/>
        <v>41011</v>
      </c>
      <c r="B311" s="96" t="s">
        <v>178</v>
      </c>
      <c r="C311">
        <v>1569.2</v>
      </c>
      <c r="D311">
        <v>2006.5</v>
      </c>
      <c r="E311">
        <v>19569.8</v>
      </c>
      <c r="F311">
        <v>23583</v>
      </c>
      <c r="G311" s="2">
        <f t="shared" si="85"/>
        <v>21139</v>
      </c>
      <c r="H311" s="2">
        <f t="shared" si="86"/>
        <v>25589.5</v>
      </c>
      <c r="I311" s="49">
        <f t="shared" si="87"/>
        <v>-17.391899021082867</v>
      </c>
    </row>
    <row r="312" spans="1:9" x14ac:dyDescent="0.2">
      <c r="A312" s="30">
        <f t="shared" si="81"/>
        <v>41018</v>
      </c>
      <c r="B312" s="96" t="s">
        <v>178</v>
      </c>
      <c r="C312">
        <v>1987.3</v>
      </c>
      <c r="D312">
        <v>1946.5</v>
      </c>
      <c r="E312">
        <v>19694.400000000001</v>
      </c>
      <c r="F312">
        <v>23647.9</v>
      </c>
      <c r="G312" s="2">
        <f t="shared" si="85"/>
        <v>21681.7</v>
      </c>
      <c r="H312" s="2">
        <f t="shared" si="86"/>
        <v>25594.400000000001</v>
      </c>
      <c r="I312" s="49">
        <f t="shared" si="87"/>
        <v>-15.287328478104589</v>
      </c>
    </row>
    <row r="313" spans="1:9" x14ac:dyDescent="0.2">
      <c r="A313" s="30">
        <f t="shared" si="81"/>
        <v>41025</v>
      </c>
      <c r="B313" s="96" t="s">
        <v>178</v>
      </c>
      <c r="C313">
        <v>1925.9</v>
      </c>
      <c r="D313">
        <v>1947</v>
      </c>
      <c r="E313">
        <v>19873.099999999999</v>
      </c>
      <c r="F313">
        <v>23648</v>
      </c>
      <c r="G313" s="2">
        <f t="shared" si="85"/>
        <v>21799</v>
      </c>
      <c r="H313" s="2">
        <f t="shared" si="86"/>
        <v>25595</v>
      </c>
      <c r="I313" s="49">
        <f t="shared" si="87"/>
        <v>-14.831021683922641</v>
      </c>
    </row>
    <row r="314" spans="1:9" x14ac:dyDescent="0.2">
      <c r="A314" s="30">
        <f t="shared" si="81"/>
        <v>41032</v>
      </c>
      <c r="B314" s="96" t="s">
        <v>178</v>
      </c>
      <c r="C314">
        <v>2030.2</v>
      </c>
      <c r="D314">
        <v>1831.5</v>
      </c>
      <c r="E314">
        <v>19945.5</v>
      </c>
      <c r="F314">
        <v>23713.9</v>
      </c>
      <c r="G314" s="2">
        <f t="shared" si="85"/>
        <v>21975.7</v>
      </c>
      <c r="H314" s="2">
        <f t="shared" si="86"/>
        <v>25545.4</v>
      </c>
      <c r="I314" s="49">
        <f t="shared" si="87"/>
        <v>-13.973944428351093</v>
      </c>
    </row>
    <row r="315" spans="1:9" x14ac:dyDescent="0.2">
      <c r="A315" s="30">
        <f t="shared" si="81"/>
        <v>41039</v>
      </c>
      <c r="B315" s="96" t="s">
        <v>178</v>
      </c>
      <c r="C315">
        <v>1854.2</v>
      </c>
      <c r="D315">
        <v>1831.5</v>
      </c>
      <c r="E315">
        <v>20240.599999999999</v>
      </c>
      <c r="F315">
        <v>23713.9</v>
      </c>
      <c r="G315" s="2">
        <f t="shared" si="85"/>
        <v>22094.799999999999</v>
      </c>
      <c r="H315" s="2">
        <f t="shared" si="86"/>
        <v>25545.4</v>
      </c>
      <c r="I315" s="49">
        <f t="shared" si="87"/>
        <v>-13.507715674837751</v>
      </c>
    </row>
    <row r="316" spans="1:9" x14ac:dyDescent="0.2">
      <c r="A316" s="30">
        <f t="shared" si="81"/>
        <v>41046</v>
      </c>
      <c r="B316" s="96" t="s">
        <v>178</v>
      </c>
      <c r="C316">
        <v>2038.8</v>
      </c>
      <c r="D316">
        <v>1778.3</v>
      </c>
      <c r="E316">
        <v>20492.8</v>
      </c>
      <c r="F316">
        <v>23771.1</v>
      </c>
      <c r="G316" s="2">
        <f t="shared" si="85"/>
        <v>22531.599999999999</v>
      </c>
      <c r="H316" s="2">
        <f t="shared" si="86"/>
        <v>25549.399999999998</v>
      </c>
      <c r="I316" s="49">
        <f t="shared" si="87"/>
        <v>-11.811627670317105</v>
      </c>
    </row>
    <row r="317" spans="1:9" x14ac:dyDescent="0.2">
      <c r="A317" s="30">
        <f t="shared" si="81"/>
        <v>41053</v>
      </c>
      <c r="B317" s="96" t="s">
        <v>178</v>
      </c>
      <c r="C317">
        <v>2038.8</v>
      </c>
      <c r="D317">
        <v>1778.3</v>
      </c>
      <c r="E317">
        <v>20492.8</v>
      </c>
      <c r="F317">
        <v>23771.1</v>
      </c>
      <c r="G317" s="2">
        <f t="shared" si="85"/>
        <v>22531.599999999999</v>
      </c>
      <c r="H317" s="2">
        <f t="shared" si="86"/>
        <v>25549.399999999998</v>
      </c>
      <c r="I317" s="49">
        <f t="shared" si="87"/>
        <v>-11.811627670317105</v>
      </c>
    </row>
    <row r="318" spans="1:9" x14ac:dyDescent="0.2">
      <c r="A318" s="30">
        <f t="shared" ref="A318:A381" si="88">+A317+7</f>
        <v>41060</v>
      </c>
      <c r="B318" s="96" t="s">
        <v>178</v>
      </c>
      <c r="C318">
        <v>1959.5</v>
      </c>
      <c r="D318">
        <v>1705.8</v>
      </c>
      <c r="E318">
        <v>20689.8</v>
      </c>
      <c r="F318">
        <v>23898.1</v>
      </c>
      <c r="G318" s="2">
        <f t="shared" si="85"/>
        <v>22649.3</v>
      </c>
      <c r="H318" s="2">
        <f t="shared" si="86"/>
        <v>25603.899999999998</v>
      </c>
      <c r="I318" s="49">
        <f t="shared" si="87"/>
        <v>-11.539648256710889</v>
      </c>
    </row>
    <row r="319" spans="1:9" x14ac:dyDescent="0.2">
      <c r="A319" s="30">
        <f t="shared" si="88"/>
        <v>41067</v>
      </c>
      <c r="B319" s="96" t="s">
        <v>178</v>
      </c>
      <c r="C319">
        <v>2025.1</v>
      </c>
      <c r="D319">
        <v>1705.8</v>
      </c>
      <c r="E319">
        <v>20885.599999999999</v>
      </c>
      <c r="F319">
        <v>23898.1</v>
      </c>
      <c r="G319" s="2">
        <f t="shared" si="85"/>
        <v>22910.699999999997</v>
      </c>
      <c r="H319" s="2">
        <f t="shared" si="86"/>
        <v>25603.899999999998</v>
      </c>
      <c r="I319" s="49">
        <f t="shared" si="87"/>
        <v>-10.51871004026731</v>
      </c>
    </row>
    <row r="320" spans="1:9" x14ac:dyDescent="0.2">
      <c r="A320" s="30">
        <f t="shared" si="88"/>
        <v>41074</v>
      </c>
      <c r="B320" s="96" t="s">
        <v>178</v>
      </c>
      <c r="C320">
        <v>1691.5</v>
      </c>
      <c r="D320">
        <v>1524.9</v>
      </c>
      <c r="E320">
        <v>21136.2</v>
      </c>
      <c r="F320">
        <v>23965.1</v>
      </c>
      <c r="G320" s="2">
        <f t="shared" si="85"/>
        <v>22827.7</v>
      </c>
      <c r="H320" s="2">
        <f t="shared" si="86"/>
        <v>25490</v>
      </c>
      <c r="I320" s="49">
        <f t="shared" si="87"/>
        <v>-10.444488034523335</v>
      </c>
    </row>
    <row r="321" spans="1:9" x14ac:dyDescent="0.2">
      <c r="A321" s="30">
        <f t="shared" si="88"/>
        <v>41081</v>
      </c>
      <c r="B321" s="96" t="s">
        <v>178</v>
      </c>
      <c r="C321">
        <v>1752.8</v>
      </c>
      <c r="D321">
        <v>1464.9</v>
      </c>
      <c r="E321">
        <v>21190.9</v>
      </c>
      <c r="F321">
        <v>24029</v>
      </c>
      <c r="G321" s="2">
        <f t="shared" si="85"/>
        <v>22943.7</v>
      </c>
      <c r="H321" s="2">
        <f t="shared" si="86"/>
        <v>25493.9</v>
      </c>
      <c r="I321" s="49">
        <f t="shared" si="87"/>
        <v>-10.003177230631643</v>
      </c>
    </row>
    <row r="322" spans="1:9" x14ac:dyDescent="0.2">
      <c r="A322" s="30">
        <f t="shared" si="88"/>
        <v>41088</v>
      </c>
      <c r="B322" s="96" t="s">
        <v>178</v>
      </c>
      <c r="C322">
        <v>1929.6</v>
      </c>
      <c r="D322">
        <v>1836.6</v>
      </c>
      <c r="E322">
        <v>21327.7</v>
      </c>
      <c r="F322">
        <v>24029.200000000001</v>
      </c>
      <c r="G322" s="2">
        <f t="shared" si="85"/>
        <v>23257.3</v>
      </c>
      <c r="H322" s="2">
        <f t="shared" si="86"/>
        <v>25865.8</v>
      </c>
      <c r="I322" s="49">
        <f t="shared" si="87"/>
        <v>-10.084745107439163</v>
      </c>
    </row>
    <row r="323" spans="1:9" x14ac:dyDescent="0.2">
      <c r="A323" s="30">
        <f t="shared" si="88"/>
        <v>41095</v>
      </c>
      <c r="B323" s="96" t="s">
        <v>178</v>
      </c>
      <c r="C323">
        <v>1944.6</v>
      </c>
      <c r="D323">
        <v>1929.1</v>
      </c>
      <c r="E323">
        <v>21617.8</v>
      </c>
      <c r="F323">
        <v>24029.8</v>
      </c>
      <c r="G323" s="2">
        <f t="shared" si="85"/>
        <v>23562.399999999998</v>
      </c>
      <c r="H323" s="2">
        <f t="shared" si="86"/>
        <v>25958.899999999998</v>
      </c>
      <c r="I323" s="49">
        <f t="shared" si="87"/>
        <v>-9.231901197662463</v>
      </c>
    </row>
    <row r="324" spans="1:9" x14ac:dyDescent="0.2">
      <c r="A324" s="30">
        <f t="shared" si="88"/>
        <v>41102</v>
      </c>
      <c r="B324" s="96" t="s">
        <v>178</v>
      </c>
      <c r="C324">
        <v>1936.3</v>
      </c>
      <c r="D324">
        <v>1984</v>
      </c>
      <c r="E324">
        <v>21800.6</v>
      </c>
      <c r="F324">
        <v>24029.8</v>
      </c>
      <c r="G324" s="2">
        <f t="shared" si="85"/>
        <v>23736.899999999998</v>
      </c>
      <c r="H324" s="2">
        <f t="shared" si="86"/>
        <v>26013.8</v>
      </c>
      <c r="I324" s="49">
        <f t="shared" si="87"/>
        <v>-8.7526620486049751</v>
      </c>
    </row>
    <row r="325" spans="1:9" x14ac:dyDescent="0.2">
      <c r="A325" s="30">
        <f t="shared" si="88"/>
        <v>41109</v>
      </c>
      <c r="B325" s="96" t="s">
        <v>178</v>
      </c>
      <c r="C325">
        <v>1931</v>
      </c>
      <c r="D325">
        <v>1984</v>
      </c>
      <c r="E325">
        <v>22005.599999999999</v>
      </c>
      <c r="F325">
        <v>24029.8</v>
      </c>
      <c r="G325" s="2">
        <f t="shared" si="85"/>
        <v>23936.6</v>
      </c>
      <c r="H325" s="2">
        <f t="shared" si="86"/>
        <v>26013.8</v>
      </c>
      <c r="I325" s="49">
        <f t="shared" si="87"/>
        <v>-7.9849925808609274</v>
      </c>
    </row>
    <row r="326" spans="1:9" x14ac:dyDescent="0.2">
      <c r="A326" s="30">
        <f t="shared" si="88"/>
        <v>41116</v>
      </c>
      <c r="B326" s="96" t="s">
        <v>178</v>
      </c>
      <c r="C326">
        <v>2032.1</v>
      </c>
      <c r="D326">
        <v>1380</v>
      </c>
      <c r="E326">
        <v>22119.4</v>
      </c>
      <c r="F326">
        <v>24095.8</v>
      </c>
      <c r="G326" s="2">
        <f t="shared" si="85"/>
        <v>24151.5</v>
      </c>
      <c r="H326" s="2">
        <f t="shared" si="86"/>
        <v>25475.8</v>
      </c>
      <c r="I326" s="49">
        <f t="shared" si="87"/>
        <v>-5.1982665902542742</v>
      </c>
    </row>
    <row r="327" spans="1:9" x14ac:dyDescent="0.2">
      <c r="A327" s="30">
        <f t="shared" si="88"/>
        <v>41123</v>
      </c>
      <c r="B327" s="96" t="s">
        <v>178</v>
      </c>
      <c r="C327">
        <v>1912.1</v>
      </c>
      <c r="D327">
        <v>1429</v>
      </c>
      <c r="E327">
        <v>22299</v>
      </c>
      <c r="F327">
        <v>24161.8</v>
      </c>
      <c r="G327" s="2">
        <f t="shared" si="85"/>
        <v>24211.1</v>
      </c>
      <c r="H327" s="2">
        <f t="shared" si="86"/>
        <v>25590.799999999999</v>
      </c>
      <c r="I327" s="49">
        <f t="shared" si="87"/>
        <v>-5.3913906560170144</v>
      </c>
    </row>
    <row r="328" spans="1:9" x14ac:dyDescent="0.2">
      <c r="A328" s="30">
        <f t="shared" si="88"/>
        <v>41130</v>
      </c>
      <c r="B328" s="96" t="s">
        <v>178</v>
      </c>
      <c r="C328">
        <v>1791.4</v>
      </c>
      <c r="D328">
        <v>1489</v>
      </c>
      <c r="E328">
        <v>22540.7</v>
      </c>
      <c r="F328">
        <v>24161.8</v>
      </c>
      <c r="G328" s="2">
        <f t="shared" si="85"/>
        <v>24332.100000000002</v>
      </c>
      <c r="H328" s="2">
        <f t="shared" si="86"/>
        <v>25650.799999999999</v>
      </c>
      <c r="I328" s="49">
        <f t="shared" si="87"/>
        <v>-5.140970262136058</v>
      </c>
    </row>
    <row r="329" spans="1:9" x14ac:dyDescent="0.2">
      <c r="A329" s="30">
        <f t="shared" si="88"/>
        <v>41137</v>
      </c>
      <c r="B329" s="96" t="s">
        <v>178</v>
      </c>
      <c r="C329">
        <v>1731.4</v>
      </c>
      <c r="D329">
        <v>1368</v>
      </c>
      <c r="E329">
        <v>22843.200000000001</v>
      </c>
      <c r="F329">
        <v>24226.799999999999</v>
      </c>
      <c r="G329" s="2">
        <f t="shared" si="85"/>
        <v>24574.600000000002</v>
      </c>
      <c r="H329" s="2">
        <f t="shared" si="86"/>
        <v>25594.799999999999</v>
      </c>
      <c r="I329" s="49">
        <f t="shared" si="87"/>
        <v>-3.9859658993232849</v>
      </c>
    </row>
    <row r="330" spans="1:9" x14ac:dyDescent="0.2">
      <c r="A330" s="30">
        <f t="shared" si="88"/>
        <v>41144</v>
      </c>
      <c r="B330" s="96" t="s">
        <v>178</v>
      </c>
      <c r="C330">
        <v>1438.4</v>
      </c>
      <c r="D330">
        <v>1244</v>
      </c>
      <c r="E330">
        <v>23207.5</v>
      </c>
      <c r="F330">
        <v>24351.3</v>
      </c>
      <c r="G330" s="2">
        <f t="shared" si="85"/>
        <v>24645.9</v>
      </c>
      <c r="H330" s="2">
        <f t="shared" si="86"/>
        <v>25595.3</v>
      </c>
      <c r="I330" s="49">
        <f t="shared" si="87"/>
        <v>-3.7092747496610623</v>
      </c>
    </row>
    <row r="331" spans="1:9" x14ac:dyDescent="0.2">
      <c r="A331" s="30">
        <f t="shared" si="88"/>
        <v>41151</v>
      </c>
      <c r="B331" s="96" t="s">
        <v>178</v>
      </c>
      <c r="C331">
        <v>1155.4000000000001</v>
      </c>
      <c r="D331">
        <v>10276.6</v>
      </c>
      <c r="E331">
        <v>23506.9</v>
      </c>
      <c r="F331">
        <v>2.9</v>
      </c>
      <c r="G331" s="2">
        <f t="shared" si="85"/>
        <v>24662.300000000003</v>
      </c>
      <c r="H331" s="2">
        <f t="shared" si="86"/>
        <v>10279.5</v>
      </c>
      <c r="I331" s="49">
        <f t="shared" si="87"/>
        <v>139.91731115326624</v>
      </c>
    </row>
    <row r="332" spans="1:9" x14ac:dyDescent="0.2">
      <c r="A332" s="30">
        <f t="shared" si="88"/>
        <v>41158</v>
      </c>
      <c r="B332" s="96" t="s">
        <v>178</v>
      </c>
      <c r="C332">
        <v>12943.3</v>
      </c>
      <c r="D332">
        <v>10276.6</v>
      </c>
      <c r="E332">
        <v>175.8</v>
      </c>
      <c r="F332">
        <v>2.9</v>
      </c>
      <c r="G332" s="2">
        <f t="shared" si="85"/>
        <v>13119.099999999999</v>
      </c>
      <c r="H332" s="2">
        <f t="shared" si="86"/>
        <v>10279.5</v>
      </c>
      <c r="I332" s="49">
        <f t="shared" si="87"/>
        <v>27.62391166885547</v>
      </c>
    </row>
    <row r="333" spans="1:9" x14ac:dyDescent="0.2">
      <c r="A333" s="30">
        <f t="shared" si="88"/>
        <v>41165</v>
      </c>
      <c r="B333" s="96" t="s">
        <v>178</v>
      </c>
      <c r="C333">
        <v>13061.3</v>
      </c>
      <c r="D333">
        <v>10206.1</v>
      </c>
      <c r="E333">
        <v>295</v>
      </c>
      <c r="F333">
        <v>362.4</v>
      </c>
      <c r="G333" s="2">
        <f t="shared" si="85"/>
        <v>13356.3</v>
      </c>
      <c r="H333" s="2">
        <f t="shared" si="86"/>
        <v>10568.5</v>
      </c>
      <c r="I333" s="49">
        <f t="shared" si="87"/>
        <v>26.378388607654824</v>
      </c>
    </row>
    <row r="334" spans="1:9" x14ac:dyDescent="0.2">
      <c r="A334" s="30">
        <f t="shared" si="88"/>
        <v>41172</v>
      </c>
      <c r="B334" s="96" t="s">
        <v>178</v>
      </c>
      <c r="C334">
        <v>13192.3</v>
      </c>
      <c r="D334">
        <v>10874.1</v>
      </c>
      <c r="E334">
        <v>353.7</v>
      </c>
      <c r="F334">
        <v>539.9</v>
      </c>
      <c r="G334" s="2">
        <f t="shared" si="85"/>
        <v>13546</v>
      </c>
      <c r="H334" s="2">
        <f t="shared" si="86"/>
        <v>11414</v>
      </c>
      <c r="I334" s="49">
        <f t="shared" si="87"/>
        <v>18.678815489749432</v>
      </c>
    </row>
    <row r="335" spans="1:9" x14ac:dyDescent="0.2">
      <c r="A335" s="30">
        <f t="shared" si="88"/>
        <v>41179</v>
      </c>
      <c r="B335" s="96" t="s">
        <v>178</v>
      </c>
      <c r="C335">
        <v>13490.3</v>
      </c>
      <c r="D335">
        <v>11107</v>
      </c>
      <c r="E335">
        <v>1080.7</v>
      </c>
      <c r="F335">
        <v>661.1</v>
      </c>
      <c r="G335" s="2">
        <f t="shared" si="85"/>
        <v>14571</v>
      </c>
      <c r="H335" s="2">
        <f t="shared" si="86"/>
        <v>11768.1</v>
      </c>
      <c r="I335" s="49">
        <f t="shared" si="87"/>
        <v>23.817778570882297</v>
      </c>
    </row>
    <row r="336" spans="1:9" x14ac:dyDescent="0.2">
      <c r="A336" s="30">
        <f t="shared" si="88"/>
        <v>41186</v>
      </c>
      <c r="B336" s="96" t="s">
        <v>178</v>
      </c>
      <c r="C336">
        <v>12816.6</v>
      </c>
      <c r="D336">
        <v>12450</v>
      </c>
      <c r="E336">
        <v>1981.5</v>
      </c>
      <c r="F336">
        <v>1083.0999999999999</v>
      </c>
      <c r="G336" s="2">
        <f t="shared" si="85"/>
        <v>14798.1</v>
      </c>
      <c r="H336" s="2">
        <f t="shared" si="86"/>
        <v>13533.1</v>
      </c>
      <c r="I336" s="49">
        <f t="shared" si="87"/>
        <v>9.3474518033562113</v>
      </c>
    </row>
    <row r="337" spans="1:9" x14ac:dyDescent="0.2">
      <c r="A337" s="30">
        <f t="shared" si="88"/>
        <v>41193</v>
      </c>
      <c r="B337" s="96" t="s">
        <v>178</v>
      </c>
      <c r="C337">
        <v>12296.5</v>
      </c>
      <c r="D337">
        <v>10778</v>
      </c>
      <c r="E337">
        <v>2770</v>
      </c>
      <c r="F337">
        <v>1881.1</v>
      </c>
      <c r="G337" s="2">
        <f t="shared" si="85"/>
        <v>15066.5</v>
      </c>
      <c r="H337" s="2">
        <f t="shared" si="86"/>
        <v>12659.1</v>
      </c>
      <c r="I337" s="49">
        <f t="shared" si="87"/>
        <v>19.017149718384395</v>
      </c>
    </row>
    <row r="338" spans="1:9" x14ac:dyDescent="0.2">
      <c r="A338" s="30">
        <f t="shared" si="88"/>
        <v>41200</v>
      </c>
      <c r="B338" s="96" t="s">
        <v>178</v>
      </c>
      <c r="C338">
        <v>11435</v>
      </c>
      <c r="D338">
        <v>10038.4</v>
      </c>
      <c r="E338">
        <v>3905.9</v>
      </c>
      <c r="F338">
        <v>2712.4</v>
      </c>
      <c r="G338" s="2">
        <f t="shared" si="85"/>
        <v>15340.9</v>
      </c>
      <c r="H338" s="2">
        <f t="shared" si="86"/>
        <v>12750.8</v>
      </c>
      <c r="I338" s="49">
        <f t="shared" si="87"/>
        <v>20.313235247984451</v>
      </c>
    </row>
    <row r="339" spans="1:9" x14ac:dyDescent="0.2">
      <c r="A339" s="30">
        <f t="shared" si="88"/>
        <v>41207</v>
      </c>
      <c r="B339" s="96" t="s">
        <v>178</v>
      </c>
      <c r="C339">
        <v>10560.4</v>
      </c>
      <c r="D339">
        <v>9350.7000000000007</v>
      </c>
      <c r="E339">
        <v>5163.1000000000004</v>
      </c>
      <c r="F339">
        <v>3617.8</v>
      </c>
      <c r="G339" s="2">
        <f t="shared" ref="G339:G402" si="89">+C339+E339</f>
        <v>15723.5</v>
      </c>
      <c r="H339" s="2">
        <f t="shared" ref="H339:H402" si="90">+D339+F339</f>
        <v>12968.5</v>
      </c>
      <c r="I339" s="49">
        <f t="shared" ref="I339:I402" si="91">+(G339/H339-1)*100</f>
        <v>21.243783012684592</v>
      </c>
    </row>
    <row r="340" spans="1:9" x14ac:dyDescent="0.2">
      <c r="A340" s="30">
        <f t="shared" si="88"/>
        <v>41214</v>
      </c>
      <c r="B340" s="96" t="s">
        <v>178</v>
      </c>
      <c r="C340">
        <v>9537.2999999999993</v>
      </c>
      <c r="D340">
        <v>8785.7000000000007</v>
      </c>
      <c r="E340">
        <v>6461</v>
      </c>
      <c r="F340">
        <v>4517.6000000000004</v>
      </c>
      <c r="G340" s="2">
        <f t="shared" si="89"/>
        <v>15998.3</v>
      </c>
      <c r="H340" s="2">
        <f t="shared" si="90"/>
        <v>13303.300000000001</v>
      </c>
      <c r="I340" s="49">
        <f t="shared" si="91"/>
        <v>20.258131441071004</v>
      </c>
    </row>
    <row r="341" spans="1:9" x14ac:dyDescent="0.2">
      <c r="A341" s="30">
        <f t="shared" si="88"/>
        <v>41221</v>
      </c>
      <c r="B341" s="96" t="s">
        <v>178</v>
      </c>
      <c r="C341">
        <v>8628.7000000000007</v>
      </c>
      <c r="D341">
        <v>8089.2</v>
      </c>
      <c r="E341">
        <v>7741.1</v>
      </c>
      <c r="F341">
        <v>5731.1</v>
      </c>
      <c r="G341" s="2">
        <f t="shared" si="89"/>
        <v>16369.800000000001</v>
      </c>
      <c r="H341" s="2">
        <f t="shared" si="90"/>
        <v>13820.3</v>
      </c>
      <c r="I341" s="49">
        <f t="shared" si="91"/>
        <v>18.447501139627942</v>
      </c>
    </row>
    <row r="342" spans="1:9" x14ac:dyDescent="0.2">
      <c r="A342" s="30">
        <f t="shared" si="88"/>
        <v>41228</v>
      </c>
      <c r="B342" s="96" t="s">
        <v>178</v>
      </c>
      <c r="C342">
        <v>7684.4</v>
      </c>
      <c r="D342">
        <v>8205.4</v>
      </c>
      <c r="E342">
        <v>9080.1</v>
      </c>
      <c r="F342">
        <v>6551.2</v>
      </c>
      <c r="G342" s="2">
        <f t="shared" si="89"/>
        <v>16764.5</v>
      </c>
      <c r="H342" s="2">
        <f t="shared" si="90"/>
        <v>14756.599999999999</v>
      </c>
      <c r="I342" s="49">
        <f t="shared" si="91"/>
        <v>13.60679289267177</v>
      </c>
    </row>
    <row r="343" spans="1:9" x14ac:dyDescent="0.2">
      <c r="A343" s="30">
        <f t="shared" si="88"/>
        <v>41235</v>
      </c>
      <c r="B343" s="96" t="s">
        <v>178</v>
      </c>
      <c r="C343">
        <v>6931.7</v>
      </c>
      <c r="D343">
        <v>7846.5</v>
      </c>
      <c r="E343">
        <v>10041.1</v>
      </c>
      <c r="F343">
        <v>7444.7</v>
      </c>
      <c r="G343" s="2">
        <f t="shared" si="89"/>
        <v>16972.8</v>
      </c>
      <c r="H343" s="2">
        <f t="shared" si="90"/>
        <v>15291.2</v>
      </c>
      <c r="I343" s="49">
        <f t="shared" si="91"/>
        <v>10.997174845662849</v>
      </c>
    </row>
    <row r="344" spans="1:9" x14ac:dyDescent="0.2">
      <c r="A344" s="30">
        <f t="shared" si="88"/>
        <v>41242</v>
      </c>
      <c r="B344" s="96" t="s">
        <v>178</v>
      </c>
      <c r="C344">
        <v>6430.8</v>
      </c>
      <c r="D344">
        <v>7785.4</v>
      </c>
      <c r="E344">
        <v>11051.6</v>
      </c>
      <c r="F344">
        <v>8056.8</v>
      </c>
      <c r="G344" s="2">
        <f t="shared" si="89"/>
        <v>17482.400000000001</v>
      </c>
      <c r="H344" s="2">
        <f t="shared" si="90"/>
        <v>15842.2</v>
      </c>
      <c r="I344" s="49">
        <f t="shared" si="91"/>
        <v>10.353360013129498</v>
      </c>
    </row>
    <row r="345" spans="1:9" x14ac:dyDescent="0.2">
      <c r="A345" s="30">
        <f t="shared" si="88"/>
        <v>41249</v>
      </c>
      <c r="B345" s="96" t="s">
        <v>178</v>
      </c>
      <c r="C345">
        <v>6547.2</v>
      </c>
      <c r="D345">
        <v>7367.5</v>
      </c>
      <c r="E345">
        <v>11944</v>
      </c>
      <c r="F345">
        <v>8828.7999999999993</v>
      </c>
      <c r="G345" s="2">
        <f t="shared" si="89"/>
        <v>18491.2</v>
      </c>
      <c r="H345" s="2">
        <f t="shared" si="90"/>
        <v>16196.3</v>
      </c>
      <c r="I345" s="49">
        <f t="shared" si="91"/>
        <v>14.1692855775702</v>
      </c>
    </row>
    <row r="346" spans="1:9" x14ac:dyDescent="0.2">
      <c r="A346" s="30">
        <f t="shared" si="88"/>
        <v>41256</v>
      </c>
      <c r="B346" s="96" t="s">
        <v>178</v>
      </c>
      <c r="C346">
        <v>6075.8</v>
      </c>
      <c r="D346">
        <v>6957.2</v>
      </c>
      <c r="E346">
        <v>12889.6</v>
      </c>
      <c r="F346">
        <v>9428.2000000000007</v>
      </c>
      <c r="G346" s="2">
        <f t="shared" si="89"/>
        <v>18965.400000000001</v>
      </c>
      <c r="H346" s="2">
        <f t="shared" si="90"/>
        <v>16385.400000000001</v>
      </c>
      <c r="I346" s="49">
        <f t="shared" si="91"/>
        <v>15.745724852612696</v>
      </c>
    </row>
    <row r="347" spans="1:9" x14ac:dyDescent="0.2">
      <c r="A347" s="30">
        <f t="shared" si="88"/>
        <v>41263</v>
      </c>
      <c r="B347" s="96" t="s">
        <v>178</v>
      </c>
      <c r="C347">
        <v>5153.3999999999996</v>
      </c>
      <c r="D347">
        <v>6531.3</v>
      </c>
      <c r="E347">
        <v>13539.7</v>
      </c>
      <c r="F347">
        <v>10276.299999999999</v>
      </c>
      <c r="G347" s="2">
        <f t="shared" si="89"/>
        <v>18693.099999999999</v>
      </c>
      <c r="H347" s="2">
        <f t="shared" si="90"/>
        <v>16807.599999999999</v>
      </c>
      <c r="I347" s="49">
        <f t="shared" si="91"/>
        <v>11.218139413122641</v>
      </c>
    </row>
    <row r="348" spans="1:9" x14ac:dyDescent="0.2">
      <c r="A348" s="30">
        <f t="shared" si="88"/>
        <v>41270</v>
      </c>
      <c r="B348" s="96" t="s">
        <v>178</v>
      </c>
      <c r="C348">
        <v>4975.5</v>
      </c>
      <c r="D348">
        <v>5842.3</v>
      </c>
      <c r="E348">
        <v>14077.7</v>
      </c>
      <c r="F348">
        <v>11101.8</v>
      </c>
      <c r="G348" s="2">
        <f t="shared" si="89"/>
        <v>19053.2</v>
      </c>
      <c r="H348" s="2">
        <f t="shared" si="90"/>
        <v>16944.099999999999</v>
      </c>
      <c r="I348" s="49">
        <f t="shared" si="91"/>
        <v>12.447400570109956</v>
      </c>
    </row>
    <row r="349" spans="1:9" x14ac:dyDescent="0.2">
      <c r="A349" s="30">
        <f t="shared" si="88"/>
        <v>41277</v>
      </c>
      <c r="B349" s="96" t="s">
        <v>178</v>
      </c>
      <c r="C349">
        <v>3980.1</v>
      </c>
      <c r="D349">
        <v>5572.5</v>
      </c>
      <c r="E349">
        <v>14831.6</v>
      </c>
      <c r="F349">
        <v>11628.6</v>
      </c>
      <c r="G349" s="2">
        <f t="shared" si="89"/>
        <v>18811.7</v>
      </c>
      <c r="H349" s="2">
        <f t="shared" si="90"/>
        <v>17201.099999999999</v>
      </c>
      <c r="I349" s="49">
        <f t="shared" si="91"/>
        <v>9.3633546691781468</v>
      </c>
    </row>
    <row r="350" spans="1:9" x14ac:dyDescent="0.2">
      <c r="A350" s="30">
        <f t="shared" si="88"/>
        <v>41284</v>
      </c>
      <c r="B350" s="96" t="s">
        <v>178</v>
      </c>
      <c r="C350">
        <v>4102.2</v>
      </c>
      <c r="D350">
        <v>5162.5</v>
      </c>
      <c r="E350">
        <v>15555.1</v>
      </c>
      <c r="F350">
        <v>12406.1</v>
      </c>
      <c r="G350" s="2">
        <f t="shared" si="89"/>
        <v>19657.3</v>
      </c>
      <c r="H350" s="2">
        <f t="shared" si="90"/>
        <v>17568.599999999999</v>
      </c>
      <c r="I350" s="49">
        <f t="shared" si="91"/>
        <v>11.888824379859519</v>
      </c>
    </row>
    <row r="351" spans="1:9" x14ac:dyDescent="0.2">
      <c r="A351" s="30">
        <f t="shared" si="88"/>
        <v>41291</v>
      </c>
      <c r="B351" s="96" t="s">
        <v>178</v>
      </c>
      <c r="C351">
        <v>3631.9</v>
      </c>
      <c r="D351">
        <v>4632.8</v>
      </c>
      <c r="E351">
        <v>16234.9</v>
      </c>
      <c r="F351">
        <v>13296.7</v>
      </c>
      <c r="G351" s="2">
        <f t="shared" si="89"/>
        <v>19866.8</v>
      </c>
      <c r="H351" s="2">
        <f t="shared" si="90"/>
        <v>17929.5</v>
      </c>
      <c r="I351" s="49">
        <f t="shared" si="91"/>
        <v>10.805097743941538</v>
      </c>
    </row>
    <row r="352" spans="1:9" x14ac:dyDescent="0.2">
      <c r="A352" s="30">
        <f t="shared" si="88"/>
        <v>41298</v>
      </c>
      <c r="B352" s="96" t="s">
        <v>178</v>
      </c>
      <c r="C352">
        <v>3221</v>
      </c>
      <c r="D352">
        <v>4152.1000000000004</v>
      </c>
      <c r="E352">
        <v>16937.900000000001</v>
      </c>
      <c r="F352">
        <v>14023.6</v>
      </c>
      <c r="G352" s="2">
        <f t="shared" si="89"/>
        <v>20158.900000000001</v>
      </c>
      <c r="H352" s="2">
        <f t="shared" si="90"/>
        <v>18175.7</v>
      </c>
      <c r="I352" s="49">
        <f t="shared" si="91"/>
        <v>10.911271642907838</v>
      </c>
    </row>
    <row r="353" spans="1:9" x14ac:dyDescent="0.2">
      <c r="A353" s="30">
        <f t="shared" si="88"/>
        <v>41305</v>
      </c>
      <c r="B353" s="96" t="s">
        <v>178</v>
      </c>
      <c r="C353">
        <v>3089.3</v>
      </c>
      <c r="D353">
        <v>3704.6</v>
      </c>
      <c r="E353">
        <v>17766.2</v>
      </c>
      <c r="F353">
        <v>14809.1</v>
      </c>
      <c r="G353" s="2">
        <f t="shared" si="89"/>
        <v>20855.5</v>
      </c>
      <c r="H353" s="2">
        <f t="shared" si="90"/>
        <v>18513.7</v>
      </c>
      <c r="I353" s="49">
        <f t="shared" si="91"/>
        <v>12.649011272733169</v>
      </c>
    </row>
    <row r="354" spans="1:9" x14ac:dyDescent="0.2">
      <c r="A354" s="30">
        <f t="shared" si="88"/>
        <v>41312</v>
      </c>
      <c r="B354" s="96" t="s">
        <v>178</v>
      </c>
      <c r="C354">
        <v>2177.6999999999998</v>
      </c>
      <c r="D354">
        <v>3194.4</v>
      </c>
      <c r="E354">
        <v>18447.2</v>
      </c>
      <c r="F354">
        <v>15526.3</v>
      </c>
      <c r="G354" s="2">
        <f t="shared" si="89"/>
        <v>20624.900000000001</v>
      </c>
      <c r="H354" s="2">
        <f t="shared" si="90"/>
        <v>18720.7</v>
      </c>
      <c r="I354" s="49">
        <f t="shared" si="91"/>
        <v>10.171628197663551</v>
      </c>
    </row>
    <row r="355" spans="1:9" x14ac:dyDescent="0.2">
      <c r="A355" s="30">
        <f t="shared" si="88"/>
        <v>41319</v>
      </c>
      <c r="B355" s="96" t="s">
        <v>178</v>
      </c>
      <c r="C355">
        <v>1756.4</v>
      </c>
      <c r="D355">
        <v>3038.8</v>
      </c>
      <c r="E355">
        <v>18982.8</v>
      </c>
      <c r="F355">
        <v>16203</v>
      </c>
      <c r="G355" s="2">
        <f t="shared" si="89"/>
        <v>20739.2</v>
      </c>
      <c r="H355" s="2">
        <f t="shared" si="90"/>
        <v>19241.8</v>
      </c>
      <c r="I355" s="49">
        <f t="shared" si="91"/>
        <v>7.7820162354873323</v>
      </c>
    </row>
    <row r="356" spans="1:9" x14ac:dyDescent="0.2">
      <c r="A356" s="30">
        <f t="shared" si="88"/>
        <v>41326</v>
      </c>
      <c r="B356" s="96" t="s">
        <v>178</v>
      </c>
      <c r="C356">
        <v>1702.8</v>
      </c>
      <c r="D356">
        <v>2611.5</v>
      </c>
      <c r="E356">
        <v>19511.3</v>
      </c>
      <c r="F356">
        <v>16878.400000000001</v>
      </c>
      <c r="G356" s="2">
        <f t="shared" si="89"/>
        <v>21214.1</v>
      </c>
      <c r="H356" s="2">
        <f t="shared" si="90"/>
        <v>19489.900000000001</v>
      </c>
      <c r="I356" s="49">
        <f t="shared" si="91"/>
        <v>8.8466333844709144</v>
      </c>
    </row>
    <row r="357" spans="1:9" x14ac:dyDescent="0.2">
      <c r="A357" s="30">
        <f t="shared" si="88"/>
        <v>41333</v>
      </c>
      <c r="B357" s="96" t="s">
        <v>178</v>
      </c>
      <c r="C357">
        <v>1128</v>
      </c>
      <c r="D357">
        <v>2496</v>
      </c>
      <c r="E357">
        <v>20178</v>
      </c>
      <c r="F357">
        <v>17483.5</v>
      </c>
      <c r="G357" s="2">
        <f t="shared" si="89"/>
        <v>21306</v>
      </c>
      <c r="H357" s="2">
        <f t="shared" si="90"/>
        <v>19979.5</v>
      </c>
      <c r="I357" s="49">
        <f t="shared" si="91"/>
        <v>6.6393052879201164</v>
      </c>
    </row>
    <row r="358" spans="1:9" x14ac:dyDescent="0.2">
      <c r="A358" s="30">
        <f t="shared" si="88"/>
        <v>41340</v>
      </c>
      <c r="B358" s="96" t="s">
        <v>178</v>
      </c>
      <c r="C358">
        <v>1125.0999999999999</v>
      </c>
      <c r="D358">
        <v>2458.9</v>
      </c>
      <c r="E358">
        <v>20364.3</v>
      </c>
      <c r="F358">
        <v>17888.8</v>
      </c>
      <c r="G358" s="2">
        <f t="shared" si="89"/>
        <v>21489.399999999998</v>
      </c>
      <c r="H358" s="2">
        <f t="shared" si="90"/>
        <v>20347.7</v>
      </c>
      <c r="I358" s="49">
        <f t="shared" si="91"/>
        <v>5.6109535721481807</v>
      </c>
    </row>
    <row r="359" spans="1:9" x14ac:dyDescent="0.2">
      <c r="A359" s="30">
        <f t="shared" si="88"/>
        <v>41347</v>
      </c>
      <c r="B359" s="96" t="s">
        <v>178</v>
      </c>
      <c r="C359">
        <v>1175</v>
      </c>
      <c r="D359">
        <v>2203.9</v>
      </c>
      <c r="E359">
        <v>20441.7</v>
      </c>
      <c r="F359">
        <v>18206.3</v>
      </c>
      <c r="G359" s="2">
        <f t="shared" si="89"/>
        <v>21616.7</v>
      </c>
      <c r="H359" s="2">
        <f t="shared" si="90"/>
        <v>20410.2</v>
      </c>
      <c r="I359" s="49">
        <f t="shared" si="91"/>
        <v>5.9112600562463813</v>
      </c>
    </row>
    <row r="360" spans="1:9" x14ac:dyDescent="0.2">
      <c r="A360" s="30">
        <f t="shared" si="88"/>
        <v>41354</v>
      </c>
      <c r="B360" s="96" t="s">
        <v>178</v>
      </c>
      <c r="C360">
        <v>1050.3</v>
      </c>
      <c r="D360">
        <v>2041.6</v>
      </c>
      <c r="E360">
        <v>20573.599999999999</v>
      </c>
      <c r="F360">
        <v>18578.400000000001</v>
      </c>
      <c r="G360" s="2">
        <f t="shared" si="89"/>
        <v>21623.899999999998</v>
      </c>
      <c r="H360" s="2">
        <f t="shared" si="90"/>
        <v>20620</v>
      </c>
      <c r="I360" s="49">
        <f t="shared" si="91"/>
        <v>4.8685741998059973</v>
      </c>
    </row>
    <row r="361" spans="1:9" x14ac:dyDescent="0.2">
      <c r="A361" s="30">
        <f t="shared" si="88"/>
        <v>41361</v>
      </c>
      <c r="B361" s="96" t="s">
        <v>178</v>
      </c>
      <c r="C361">
        <v>928.3</v>
      </c>
      <c r="D361">
        <v>1751.4</v>
      </c>
      <c r="E361">
        <v>20834.099999999999</v>
      </c>
      <c r="F361">
        <v>19125.900000000001</v>
      </c>
      <c r="G361" s="2">
        <f t="shared" si="89"/>
        <v>21762.399999999998</v>
      </c>
      <c r="H361" s="2">
        <f t="shared" si="90"/>
        <v>20877.300000000003</v>
      </c>
      <c r="I361" s="49">
        <f t="shared" si="91"/>
        <v>4.2395328897893547</v>
      </c>
    </row>
    <row r="362" spans="1:9" x14ac:dyDescent="0.2">
      <c r="A362" s="30">
        <f t="shared" si="88"/>
        <v>41368</v>
      </c>
      <c r="B362" s="96" t="s">
        <v>178</v>
      </c>
      <c r="C362">
        <v>1034.2</v>
      </c>
      <c r="D362">
        <v>1625.4</v>
      </c>
      <c r="E362">
        <v>21254.1</v>
      </c>
      <c r="F362">
        <v>19386.400000000001</v>
      </c>
      <c r="G362" s="2">
        <f t="shared" si="89"/>
        <v>22288.3</v>
      </c>
      <c r="H362" s="2">
        <f t="shared" si="90"/>
        <v>21011.800000000003</v>
      </c>
      <c r="I362" s="49">
        <f t="shared" si="91"/>
        <v>6.0751577684919678</v>
      </c>
    </row>
    <row r="363" spans="1:9" x14ac:dyDescent="0.2">
      <c r="A363" s="30">
        <f t="shared" si="88"/>
        <v>41375</v>
      </c>
      <c r="B363" s="96" t="s">
        <v>178</v>
      </c>
      <c r="C363">
        <v>1096.7</v>
      </c>
      <c r="D363">
        <v>1569.2</v>
      </c>
      <c r="E363">
        <v>21255.599999999999</v>
      </c>
      <c r="F363">
        <v>19508.7</v>
      </c>
      <c r="G363" s="2">
        <f t="shared" si="89"/>
        <v>22352.3</v>
      </c>
      <c r="H363" s="2">
        <f t="shared" si="90"/>
        <v>21077.9</v>
      </c>
      <c r="I363" s="49">
        <f t="shared" si="91"/>
        <v>6.0461431167241342</v>
      </c>
    </row>
    <row r="364" spans="1:9" x14ac:dyDescent="0.2">
      <c r="A364" s="30">
        <f t="shared" si="88"/>
        <v>41382</v>
      </c>
      <c r="B364" s="96" t="s">
        <v>178</v>
      </c>
      <c r="C364">
        <v>814.1</v>
      </c>
      <c r="D364">
        <v>1987.3</v>
      </c>
      <c r="E364">
        <v>21256.7</v>
      </c>
      <c r="F364">
        <v>19694.400000000001</v>
      </c>
      <c r="G364" s="2">
        <f t="shared" si="89"/>
        <v>22070.799999999999</v>
      </c>
      <c r="H364" s="2">
        <f t="shared" si="90"/>
        <v>21681.7</v>
      </c>
      <c r="I364" s="49">
        <f t="shared" si="91"/>
        <v>1.7946009768606608</v>
      </c>
    </row>
    <row r="365" spans="1:9" x14ac:dyDescent="0.2">
      <c r="A365" s="30">
        <f t="shared" si="88"/>
        <v>41389</v>
      </c>
      <c r="B365" s="96" t="s">
        <v>178</v>
      </c>
      <c r="C365">
        <v>405.1</v>
      </c>
      <c r="D365">
        <v>1925.9</v>
      </c>
      <c r="E365">
        <v>21389.4</v>
      </c>
      <c r="F365">
        <v>19873.099999999999</v>
      </c>
      <c r="G365" s="2">
        <f t="shared" si="89"/>
        <v>21794.5</v>
      </c>
      <c r="H365" s="2">
        <f t="shared" si="90"/>
        <v>21799</v>
      </c>
      <c r="I365" s="49">
        <f t="shared" si="91"/>
        <v>-2.0643148768295649E-2</v>
      </c>
    </row>
    <row r="366" spans="1:9" x14ac:dyDescent="0.2">
      <c r="A366" s="30">
        <f t="shared" si="88"/>
        <v>41396</v>
      </c>
      <c r="B366" s="96" t="s">
        <v>178</v>
      </c>
      <c r="C366">
        <v>344.6</v>
      </c>
      <c r="D366">
        <v>2030.2</v>
      </c>
      <c r="E366">
        <v>21456.1</v>
      </c>
      <c r="F366">
        <v>19945.5</v>
      </c>
      <c r="G366" s="2">
        <f t="shared" si="89"/>
        <v>21800.699999999997</v>
      </c>
      <c r="H366" s="2">
        <f t="shared" si="90"/>
        <v>21975.7</v>
      </c>
      <c r="I366" s="49">
        <f t="shared" si="91"/>
        <v>-0.79633413270113751</v>
      </c>
    </row>
    <row r="367" spans="1:9" x14ac:dyDescent="0.2">
      <c r="A367" s="30">
        <f t="shared" si="88"/>
        <v>41403</v>
      </c>
      <c r="B367" s="96" t="s">
        <v>178</v>
      </c>
      <c r="C367">
        <v>277.89999999999998</v>
      </c>
      <c r="D367">
        <v>1854.2</v>
      </c>
      <c r="E367">
        <v>21522.400000000001</v>
      </c>
      <c r="F367">
        <v>20240.599999999999</v>
      </c>
      <c r="G367" s="2">
        <f t="shared" si="89"/>
        <v>21800.300000000003</v>
      </c>
      <c r="H367" s="2">
        <f t="shared" si="90"/>
        <v>22094.799999999999</v>
      </c>
      <c r="I367" s="49">
        <f t="shared" si="91"/>
        <v>-1.3328928073573665</v>
      </c>
    </row>
    <row r="368" spans="1:9" x14ac:dyDescent="0.2">
      <c r="A368" s="30">
        <f t="shared" si="88"/>
        <v>41410</v>
      </c>
      <c r="B368" s="96" t="s">
        <v>178</v>
      </c>
      <c r="C368">
        <v>281.89999999999998</v>
      </c>
      <c r="D368">
        <v>2038.8</v>
      </c>
      <c r="E368">
        <v>21522.400000000001</v>
      </c>
      <c r="F368">
        <v>20492.8</v>
      </c>
      <c r="G368" s="2">
        <f t="shared" si="89"/>
        <v>21804.300000000003</v>
      </c>
      <c r="H368" s="2">
        <f t="shared" si="90"/>
        <v>22531.599999999999</v>
      </c>
      <c r="I368" s="49">
        <f t="shared" si="91"/>
        <v>-3.2279110227413699</v>
      </c>
    </row>
    <row r="369" spans="1:11" x14ac:dyDescent="0.2">
      <c r="A369" s="30">
        <f t="shared" si="88"/>
        <v>41417</v>
      </c>
      <c r="B369" s="96" t="s">
        <v>178</v>
      </c>
      <c r="C369">
        <v>74.400000000000006</v>
      </c>
      <c r="D369">
        <v>1967.5</v>
      </c>
      <c r="E369">
        <v>21522.400000000001</v>
      </c>
      <c r="F369">
        <v>20621.7</v>
      </c>
      <c r="G369" s="2">
        <f t="shared" si="89"/>
        <v>21596.800000000003</v>
      </c>
      <c r="H369" s="2">
        <f t="shared" si="90"/>
        <v>22589.200000000001</v>
      </c>
      <c r="I369" s="49">
        <f t="shared" si="91"/>
        <v>-4.3932498716200534</v>
      </c>
    </row>
    <row r="370" spans="1:11" x14ac:dyDescent="0.2">
      <c r="A370" s="30">
        <f t="shared" si="88"/>
        <v>41424</v>
      </c>
      <c r="B370" s="96" t="s">
        <v>178</v>
      </c>
      <c r="C370">
        <v>74.400000000000006</v>
      </c>
      <c r="D370">
        <v>1959.5</v>
      </c>
      <c r="E370">
        <v>21522.400000000001</v>
      </c>
      <c r="F370">
        <v>20689.8</v>
      </c>
      <c r="G370" s="2">
        <f t="shared" si="89"/>
        <v>21596.800000000003</v>
      </c>
      <c r="H370" s="2">
        <f t="shared" si="90"/>
        <v>22649.3</v>
      </c>
      <c r="I370" s="49">
        <f t="shared" si="91"/>
        <v>-4.6469427311219169</v>
      </c>
    </row>
    <row r="371" spans="1:11" x14ac:dyDescent="0.2">
      <c r="A371" s="30">
        <f t="shared" si="88"/>
        <v>41431</v>
      </c>
      <c r="B371" s="96" t="s">
        <v>178</v>
      </c>
      <c r="C371">
        <v>74</v>
      </c>
      <c r="D371">
        <v>2025.1</v>
      </c>
      <c r="E371">
        <v>21522.400000000001</v>
      </c>
      <c r="F371">
        <v>20885.599999999999</v>
      </c>
      <c r="G371" s="2">
        <f t="shared" si="89"/>
        <v>21596.400000000001</v>
      </c>
      <c r="H371" s="2">
        <f t="shared" si="90"/>
        <v>22910.699999999997</v>
      </c>
      <c r="I371" s="49">
        <f t="shared" si="91"/>
        <v>-5.7366208802000607</v>
      </c>
    </row>
    <row r="372" spans="1:11" x14ac:dyDescent="0.2">
      <c r="A372" s="30">
        <f t="shared" si="88"/>
        <v>41438</v>
      </c>
      <c r="B372" s="96" t="s">
        <v>178</v>
      </c>
      <c r="C372">
        <v>74</v>
      </c>
      <c r="D372">
        <v>1691.5</v>
      </c>
      <c r="E372">
        <v>21522.400000000001</v>
      </c>
      <c r="F372">
        <v>21136.2</v>
      </c>
      <c r="G372" s="2">
        <f t="shared" si="89"/>
        <v>21596.400000000001</v>
      </c>
      <c r="H372" s="2">
        <f t="shared" si="90"/>
        <v>22827.7</v>
      </c>
      <c r="I372" s="49">
        <f t="shared" si="91"/>
        <v>-5.3938854987580882</v>
      </c>
    </row>
    <row r="373" spans="1:11" x14ac:dyDescent="0.2">
      <c r="A373" s="30">
        <f t="shared" si="88"/>
        <v>41445</v>
      </c>
      <c r="B373" s="96" t="s">
        <v>178</v>
      </c>
      <c r="C373">
        <v>74</v>
      </c>
      <c r="D373">
        <v>1752.8</v>
      </c>
      <c r="E373">
        <v>21522.400000000001</v>
      </c>
      <c r="F373">
        <v>21190.9</v>
      </c>
      <c r="G373" s="2">
        <f t="shared" si="89"/>
        <v>21596.400000000001</v>
      </c>
      <c r="H373" s="2">
        <f t="shared" si="90"/>
        <v>22943.7</v>
      </c>
      <c r="I373" s="49">
        <f t="shared" si="91"/>
        <v>-5.8722002118228538</v>
      </c>
    </row>
    <row r="374" spans="1:11" x14ac:dyDescent="0.2">
      <c r="A374" s="30">
        <f t="shared" si="88"/>
        <v>41452</v>
      </c>
      <c r="B374" s="96" t="s">
        <v>178</v>
      </c>
      <c r="C374">
        <v>74</v>
      </c>
      <c r="D374">
        <v>1929.6</v>
      </c>
      <c r="E374">
        <v>21522.400000000001</v>
      </c>
      <c r="F374">
        <v>21327.7</v>
      </c>
      <c r="G374" s="2">
        <f t="shared" si="89"/>
        <v>21596.400000000001</v>
      </c>
      <c r="H374" s="2">
        <f t="shared" si="90"/>
        <v>23257.3</v>
      </c>
      <c r="I374" s="49">
        <f t="shared" si="91"/>
        <v>-7.141413663666885</v>
      </c>
    </row>
    <row r="375" spans="1:11" x14ac:dyDescent="0.2">
      <c r="A375" s="30">
        <f t="shared" si="88"/>
        <v>41459</v>
      </c>
      <c r="B375" s="96" t="s">
        <v>178</v>
      </c>
      <c r="C375">
        <v>76.5</v>
      </c>
      <c r="D375">
        <v>1944.6</v>
      </c>
      <c r="E375">
        <v>21522.400000000001</v>
      </c>
      <c r="F375">
        <v>21617.8</v>
      </c>
      <c r="G375" s="2">
        <f t="shared" si="89"/>
        <v>21598.9</v>
      </c>
      <c r="H375" s="2">
        <f t="shared" si="90"/>
        <v>23562.399999999998</v>
      </c>
      <c r="I375" s="49">
        <f t="shared" si="91"/>
        <v>-8.3331918650052508</v>
      </c>
    </row>
    <row r="376" spans="1:11" x14ac:dyDescent="0.2">
      <c r="A376" s="30">
        <f t="shared" si="88"/>
        <v>41466</v>
      </c>
      <c r="B376" s="96" t="s">
        <v>178</v>
      </c>
      <c r="C376">
        <v>76.5</v>
      </c>
      <c r="D376">
        <v>1936.3</v>
      </c>
      <c r="E376">
        <v>21522.400000000001</v>
      </c>
      <c r="F376">
        <v>21800.6</v>
      </c>
      <c r="G376" s="2">
        <f t="shared" si="89"/>
        <v>21598.9</v>
      </c>
      <c r="H376" s="2">
        <f t="shared" si="90"/>
        <v>23736.899999999998</v>
      </c>
      <c r="I376" s="49">
        <f t="shared" si="91"/>
        <v>-9.0070733752090515</v>
      </c>
    </row>
    <row r="377" spans="1:11" x14ac:dyDescent="0.2">
      <c r="A377" s="30">
        <f t="shared" si="88"/>
        <v>41473</v>
      </c>
      <c r="B377" s="96" t="s">
        <v>178</v>
      </c>
      <c r="C377">
        <v>76.5</v>
      </c>
      <c r="D377">
        <v>1931</v>
      </c>
      <c r="E377">
        <v>21522.400000000001</v>
      </c>
      <c r="F377">
        <v>22005.599999999999</v>
      </c>
      <c r="G377" s="2">
        <f t="shared" si="89"/>
        <v>21598.9</v>
      </c>
      <c r="H377" s="2">
        <f t="shared" si="90"/>
        <v>23936.6</v>
      </c>
      <c r="I377" s="49">
        <f t="shared" si="91"/>
        <v>-9.7662157532815712</v>
      </c>
    </row>
    <row r="378" spans="1:11" x14ac:dyDescent="0.2">
      <c r="A378" s="30">
        <f t="shared" si="88"/>
        <v>41480</v>
      </c>
      <c r="B378" s="96" t="s">
        <v>178</v>
      </c>
      <c r="C378">
        <v>76.5</v>
      </c>
      <c r="D378">
        <v>2032.1</v>
      </c>
      <c r="E378">
        <v>21522.400000000001</v>
      </c>
      <c r="F378">
        <v>22119.4</v>
      </c>
      <c r="G378" s="2">
        <f t="shared" si="89"/>
        <v>21598.9</v>
      </c>
      <c r="H378" s="2">
        <f t="shared" si="90"/>
        <v>24151.5</v>
      </c>
      <c r="I378" s="49">
        <f t="shared" si="91"/>
        <v>-10.569115789909523</v>
      </c>
    </row>
    <row r="379" spans="1:11" x14ac:dyDescent="0.2">
      <c r="A379" s="30">
        <f t="shared" si="88"/>
        <v>41487</v>
      </c>
      <c r="B379" s="96" t="s">
        <v>178</v>
      </c>
      <c r="C379">
        <v>76.8</v>
      </c>
      <c r="D379">
        <v>1912.1</v>
      </c>
      <c r="E379">
        <v>21522.400000000001</v>
      </c>
      <c r="F379">
        <v>22299</v>
      </c>
      <c r="G379" s="2">
        <f t="shared" si="89"/>
        <v>21599.200000000001</v>
      </c>
      <c r="H379" s="2">
        <f t="shared" si="90"/>
        <v>24211.1</v>
      </c>
      <c r="I379" s="49">
        <f t="shared" si="91"/>
        <v>-10.788026979360698</v>
      </c>
    </row>
    <row r="380" spans="1:11" x14ac:dyDescent="0.2">
      <c r="A380" s="30">
        <f t="shared" si="88"/>
        <v>41494</v>
      </c>
      <c r="B380" s="96" t="s">
        <v>178</v>
      </c>
      <c r="C380">
        <v>124.6</v>
      </c>
      <c r="D380">
        <v>1791.4</v>
      </c>
      <c r="E380">
        <v>21522.400000000001</v>
      </c>
      <c r="F380">
        <v>22540.7</v>
      </c>
      <c r="G380" s="2">
        <f t="shared" si="89"/>
        <v>21647</v>
      </c>
      <c r="H380" s="2">
        <f t="shared" si="90"/>
        <v>24332.100000000002</v>
      </c>
      <c r="I380" s="49">
        <f t="shared" si="91"/>
        <v>-11.035216853456964</v>
      </c>
      <c r="J380" s="4">
        <f>+G379-G380</f>
        <v>-47.799999999999272</v>
      </c>
      <c r="K380" s="4">
        <f>+H379-H380</f>
        <v>-121.00000000000364</v>
      </c>
    </row>
    <row r="381" spans="1:11" x14ac:dyDescent="0.2">
      <c r="A381" s="30">
        <f t="shared" si="88"/>
        <v>41501</v>
      </c>
      <c r="B381" s="96" t="s">
        <v>178</v>
      </c>
      <c r="C381">
        <v>124.6</v>
      </c>
      <c r="D381">
        <v>1731.4</v>
      </c>
      <c r="E381">
        <v>21522.400000000001</v>
      </c>
      <c r="F381">
        <v>22843.200000000001</v>
      </c>
      <c r="G381" s="2">
        <f t="shared" si="89"/>
        <v>21647</v>
      </c>
      <c r="H381" s="2">
        <f t="shared" si="90"/>
        <v>24574.600000000002</v>
      </c>
      <c r="I381" s="49">
        <f t="shared" si="91"/>
        <v>-11.913113539996589</v>
      </c>
    </row>
    <row r="382" spans="1:11" x14ac:dyDescent="0.2">
      <c r="A382" s="30">
        <f t="shared" ref="A382:A445" si="92">+A381+7</f>
        <v>41508</v>
      </c>
      <c r="B382" s="96" t="s">
        <v>178</v>
      </c>
      <c r="C382">
        <v>124.6</v>
      </c>
      <c r="D382">
        <v>1438.4</v>
      </c>
      <c r="E382">
        <v>21522.400000000001</v>
      </c>
      <c r="F382">
        <v>23207.5</v>
      </c>
      <c r="G382" s="2">
        <f t="shared" si="89"/>
        <v>21647</v>
      </c>
      <c r="H382" s="2">
        <f t="shared" si="90"/>
        <v>24645.9</v>
      </c>
      <c r="I382" s="49">
        <f t="shared" si="91"/>
        <v>-12.167946798453301</v>
      </c>
    </row>
    <row r="383" spans="1:11" x14ac:dyDescent="0.2">
      <c r="A383" s="30">
        <f t="shared" si="92"/>
        <v>41515</v>
      </c>
      <c r="B383" s="96" t="s">
        <v>178</v>
      </c>
      <c r="C383">
        <v>124.6</v>
      </c>
      <c r="D383">
        <v>1155.4000000000001</v>
      </c>
      <c r="E383">
        <v>21522.400000000001</v>
      </c>
      <c r="F383">
        <v>23506.9</v>
      </c>
      <c r="G383" s="2">
        <f t="shared" si="89"/>
        <v>21647</v>
      </c>
      <c r="H383" s="2">
        <f t="shared" si="90"/>
        <v>24662.300000000003</v>
      </c>
      <c r="I383" s="49">
        <f t="shared" si="91"/>
        <v>-12.226353584215598</v>
      </c>
      <c r="J383">
        <f>13/24.6</f>
        <v>0.52845528455284552</v>
      </c>
    </row>
    <row r="384" spans="1:11" x14ac:dyDescent="0.2">
      <c r="A384" s="30">
        <f t="shared" si="92"/>
        <v>41522</v>
      </c>
      <c r="B384" s="96" t="s">
        <v>178</v>
      </c>
      <c r="C384">
        <v>14904.8</v>
      </c>
      <c r="D384">
        <v>12943.3</v>
      </c>
      <c r="E384">
        <v>0.3</v>
      </c>
      <c r="F384">
        <v>175.8</v>
      </c>
      <c r="G384" s="2">
        <f t="shared" si="89"/>
        <v>14905.099999999999</v>
      </c>
      <c r="H384" s="2">
        <f t="shared" si="90"/>
        <v>13119.099999999999</v>
      </c>
      <c r="I384" s="49">
        <f t="shared" si="91"/>
        <v>13.613738747322612</v>
      </c>
      <c r="J384">
        <f>+G384/G434</f>
        <v>0.53309036545325783</v>
      </c>
    </row>
    <row r="385" spans="1:14" x14ac:dyDescent="0.2">
      <c r="A385" s="30">
        <f t="shared" si="92"/>
        <v>41529</v>
      </c>
      <c r="B385" s="96" t="s">
        <v>178</v>
      </c>
      <c r="C385">
        <v>15033.8</v>
      </c>
      <c r="D385">
        <v>13061.3</v>
      </c>
      <c r="E385">
        <v>0.3</v>
      </c>
      <c r="F385">
        <v>295</v>
      </c>
      <c r="G385" s="2">
        <f t="shared" si="89"/>
        <v>15034.099999999999</v>
      </c>
      <c r="H385" s="2">
        <f t="shared" si="90"/>
        <v>13356.3</v>
      </c>
      <c r="I385" s="49">
        <f t="shared" si="91"/>
        <v>12.56186219237363</v>
      </c>
    </row>
    <row r="386" spans="1:14" x14ac:dyDescent="0.2">
      <c r="A386" s="30">
        <f t="shared" si="92"/>
        <v>41536</v>
      </c>
      <c r="B386" s="96" t="s">
        <v>178</v>
      </c>
      <c r="C386">
        <v>17032.8</v>
      </c>
      <c r="D386">
        <v>13192.3</v>
      </c>
      <c r="E386">
        <v>295.39999999999998</v>
      </c>
      <c r="F386">
        <v>353.7</v>
      </c>
      <c r="G386" s="2">
        <f t="shared" si="89"/>
        <v>17328.2</v>
      </c>
      <c r="H386" s="2">
        <f t="shared" si="90"/>
        <v>13546</v>
      </c>
      <c r="I386" s="49">
        <f t="shared" si="91"/>
        <v>27.921157537280394</v>
      </c>
    </row>
    <row r="387" spans="1:14" ht="15" x14ac:dyDescent="0.2">
      <c r="A387" s="30">
        <f t="shared" si="92"/>
        <v>41543</v>
      </c>
      <c r="B387" s="96" t="s">
        <v>178</v>
      </c>
      <c r="C387">
        <v>17200</v>
      </c>
      <c r="D387">
        <v>13490.3</v>
      </c>
      <c r="E387">
        <v>535</v>
      </c>
      <c r="F387">
        <v>1080.7</v>
      </c>
      <c r="G387" s="2">
        <f t="shared" si="89"/>
        <v>17735</v>
      </c>
      <c r="H387" s="2">
        <f t="shared" si="90"/>
        <v>14571</v>
      </c>
      <c r="I387" s="49">
        <f t="shared" si="91"/>
        <v>21.714364147965128</v>
      </c>
      <c r="N387" s="107"/>
    </row>
    <row r="388" spans="1:14" ht="15" x14ac:dyDescent="0.2">
      <c r="A388" s="30">
        <f t="shared" si="92"/>
        <v>41550</v>
      </c>
      <c r="B388" s="96" t="s">
        <v>178</v>
      </c>
      <c r="C388">
        <v>17016.7</v>
      </c>
      <c r="D388">
        <v>12816.6</v>
      </c>
      <c r="E388">
        <v>960.8</v>
      </c>
      <c r="F388">
        <v>1981.5</v>
      </c>
      <c r="G388" s="2">
        <f t="shared" si="89"/>
        <v>17977.5</v>
      </c>
      <c r="H388" s="2">
        <f t="shared" si="90"/>
        <v>14798.1</v>
      </c>
      <c r="I388" s="49">
        <f t="shared" si="91"/>
        <v>21.485190666369334</v>
      </c>
      <c r="N388" s="107"/>
    </row>
    <row r="389" spans="1:14" ht="15" x14ac:dyDescent="0.2">
      <c r="A389" s="30">
        <f t="shared" si="92"/>
        <v>41557</v>
      </c>
      <c r="B389" s="96" t="s">
        <v>178</v>
      </c>
      <c r="G389" s="2">
        <f t="shared" si="89"/>
        <v>0</v>
      </c>
      <c r="H389" s="2">
        <f t="shared" si="90"/>
        <v>0</v>
      </c>
      <c r="I389" s="49" t="e">
        <f t="shared" si="91"/>
        <v>#DIV/0!</v>
      </c>
      <c r="N389" s="107"/>
    </row>
    <row r="390" spans="1:14" ht="15" x14ac:dyDescent="0.2">
      <c r="A390" s="30">
        <f t="shared" si="92"/>
        <v>41564</v>
      </c>
      <c r="B390" s="96" t="s">
        <v>178</v>
      </c>
      <c r="G390" s="2">
        <f t="shared" si="89"/>
        <v>0</v>
      </c>
      <c r="H390" s="2">
        <f t="shared" si="90"/>
        <v>0</v>
      </c>
      <c r="I390" s="49" t="e">
        <f t="shared" si="91"/>
        <v>#DIV/0!</v>
      </c>
      <c r="N390" s="107"/>
    </row>
    <row r="391" spans="1:14" ht="15" x14ac:dyDescent="0.2">
      <c r="A391" s="30">
        <f t="shared" si="92"/>
        <v>41571</v>
      </c>
      <c r="B391" s="96" t="s">
        <v>178</v>
      </c>
      <c r="C391">
        <v>15307.7</v>
      </c>
      <c r="D391">
        <v>10560.4</v>
      </c>
      <c r="E391">
        <v>4782.2</v>
      </c>
      <c r="F391">
        <v>5163.1000000000004</v>
      </c>
      <c r="G391" s="2">
        <f t="shared" si="89"/>
        <v>20089.900000000001</v>
      </c>
      <c r="H391" s="2">
        <f t="shared" si="90"/>
        <v>15723.5</v>
      </c>
      <c r="I391" s="49">
        <f t="shared" si="91"/>
        <v>27.769898559481042</v>
      </c>
      <c r="N391" s="107"/>
    </row>
    <row r="392" spans="1:14" ht="15" x14ac:dyDescent="0.2">
      <c r="A392" s="30">
        <f t="shared" si="92"/>
        <v>41578</v>
      </c>
      <c r="B392" s="96" t="s">
        <v>178</v>
      </c>
      <c r="C392">
        <v>14675.1</v>
      </c>
      <c r="D392">
        <v>9537.2999999999993</v>
      </c>
      <c r="E392">
        <v>6473.1</v>
      </c>
      <c r="F392">
        <v>6461</v>
      </c>
      <c r="G392" s="2">
        <f t="shared" si="89"/>
        <v>21148.2</v>
      </c>
      <c r="H392" s="2">
        <f t="shared" si="90"/>
        <v>15998.3</v>
      </c>
      <c r="I392" s="49">
        <f t="shared" si="91"/>
        <v>32.190295218867007</v>
      </c>
      <c r="K392" s="107"/>
      <c r="N392" s="107"/>
    </row>
    <row r="393" spans="1:14" ht="15" x14ac:dyDescent="0.2">
      <c r="A393" s="30">
        <f t="shared" si="92"/>
        <v>41585</v>
      </c>
      <c r="B393" s="96" t="s">
        <v>178</v>
      </c>
      <c r="C393">
        <v>13826.9</v>
      </c>
      <c r="D393">
        <v>8628.7000000000007</v>
      </c>
      <c r="E393">
        <v>7988.4</v>
      </c>
      <c r="F393">
        <v>7741.1</v>
      </c>
      <c r="G393" s="2">
        <f t="shared" si="89"/>
        <v>21815.3</v>
      </c>
      <c r="H393" s="2">
        <f t="shared" si="90"/>
        <v>16369.800000000001</v>
      </c>
      <c r="I393" s="49">
        <f t="shared" si="91"/>
        <v>33.265525540935116</v>
      </c>
      <c r="L393" s="96" t="s">
        <v>251</v>
      </c>
      <c r="N393" s="107"/>
    </row>
    <row r="394" spans="1:14" ht="15" x14ac:dyDescent="0.2">
      <c r="A394" s="30">
        <f t="shared" si="92"/>
        <v>41592</v>
      </c>
      <c r="B394" s="96" t="s">
        <v>178</v>
      </c>
      <c r="C394">
        <v>13052.9</v>
      </c>
      <c r="D394">
        <v>7684.4</v>
      </c>
      <c r="E394">
        <v>9914.5</v>
      </c>
      <c r="F394">
        <v>9075.9</v>
      </c>
      <c r="G394" s="2">
        <f t="shared" si="89"/>
        <v>22967.4</v>
      </c>
      <c r="H394" s="2">
        <f t="shared" si="90"/>
        <v>16760.3</v>
      </c>
      <c r="I394" s="49">
        <f t="shared" si="91"/>
        <v>37.034539954535425</v>
      </c>
      <c r="N394" s="107"/>
    </row>
    <row r="395" spans="1:14" ht="15" x14ac:dyDescent="0.2">
      <c r="A395" s="30">
        <f t="shared" si="92"/>
        <v>41599</v>
      </c>
      <c r="B395" s="96" t="s">
        <v>178</v>
      </c>
      <c r="C395">
        <v>12719.5</v>
      </c>
      <c r="D395">
        <v>6391.7</v>
      </c>
      <c r="E395">
        <v>11240.8</v>
      </c>
      <c r="F395">
        <v>10141.1</v>
      </c>
      <c r="G395" s="2">
        <f t="shared" si="89"/>
        <v>23960.3</v>
      </c>
      <c r="H395" s="2">
        <f t="shared" si="90"/>
        <v>16532.8</v>
      </c>
      <c r="I395" s="49">
        <f t="shared" si="91"/>
        <v>44.925844382076853</v>
      </c>
      <c r="N395" s="107"/>
    </row>
    <row r="396" spans="1:14" ht="15" x14ac:dyDescent="0.2">
      <c r="A396" s="30">
        <f t="shared" si="92"/>
        <v>41606</v>
      </c>
      <c r="B396" s="96" t="s">
        <v>178</v>
      </c>
      <c r="C396">
        <v>11305.9</v>
      </c>
      <c r="D396">
        <v>6430.8</v>
      </c>
      <c r="E396">
        <v>12660.9</v>
      </c>
      <c r="F396">
        <v>11051.6</v>
      </c>
      <c r="G396" s="2">
        <f t="shared" si="89"/>
        <v>23966.799999999999</v>
      </c>
      <c r="H396" s="2">
        <f t="shared" si="90"/>
        <v>17482.400000000001</v>
      </c>
      <c r="I396" s="49">
        <f t="shared" si="91"/>
        <v>37.091017251635904</v>
      </c>
      <c r="N396" s="107"/>
    </row>
    <row r="397" spans="1:14" ht="15" x14ac:dyDescent="0.2">
      <c r="A397" s="30">
        <f t="shared" si="92"/>
        <v>41613</v>
      </c>
      <c r="B397" s="96" t="s">
        <v>178</v>
      </c>
      <c r="C397">
        <v>10834.1</v>
      </c>
      <c r="D397">
        <v>6547.2</v>
      </c>
      <c r="E397">
        <v>13690.7</v>
      </c>
      <c r="F397">
        <v>11944</v>
      </c>
      <c r="G397" s="2">
        <f t="shared" si="89"/>
        <v>24524.800000000003</v>
      </c>
      <c r="H397" s="2">
        <f t="shared" si="90"/>
        <v>18491.2</v>
      </c>
      <c r="I397" s="49">
        <f t="shared" si="91"/>
        <v>32.629575149260191</v>
      </c>
      <c r="N397" s="107"/>
    </row>
    <row r="398" spans="1:14" ht="15" x14ac:dyDescent="0.2">
      <c r="A398" s="30">
        <f t="shared" si="92"/>
        <v>41620</v>
      </c>
      <c r="B398" s="96" t="s">
        <v>178</v>
      </c>
      <c r="C398">
        <v>10240.700000000001</v>
      </c>
      <c r="D398">
        <v>6075.8</v>
      </c>
      <c r="E398">
        <v>14590.6</v>
      </c>
      <c r="F398">
        <v>12889.6</v>
      </c>
      <c r="G398" s="2">
        <f t="shared" si="89"/>
        <v>24831.300000000003</v>
      </c>
      <c r="H398" s="2">
        <f t="shared" si="90"/>
        <v>18965.400000000001</v>
      </c>
      <c r="I398" s="49">
        <f t="shared" si="91"/>
        <v>30.929482109525775</v>
      </c>
      <c r="N398" s="107"/>
    </row>
    <row r="399" spans="1:14" ht="15" x14ac:dyDescent="0.2">
      <c r="A399" s="30">
        <f t="shared" si="92"/>
        <v>41627</v>
      </c>
      <c r="B399" s="96" t="s">
        <v>178</v>
      </c>
      <c r="C399">
        <v>9590.7999999999993</v>
      </c>
      <c r="D399">
        <v>5153.3999999999996</v>
      </c>
      <c r="E399">
        <v>15758.1</v>
      </c>
      <c r="F399">
        <v>13539.7</v>
      </c>
      <c r="G399" s="2">
        <f t="shared" si="89"/>
        <v>25348.9</v>
      </c>
      <c r="H399" s="2">
        <f t="shared" si="90"/>
        <v>18693.099999999999</v>
      </c>
      <c r="I399" s="49">
        <f t="shared" si="91"/>
        <v>35.605651283093785</v>
      </c>
      <c r="N399" s="107"/>
    </row>
    <row r="400" spans="1:14" ht="15" x14ac:dyDescent="0.2">
      <c r="A400" s="30">
        <f t="shared" si="92"/>
        <v>41634</v>
      </c>
      <c r="B400" s="96" t="s">
        <v>178</v>
      </c>
      <c r="C400">
        <v>9245.4</v>
      </c>
      <c r="D400">
        <v>4975.5</v>
      </c>
      <c r="E400">
        <v>16474.7</v>
      </c>
      <c r="F400">
        <v>14077.7</v>
      </c>
      <c r="G400" s="2">
        <f t="shared" si="89"/>
        <v>25720.1</v>
      </c>
      <c r="H400" s="2">
        <f t="shared" si="90"/>
        <v>19053.2</v>
      </c>
      <c r="I400" s="49">
        <f t="shared" si="91"/>
        <v>34.990972645015006</v>
      </c>
      <c r="K400" s="107"/>
      <c r="N400" s="107"/>
    </row>
    <row r="401" spans="1:18" ht="15" x14ac:dyDescent="0.2">
      <c r="A401" s="30">
        <f t="shared" si="92"/>
        <v>41641</v>
      </c>
      <c r="B401" s="96" t="s">
        <v>178</v>
      </c>
      <c r="C401">
        <v>8415.6</v>
      </c>
      <c r="D401">
        <v>3980.1</v>
      </c>
      <c r="E401">
        <v>17692.400000000001</v>
      </c>
      <c r="F401">
        <v>14831.6</v>
      </c>
      <c r="G401" s="2">
        <f t="shared" si="89"/>
        <v>26108</v>
      </c>
      <c r="H401" s="2">
        <f t="shared" si="90"/>
        <v>18811.7</v>
      </c>
      <c r="I401" s="49">
        <f t="shared" si="91"/>
        <v>38.785968306957905</v>
      </c>
      <c r="K401" s="107"/>
      <c r="N401" s="107"/>
    </row>
    <row r="402" spans="1:18" ht="15" x14ac:dyDescent="0.2">
      <c r="A402" s="30">
        <f t="shared" si="92"/>
        <v>41648</v>
      </c>
      <c r="B402" s="96" t="s">
        <v>178</v>
      </c>
      <c r="C402">
        <v>8007.2</v>
      </c>
      <c r="D402" s="163">
        <v>4102.2</v>
      </c>
      <c r="E402" s="118">
        <v>18779</v>
      </c>
      <c r="F402" s="165">
        <v>15555.1</v>
      </c>
      <c r="G402" s="2">
        <f t="shared" si="89"/>
        <v>26786.2</v>
      </c>
      <c r="H402" s="2">
        <f t="shared" si="90"/>
        <v>19657.3</v>
      </c>
      <c r="I402" s="49">
        <f t="shared" si="91"/>
        <v>36.265916478865364</v>
      </c>
      <c r="K402" s="107"/>
      <c r="N402" s="107"/>
    </row>
    <row r="403" spans="1:18" ht="15" x14ac:dyDescent="0.2">
      <c r="A403" s="30">
        <f t="shared" si="92"/>
        <v>41655</v>
      </c>
      <c r="B403" s="96" t="s">
        <v>178</v>
      </c>
      <c r="C403">
        <v>7356.8</v>
      </c>
      <c r="D403" s="164">
        <v>3631.9</v>
      </c>
      <c r="E403" s="164">
        <v>19725.099999999999</v>
      </c>
      <c r="F403" s="164">
        <v>16234.9</v>
      </c>
      <c r="G403" s="2">
        <f t="shared" ref="G403:G466" si="93">+C403+E403</f>
        <v>27081.899999999998</v>
      </c>
      <c r="H403" s="2">
        <f t="shared" ref="H403:H466" si="94">+D403+F403</f>
        <v>19866.8</v>
      </c>
      <c r="I403" s="49">
        <f t="shared" ref="I403:I466" si="95">+(G403/H403-1)*100</f>
        <v>36.317373708901272</v>
      </c>
      <c r="J403" s="107"/>
      <c r="K403" s="107"/>
    </row>
    <row r="404" spans="1:18" ht="15" x14ac:dyDescent="0.2">
      <c r="A404" s="30">
        <f t="shared" si="92"/>
        <v>41662</v>
      </c>
      <c r="B404" s="96" t="s">
        <v>178</v>
      </c>
      <c r="C404">
        <v>6295.4</v>
      </c>
      <c r="D404" s="167">
        <v>3221</v>
      </c>
      <c r="E404" s="167">
        <v>21037</v>
      </c>
      <c r="F404" s="164">
        <v>16937.900000000001</v>
      </c>
      <c r="G404" s="2">
        <f t="shared" si="93"/>
        <v>27332.400000000001</v>
      </c>
      <c r="H404" s="2">
        <f t="shared" si="94"/>
        <v>20158.900000000001</v>
      </c>
      <c r="I404" s="49">
        <f t="shared" si="95"/>
        <v>35.58477893139009</v>
      </c>
      <c r="K404" s="106"/>
      <c r="N404" s="107"/>
    </row>
    <row r="405" spans="1:18" ht="15" x14ac:dyDescent="0.2">
      <c r="A405" s="30">
        <f t="shared" si="92"/>
        <v>41669</v>
      </c>
      <c r="B405" s="96" t="s">
        <v>178</v>
      </c>
      <c r="C405">
        <v>5809.5</v>
      </c>
      <c r="D405" s="164">
        <v>3089.3</v>
      </c>
      <c r="E405" s="164">
        <v>21894.799999999999</v>
      </c>
      <c r="F405" s="164">
        <v>17766.2</v>
      </c>
      <c r="G405" s="2">
        <f t="shared" si="93"/>
        <v>27704.3</v>
      </c>
      <c r="H405" s="2">
        <f t="shared" si="94"/>
        <v>20855.5</v>
      </c>
      <c r="I405" s="49">
        <f t="shared" si="95"/>
        <v>32.839298985879026</v>
      </c>
      <c r="J405" s="107"/>
      <c r="K405" s="107"/>
      <c r="N405" s="107"/>
    </row>
    <row r="406" spans="1:18" ht="15" x14ac:dyDescent="0.2">
      <c r="A406" s="30">
        <f t="shared" si="92"/>
        <v>41676</v>
      </c>
      <c r="B406" s="96" t="s">
        <v>178</v>
      </c>
      <c r="C406">
        <v>5053.6000000000004</v>
      </c>
      <c r="D406" s="164">
        <v>2177.6999999999998</v>
      </c>
      <c r="E406" s="167">
        <v>22971.5</v>
      </c>
      <c r="F406" s="164">
        <v>18447.2</v>
      </c>
      <c r="G406" s="2">
        <f t="shared" si="93"/>
        <v>28025.1</v>
      </c>
      <c r="H406" s="2">
        <f t="shared" si="94"/>
        <v>20624.900000000001</v>
      </c>
      <c r="I406" s="49">
        <f t="shared" si="95"/>
        <v>35.879931539061992</v>
      </c>
      <c r="J406" s="107"/>
    </row>
    <row r="407" spans="1:18" ht="15" x14ac:dyDescent="0.2">
      <c r="A407" s="30">
        <f t="shared" si="92"/>
        <v>41683</v>
      </c>
      <c r="B407" s="96" t="s">
        <v>178</v>
      </c>
      <c r="C407">
        <v>4026.2</v>
      </c>
      <c r="D407" s="164">
        <v>1756.4</v>
      </c>
      <c r="E407" s="164">
        <v>23787.3</v>
      </c>
      <c r="F407" s="164">
        <v>18982.8</v>
      </c>
      <c r="G407" s="2">
        <f t="shared" si="93"/>
        <v>27813.5</v>
      </c>
      <c r="H407" s="2">
        <f t="shared" si="94"/>
        <v>20739.2</v>
      </c>
      <c r="I407" s="49">
        <f t="shared" si="95"/>
        <v>34.110766085480627</v>
      </c>
      <c r="K407" s="107"/>
      <c r="N407" s="107"/>
    </row>
    <row r="408" spans="1:18" ht="15" x14ac:dyDescent="0.2">
      <c r="A408" s="30">
        <f t="shared" si="92"/>
        <v>41690</v>
      </c>
      <c r="B408" s="96" t="s">
        <v>178</v>
      </c>
      <c r="C408">
        <v>3254.9</v>
      </c>
      <c r="D408" s="164">
        <v>1702.8</v>
      </c>
      <c r="E408" s="167">
        <v>24846.400000000001</v>
      </c>
      <c r="F408" s="164">
        <v>19511.3</v>
      </c>
      <c r="G408" s="2">
        <f t="shared" si="93"/>
        <v>28101.300000000003</v>
      </c>
      <c r="H408" s="2">
        <f t="shared" si="94"/>
        <v>21214.1</v>
      </c>
      <c r="I408" s="49">
        <f t="shared" si="95"/>
        <v>32.465200032054177</v>
      </c>
      <c r="J408" s="164"/>
      <c r="K408" s="166"/>
      <c r="L408" s="164"/>
      <c r="M408" s="164"/>
      <c r="N408" s="166"/>
      <c r="O408" s="164"/>
      <c r="P408" s="164"/>
      <c r="Q408" s="164"/>
      <c r="R408" s="164"/>
    </row>
    <row r="409" spans="1:18" ht="15" x14ac:dyDescent="0.2">
      <c r="A409" s="30">
        <f t="shared" si="92"/>
        <v>41697</v>
      </c>
      <c r="B409" s="96" t="s">
        <v>178</v>
      </c>
      <c r="C409">
        <v>2341.6</v>
      </c>
      <c r="D409" s="167">
        <v>1128</v>
      </c>
      <c r="E409" s="164">
        <v>25491.4</v>
      </c>
      <c r="F409" s="164">
        <v>20178</v>
      </c>
      <c r="G409" s="2">
        <f t="shared" si="93"/>
        <v>27833</v>
      </c>
      <c r="H409" s="2">
        <f t="shared" si="94"/>
        <v>21306</v>
      </c>
      <c r="I409" s="49">
        <f t="shared" si="95"/>
        <v>30.634563033887162</v>
      </c>
      <c r="J409" s="166"/>
      <c r="K409" s="164"/>
      <c r="L409" s="166"/>
      <c r="M409" s="164"/>
      <c r="N409" s="164"/>
      <c r="O409" s="164"/>
      <c r="P409" s="164"/>
      <c r="Q409" s="164"/>
      <c r="R409" s="164"/>
    </row>
    <row r="410" spans="1:18" ht="15" x14ac:dyDescent="0.2">
      <c r="A410" s="30">
        <f t="shared" si="92"/>
        <v>41704</v>
      </c>
      <c r="B410" s="96" t="s">
        <v>178</v>
      </c>
      <c r="C410">
        <v>1870.2</v>
      </c>
      <c r="D410" s="164">
        <v>1125.0999999999999</v>
      </c>
      <c r="E410" s="167">
        <v>25881</v>
      </c>
      <c r="F410" s="164">
        <v>20364.3</v>
      </c>
      <c r="G410" s="2">
        <f t="shared" si="93"/>
        <v>27751.200000000001</v>
      </c>
      <c r="H410" s="2">
        <f t="shared" si="94"/>
        <v>21489.399999999998</v>
      </c>
      <c r="I410" s="49">
        <f t="shared" si="95"/>
        <v>29.13901737600866</v>
      </c>
      <c r="J410" s="107"/>
      <c r="K410" s="164"/>
      <c r="L410" s="164"/>
      <c r="M410" s="164"/>
      <c r="N410" s="164"/>
      <c r="O410" s="164"/>
      <c r="P410" s="164"/>
      <c r="Q410" s="164"/>
      <c r="R410" s="164"/>
    </row>
    <row r="411" spans="1:18" ht="15" x14ac:dyDescent="0.2">
      <c r="A411" s="30">
        <f t="shared" si="92"/>
        <v>41711</v>
      </c>
      <c r="B411" s="96" t="s">
        <v>178</v>
      </c>
      <c r="C411">
        <v>1131.5</v>
      </c>
      <c r="D411" s="167">
        <v>1175</v>
      </c>
      <c r="E411" s="164">
        <v>26494.2</v>
      </c>
      <c r="F411" s="164">
        <v>20441.7</v>
      </c>
      <c r="G411" s="2">
        <f t="shared" si="93"/>
        <v>27625.7</v>
      </c>
      <c r="H411" s="2">
        <f t="shared" si="94"/>
        <v>21616.7</v>
      </c>
      <c r="I411" s="49">
        <f t="shared" si="95"/>
        <v>27.797952508939836</v>
      </c>
      <c r="J411" s="166"/>
      <c r="K411" s="166"/>
      <c r="L411" s="164"/>
      <c r="M411" s="164"/>
      <c r="N411" s="166"/>
      <c r="O411" s="164"/>
      <c r="P411" s="164"/>
      <c r="Q411" s="164"/>
      <c r="R411" s="164"/>
    </row>
    <row r="412" spans="1:18" ht="15" x14ac:dyDescent="0.2">
      <c r="A412" s="30">
        <f t="shared" si="92"/>
        <v>41718</v>
      </c>
      <c r="B412" s="96" t="s">
        <v>178</v>
      </c>
      <c r="C412">
        <v>835.8</v>
      </c>
      <c r="D412" s="164">
        <v>1050.3</v>
      </c>
      <c r="E412" s="167">
        <v>26811.599999999999</v>
      </c>
      <c r="F412" s="164">
        <v>20573.599999999999</v>
      </c>
      <c r="G412" s="2">
        <f t="shared" si="93"/>
        <v>27647.399999999998</v>
      </c>
      <c r="H412" s="2">
        <f t="shared" si="94"/>
        <v>21623.899999999998</v>
      </c>
      <c r="I412" s="49">
        <f t="shared" si="95"/>
        <v>27.855752200111915</v>
      </c>
      <c r="J412" s="166"/>
      <c r="K412" s="166"/>
      <c r="L412" s="164"/>
      <c r="M412" s="164"/>
      <c r="N412" s="166"/>
      <c r="O412" s="164"/>
      <c r="P412" s="164"/>
      <c r="Q412" s="164"/>
      <c r="R412" s="164"/>
    </row>
    <row r="413" spans="1:18" ht="15" x14ac:dyDescent="0.2">
      <c r="A413" s="30">
        <f t="shared" si="92"/>
        <v>41725</v>
      </c>
      <c r="B413" s="96" t="s">
        <v>178</v>
      </c>
      <c r="C413" s="118">
        <v>575</v>
      </c>
      <c r="D413" s="167">
        <v>928.3</v>
      </c>
      <c r="E413" s="164">
        <v>27123.599999999999</v>
      </c>
      <c r="F413" s="164">
        <v>20834.099999999999</v>
      </c>
      <c r="G413" s="2">
        <f t="shared" si="93"/>
        <v>27698.6</v>
      </c>
      <c r="H413" s="2">
        <f t="shared" si="94"/>
        <v>21762.399999999998</v>
      </c>
      <c r="I413" s="49">
        <f t="shared" si="95"/>
        <v>27.277322354152123</v>
      </c>
      <c r="J413" s="166"/>
      <c r="K413" s="166"/>
      <c r="L413" s="164"/>
      <c r="M413" s="164"/>
      <c r="N413" s="166"/>
      <c r="O413" s="164"/>
      <c r="P413" s="164"/>
      <c r="Q413" s="164"/>
      <c r="R413" s="164"/>
    </row>
    <row r="414" spans="1:18" ht="15" x14ac:dyDescent="0.2">
      <c r="A414" s="30">
        <f t="shared" si="92"/>
        <v>41732</v>
      </c>
      <c r="B414" s="96" t="s">
        <v>178</v>
      </c>
      <c r="C414">
        <v>262.8</v>
      </c>
      <c r="D414" s="164">
        <v>1034.2</v>
      </c>
      <c r="E414" s="167">
        <v>27449.5</v>
      </c>
      <c r="F414" s="164">
        <v>21154.1</v>
      </c>
      <c r="G414" s="2">
        <f t="shared" si="93"/>
        <v>27712.3</v>
      </c>
      <c r="H414" s="2">
        <f t="shared" si="94"/>
        <v>22188.3</v>
      </c>
      <c r="I414" s="49">
        <f t="shared" si="95"/>
        <v>24.89600374972396</v>
      </c>
      <c r="J414" s="169"/>
      <c r="K414" s="166"/>
      <c r="L414" s="164"/>
      <c r="M414" s="164"/>
      <c r="N414" s="166"/>
      <c r="O414" s="164"/>
      <c r="P414" s="164"/>
      <c r="Q414" s="164"/>
      <c r="R414" s="164"/>
    </row>
    <row r="415" spans="1:18" ht="15" x14ac:dyDescent="0.2">
      <c r="A415" s="30">
        <f t="shared" si="92"/>
        <v>41739</v>
      </c>
      <c r="B415" s="96" t="s">
        <v>178</v>
      </c>
      <c r="C415">
        <v>141.4</v>
      </c>
      <c r="D415" s="167">
        <v>1096.7</v>
      </c>
      <c r="E415" s="164">
        <v>27516.2</v>
      </c>
      <c r="F415" s="164">
        <v>21255.599999999999</v>
      </c>
      <c r="G415" s="2">
        <f t="shared" si="93"/>
        <v>27657.600000000002</v>
      </c>
      <c r="H415" s="2">
        <f t="shared" si="94"/>
        <v>22352.3</v>
      </c>
      <c r="I415" s="49">
        <f t="shared" si="95"/>
        <v>23.734917659480239</v>
      </c>
      <c r="J415" s="169"/>
      <c r="K415" s="166"/>
      <c r="L415" s="164"/>
      <c r="M415" s="164"/>
      <c r="N415" s="166"/>
      <c r="O415" s="164"/>
      <c r="P415" s="164"/>
      <c r="Q415" s="164"/>
      <c r="R415" s="164"/>
    </row>
    <row r="416" spans="1:18" ht="15" x14ac:dyDescent="0.2">
      <c r="A416" s="30">
        <f t="shared" si="92"/>
        <v>41746</v>
      </c>
      <c r="B416" s="96" t="s">
        <v>178</v>
      </c>
      <c r="C416">
        <v>86.3</v>
      </c>
      <c r="D416" s="164">
        <v>814.1</v>
      </c>
      <c r="E416" s="167">
        <v>27516.3</v>
      </c>
      <c r="F416" s="164">
        <v>21356.7</v>
      </c>
      <c r="G416" s="2">
        <f t="shared" si="93"/>
        <v>27602.6</v>
      </c>
      <c r="H416" s="2">
        <f t="shared" si="94"/>
        <v>22170.799999999999</v>
      </c>
      <c r="I416" s="49">
        <f t="shared" si="95"/>
        <v>24.499792519891027</v>
      </c>
      <c r="J416" s="166"/>
      <c r="K416" s="166"/>
      <c r="L416" s="164"/>
      <c r="M416" s="164"/>
      <c r="N416" s="166"/>
      <c r="O416" s="164"/>
      <c r="P416" s="164"/>
      <c r="Q416" s="164"/>
      <c r="R416" s="164"/>
    </row>
    <row r="417" spans="1:18" ht="15" x14ac:dyDescent="0.2">
      <c r="A417" s="30">
        <f t="shared" si="92"/>
        <v>41753</v>
      </c>
      <c r="B417" s="96" t="s">
        <v>178</v>
      </c>
      <c r="C417">
        <v>81.3</v>
      </c>
      <c r="D417" s="167">
        <v>405.1</v>
      </c>
      <c r="E417" s="167">
        <v>27516.3</v>
      </c>
      <c r="F417" s="164">
        <v>21389.4</v>
      </c>
      <c r="G417" s="2">
        <f t="shared" si="93"/>
        <v>27597.599999999999</v>
      </c>
      <c r="H417" s="2">
        <f t="shared" si="94"/>
        <v>21794.5</v>
      </c>
      <c r="I417" s="49">
        <f t="shared" si="95"/>
        <v>26.626442451077104</v>
      </c>
      <c r="J417" s="166"/>
      <c r="K417" s="166"/>
      <c r="L417" s="164"/>
      <c r="M417" s="164"/>
      <c r="N417" s="166"/>
      <c r="O417" s="164"/>
      <c r="P417" s="164"/>
      <c r="Q417" s="164"/>
      <c r="R417" s="164"/>
    </row>
    <row r="418" spans="1:18" ht="15" x14ac:dyDescent="0.2">
      <c r="A418" s="30">
        <f t="shared" si="92"/>
        <v>41760</v>
      </c>
      <c r="B418" s="96" t="s">
        <v>178</v>
      </c>
      <c r="C418">
        <v>79</v>
      </c>
      <c r="D418">
        <v>344.6</v>
      </c>
      <c r="E418">
        <v>27518.5</v>
      </c>
      <c r="F418">
        <v>21456.1</v>
      </c>
      <c r="G418" s="2">
        <f t="shared" si="93"/>
        <v>27597.5</v>
      </c>
      <c r="H418" s="2">
        <f t="shared" si="94"/>
        <v>21800.699999999997</v>
      </c>
      <c r="I418" s="49">
        <f t="shared" si="95"/>
        <v>26.589971881636853</v>
      </c>
      <c r="J418" s="166"/>
      <c r="K418" s="166"/>
      <c r="L418" s="164"/>
      <c r="M418" s="164"/>
      <c r="N418" s="166"/>
      <c r="O418" s="164"/>
      <c r="P418" s="164"/>
      <c r="Q418" s="164"/>
      <c r="R418" s="164"/>
    </row>
    <row r="419" spans="1:18" ht="15" x14ac:dyDescent="0.2">
      <c r="A419" s="30">
        <f t="shared" si="92"/>
        <v>41767</v>
      </c>
      <c r="B419" s="96" t="s">
        <v>178</v>
      </c>
      <c r="C419">
        <v>73.599999999999994</v>
      </c>
      <c r="D419">
        <v>277.89999999999998</v>
      </c>
      <c r="E419">
        <v>27523.9</v>
      </c>
      <c r="F419">
        <v>21522.400000000001</v>
      </c>
      <c r="G419" s="2">
        <f t="shared" si="93"/>
        <v>27597.5</v>
      </c>
      <c r="H419" s="2">
        <f t="shared" si="94"/>
        <v>21800.300000000003</v>
      </c>
      <c r="I419" s="49">
        <f t="shared" si="95"/>
        <v>26.592294601450426</v>
      </c>
      <c r="J419" s="166" t="e">
        <f>+#REF!-#REF!</f>
        <v>#REF!</v>
      </c>
      <c r="K419" s="166"/>
      <c r="L419" s="164"/>
      <c r="M419" s="164"/>
      <c r="N419" s="166"/>
      <c r="O419" s="164"/>
      <c r="P419" s="164"/>
      <c r="Q419" s="164"/>
      <c r="R419" s="164"/>
    </row>
    <row r="420" spans="1:18" ht="15" x14ac:dyDescent="0.2">
      <c r="A420" s="30">
        <f t="shared" si="92"/>
        <v>41774</v>
      </c>
      <c r="B420" s="96" t="s">
        <v>178</v>
      </c>
      <c r="C420">
        <v>70.900000000000006</v>
      </c>
      <c r="D420">
        <v>281.89999999999998</v>
      </c>
      <c r="E420">
        <v>27526.5</v>
      </c>
      <c r="F420">
        <v>21522.400000000001</v>
      </c>
      <c r="G420" s="2">
        <f t="shared" si="93"/>
        <v>27597.4</v>
      </c>
      <c r="H420" s="2">
        <f t="shared" si="94"/>
        <v>21804.300000000003</v>
      </c>
      <c r="I420" s="49">
        <f t="shared" si="95"/>
        <v>26.56861261310841</v>
      </c>
      <c r="J420" s="166" t="e">
        <f>+#REF!-#REF!</f>
        <v>#REF!</v>
      </c>
      <c r="K420" s="166"/>
      <c r="L420" s="164"/>
      <c r="M420" s="164"/>
      <c r="N420" s="166"/>
      <c r="O420" s="164"/>
      <c r="P420" s="164"/>
      <c r="Q420" s="164"/>
      <c r="R420" s="164"/>
    </row>
    <row r="421" spans="1:18" ht="15" x14ac:dyDescent="0.2">
      <c r="A421" s="30">
        <f t="shared" si="92"/>
        <v>41781</v>
      </c>
      <c r="B421" s="96" t="s">
        <v>178</v>
      </c>
      <c r="C421">
        <v>66.400000000000006</v>
      </c>
      <c r="D421">
        <v>74.400000000000006</v>
      </c>
      <c r="E421">
        <v>27531.1</v>
      </c>
      <c r="F421">
        <v>21522.400000000001</v>
      </c>
      <c r="G421" s="2">
        <f t="shared" si="93"/>
        <v>27597.5</v>
      </c>
      <c r="H421" s="2">
        <f t="shared" si="94"/>
        <v>21596.800000000003</v>
      </c>
      <c r="I421" s="49">
        <f t="shared" si="95"/>
        <v>27.785134834790327</v>
      </c>
      <c r="J421" s="166" t="e">
        <f>+#REF!-#REF!</f>
        <v>#REF!</v>
      </c>
      <c r="K421" s="166"/>
      <c r="L421" s="164"/>
      <c r="M421" s="164"/>
      <c r="N421" s="166"/>
      <c r="O421" s="164"/>
      <c r="P421" s="164"/>
      <c r="Q421" s="164"/>
      <c r="R421" s="164"/>
    </row>
    <row r="422" spans="1:18" ht="15" x14ac:dyDescent="0.2">
      <c r="A422" s="30">
        <f t="shared" si="92"/>
        <v>41788</v>
      </c>
      <c r="B422" s="96" t="s">
        <v>178</v>
      </c>
      <c r="C422">
        <v>62.3</v>
      </c>
      <c r="D422">
        <v>74.400000000000006</v>
      </c>
      <c r="E422">
        <v>27536</v>
      </c>
      <c r="F422">
        <v>21522.400000000001</v>
      </c>
      <c r="G422" s="2">
        <f t="shared" si="93"/>
        <v>27598.3</v>
      </c>
      <c r="H422" s="2">
        <f t="shared" si="94"/>
        <v>21596.800000000003</v>
      </c>
      <c r="I422" s="49">
        <f t="shared" si="95"/>
        <v>27.788839087272166</v>
      </c>
      <c r="J422" s="166" t="e">
        <f>+#REF!-#REF!</f>
        <v>#REF!</v>
      </c>
      <c r="K422" s="166"/>
      <c r="L422" s="164"/>
      <c r="M422" s="164"/>
      <c r="N422" s="166"/>
      <c r="O422" s="164"/>
      <c r="P422" s="164"/>
      <c r="Q422" s="164"/>
      <c r="R422" s="164"/>
    </row>
    <row r="423" spans="1:18" ht="15" x14ac:dyDescent="0.2">
      <c r="A423" s="30">
        <f t="shared" si="92"/>
        <v>41795</v>
      </c>
      <c r="B423" s="96" t="s">
        <v>178</v>
      </c>
      <c r="C423">
        <v>61.5</v>
      </c>
      <c r="D423">
        <v>74</v>
      </c>
      <c r="E423">
        <v>27536.799999999999</v>
      </c>
      <c r="F423">
        <v>21522.400000000001</v>
      </c>
      <c r="G423" s="2">
        <f t="shared" si="93"/>
        <v>27598.3</v>
      </c>
      <c r="H423" s="2">
        <f t="shared" si="94"/>
        <v>21596.400000000001</v>
      </c>
      <c r="I423" s="49">
        <f t="shared" si="95"/>
        <v>27.791205941731011</v>
      </c>
      <c r="J423" s="166" t="e">
        <f>+#REF!-#REF!</f>
        <v>#REF!</v>
      </c>
      <c r="K423" s="166"/>
      <c r="L423" s="164"/>
      <c r="M423" s="164"/>
      <c r="N423" s="166"/>
      <c r="O423" s="164"/>
      <c r="P423" s="164"/>
      <c r="Q423" s="164"/>
      <c r="R423" s="164"/>
    </row>
    <row r="424" spans="1:18" ht="15" x14ac:dyDescent="0.2">
      <c r="A424" s="30">
        <f t="shared" si="92"/>
        <v>41802</v>
      </c>
      <c r="B424" s="96" t="s">
        <v>178</v>
      </c>
      <c r="C424">
        <v>60</v>
      </c>
      <c r="D424">
        <v>74</v>
      </c>
      <c r="E424">
        <v>27538.3</v>
      </c>
      <c r="F424">
        <v>21522.400000000001</v>
      </c>
      <c r="G424" s="2">
        <f t="shared" si="93"/>
        <v>27598.3</v>
      </c>
      <c r="H424" s="2">
        <f t="shared" si="94"/>
        <v>21596.400000000001</v>
      </c>
      <c r="I424" s="49">
        <f t="shared" si="95"/>
        <v>27.791205941731011</v>
      </c>
      <c r="J424" s="166" t="e">
        <f>+#REF!-#REF!</f>
        <v>#REF!</v>
      </c>
      <c r="K424" s="166"/>
      <c r="L424" s="164"/>
      <c r="M424" s="164"/>
      <c r="N424" s="166"/>
      <c r="O424" s="164"/>
      <c r="P424" s="164"/>
      <c r="Q424" s="164"/>
      <c r="R424" s="164"/>
    </row>
    <row r="425" spans="1:18" ht="15" x14ac:dyDescent="0.2">
      <c r="A425" s="30">
        <f t="shared" si="92"/>
        <v>41809</v>
      </c>
      <c r="B425" s="96" t="s">
        <v>178</v>
      </c>
      <c r="C425">
        <v>60.5</v>
      </c>
      <c r="D425">
        <v>74</v>
      </c>
      <c r="E425">
        <v>27538.3</v>
      </c>
      <c r="F425">
        <v>21522.400000000001</v>
      </c>
      <c r="G425" s="2">
        <f t="shared" si="93"/>
        <v>27598.799999999999</v>
      </c>
      <c r="H425" s="2">
        <f t="shared" si="94"/>
        <v>21596.400000000001</v>
      </c>
      <c r="I425" s="49">
        <f t="shared" si="95"/>
        <v>27.793521142412601</v>
      </c>
      <c r="J425" s="166" t="e">
        <f>+#REF!-#REF!</f>
        <v>#REF!</v>
      </c>
      <c r="K425" s="166"/>
      <c r="L425" s="164"/>
      <c r="M425" s="164"/>
      <c r="N425" s="166"/>
      <c r="O425" s="164"/>
      <c r="P425" s="164"/>
      <c r="Q425" s="164"/>
      <c r="R425" s="164"/>
    </row>
    <row r="426" spans="1:18" ht="15" x14ac:dyDescent="0.2">
      <c r="A426" s="30">
        <f t="shared" si="92"/>
        <v>41816</v>
      </c>
      <c r="B426" s="96" t="s">
        <v>178</v>
      </c>
      <c r="C426">
        <v>59</v>
      </c>
      <c r="D426">
        <v>74</v>
      </c>
      <c r="E426">
        <v>27540.2</v>
      </c>
      <c r="F426">
        <v>21522.400000000001</v>
      </c>
      <c r="G426" s="2">
        <f t="shared" si="93"/>
        <v>27599.200000000001</v>
      </c>
      <c r="H426" s="2">
        <f t="shared" si="94"/>
        <v>21596.400000000001</v>
      </c>
      <c r="I426" s="49">
        <f t="shared" si="95"/>
        <v>27.795373302957891</v>
      </c>
      <c r="J426" s="166" t="e">
        <f>+#REF!-#REF!</f>
        <v>#REF!</v>
      </c>
      <c r="K426" s="166"/>
      <c r="L426" s="164"/>
      <c r="M426" s="164"/>
      <c r="N426" s="166"/>
      <c r="O426" s="164"/>
      <c r="P426" s="164"/>
      <c r="Q426" s="164"/>
      <c r="R426" s="164"/>
    </row>
    <row r="427" spans="1:18" ht="15" x14ac:dyDescent="0.2">
      <c r="A427" s="30">
        <f t="shared" si="92"/>
        <v>41823</v>
      </c>
      <c r="B427" s="96" t="s">
        <v>178</v>
      </c>
      <c r="C427">
        <v>116.4</v>
      </c>
      <c r="D427">
        <v>76.5</v>
      </c>
      <c r="E427">
        <v>27542</v>
      </c>
      <c r="F427">
        <v>21522.400000000001</v>
      </c>
      <c r="G427" s="2">
        <f t="shared" si="93"/>
        <v>27658.400000000001</v>
      </c>
      <c r="H427" s="2">
        <f t="shared" si="94"/>
        <v>21598.9</v>
      </c>
      <c r="I427" s="49">
        <f t="shared" si="95"/>
        <v>28.054669450759071</v>
      </c>
      <c r="J427" s="166" t="e">
        <f>+#REF!-#REF!</f>
        <v>#REF!</v>
      </c>
      <c r="K427" s="166"/>
      <c r="L427" s="164"/>
      <c r="M427" s="164"/>
      <c r="N427" s="166"/>
      <c r="O427" s="164"/>
      <c r="P427" s="164"/>
      <c r="Q427" s="164"/>
      <c r="R427" s="164"/>
    </row>
    <row r="428" spans="1:18" ht="15" x14ac:dyDescent="0.2">
      <c r="A428" s="30">
        <f t="shared" si="92"/>
        <v>41830</v>
      </c>
      <c r="B428" s="96" t="s">
        <v>178</v>
      </c>
      <c r="C428">
        <v>122.8</v>
      </c>
      <c r="D428">
        <v>76.5</v>
      </c>
      <c r="E428">
        <v>27542</v>
      </c>
      <c r="F428">
        <v>21522.400000000001</v>
      </c>
      <c r="G428" s="2">
        <f t="shared" si="93"/>
        <v>27664.799999999999</v>
      </c>
      <c r="H428" s="2">
        <f t="shared" si="94"/>
        <v>21598.9</v>
      </c>
      <c r="I428" s="49">
        <f t="shared" si="95"/>
        <v>28.084300589381851</v>
      </c>
      <c r="J428" s="166" t="e">
        <f>+#REF!-#REF!</f>
        <v>#REF!</v>
      </c>
      <c r="K428" s="166"/>
      <c r="L428" s="164"/>
      <c r="M428" s="164"/>
      <c r="N428" s="166"/>
      <c r="O428" s="164"/>
      <c r="P428" s="164"/>
      <c r="Q428" s="164"/>
      <c r="R428" s="164"/>
    </row>
    <row r="429" spans="1:18" ht="15" x14ac:dyDescent="0.2">
      <c r="A429" s="30">
        <f t="shared" si="92"/>
        <v>41837</v>
      </c>
      <c r="B429" s="96" t="s">
        <v>178</v>
      </c>
      <c r="C429">
        <v>281.60000000000002</v>
      </c>
      <c r="D429">
        <v>76.5</v>
      </c>
      <c r="E429">
        <v>27542</v>
      </c>
      <c r="F429">
        <v>21522.400000000001</v>
      </c>
      <c r="G429" s="2">
        <f t="shared" si="93"/>
        <v>27823.599999999999</v>
      </c>
      <c r="H429" s="2">
        <f t="shared" si="94"/>
        <v>21598.9</v>
      </c>
      <c r="I429" s="49">
        <f t="shared" si="95"/>
        <v>28.819523216460084</v>
      </c>
      <c r="J429" s="166" t="e">
        <f>+#REF!-#REF!</f>
        <v>#REF!</v>
      </c>
      <c r="K429" s="166"/>
      <c r="L429" s="164"/>
      <c r="M429" s="164"/>
      <c r="N429" s="166"/>
      <c r="O429" s="164"/>
      <c r="P429" s="164"/>
      <c r="Q429" s="164"/>
      <c r="R429" s="164"/>
    </row>
    <row r="430" spans="1:18" ht="15" x14ac:dyDescent="0.2">
      <c r="A430" s="30">
        <f t="shared" si="92"/>
        <v>41844</v>
      </c>
      <c r="B430" s="96" t="s">
        <v>178</v>
      </c>
      <c r="C430">
        <v>522.6</v>
      </c>
      <c r="D430">
        <v>76.5</v>
      </c>
      <c r="E430">
        <v>27542</v>
      </c>
      <c r="F430">
        <v>21522.400000000001</v>
      </c>
      <c r="G430" s="2">
        <f t="shared" si="93"/>
        <v>28064.6</v>
      </c>
      <c r="H430" s="2">
        <f t="shared" si="94"/>
        <v>21598.9</v>
      </c>
      <c r="I430" s="49">
        <f t="shared" si="95"/>
        <v>29.935320780224895</v>
      </c>
      <c r="J430" s="166" t="e">
        <f>+#REF!-#REF!</f>
        <v>#REF!</v>
      </c>
      <c r="K430" s="166"/>
      <c r="L430" s="164"/>
      <c r="M430" s="164"/>
      <c r="N430" s="166"/>
      <c r="O430" s="164"/>
      <c r="P430" s="164"/>
      <c r="Q430" s="164"/>
      <c r="R430" s="164"/>
    </row>
    <row r="431" spans="1:18" ht="15" x14ac:dyDescent="0.2">
      <c r="A431" s="30">
        <f t="shared" si="92"/>
        <v>41851</v>
      </c>
      <c r="B431" s="96" t="s">
        <v>178</v>
      </c>
      <c r="C431">
        <v>530.6</v>
      </c>
      <c r="D431">
        <v>76.8</v>
      </c>
      <c r="E431">
        <v>27542</v>
      </c>
      <c r="F431">
        <v>21522.400000000001</v>
      </c>
      <c r="G431" s="2">
        <f t="shared" si="93"/>
        <v>28072.6</v>
      </c>
      <c r="H431" s="2">
        <f t="shared" si="94"/>
        <v>21599.200000000001</v>
      </c>
      <c r="I431" s="49">
        <f t="shared" si="95"/>
        <v>29.970554464980182</v>
      </c>
      <c r="J431" s="166" t="e">
        <f>+#REF!-#REF!</f>
        <v>#REF!</v>
      </c>
      <c r="K431" s="166"/>
      <c r="L431" s="164"/>
      <c r="M431" s="164"/>
      <c r="N431" s="166"/>
      <c r="O431" s="164"/>
      <c r="P431" s="164"/>
      <c r="Q431" s="164"/>
      <c r="R431" s="164"/>
    </row>
    <row r="432" spans="1:18" ht="15" x14ac:dyDescent="0.2">
      <c r="A432" s="30">
        <f t="shared" si="92"/>
        <v>41858</v>
      </c>
      <c r="B432" s="96" t="s">
        <v>178</v>
      </c>
      <c r="C432">
        <v>531.6</v>
      </c>
      <c r="D432">
        <v>124.6</v>
      </c>
      <c r="E432">
        <v>27602.2</v>
      </c>
      <c r="F432">
        <v>21522.400000000001</v>
      </c>
      <c r="G432" s="2">
        <f t="shared" si="93"/>
        <v>28133.8</v>
      </c>
      <c r="H432" s="2">
        <f t="shared" si="94"/>
        <v>21647</v>
      </c>
      <c r="I432" s="49">
        <f t="shared" si="95"/>
        <v>29.966277082274683</v>
      </c>
      <c r="J432" s="166" t="e">
        <f>+#REF!-#REF!</f>
        <v>#REF!</v>
      </c>
      <c r="K432" s="166"/>
      <c r="L432" s="164"/>
      <c r="M432" s="164"/>
      <c r="N432" s="166"/>
      <c r="O432" s="164"/>
      <c r="P432" s="164"/>
      <c r="Q432" s="164"/>
      <c r="R432" s="164"/>
    </row>
    <row r="433" spans="1:18" ht="15" x14ac:dyDescent="0.2">
      <c r="A433" s="30">
        <f t="shared" si="92"/>
        <v>41865</v>
      </c>
      <c r="B433" s="96" t="s">
        <v>178</v>
      </c>
      <c r="C433">
        <v>412.6</v>
      </c>
      <c r="D433">
        <v>124.6</v>
      </c>
      <c r="E433">
        <v>27602.2</v>
      </c>
      <c r="F433">
        <v>21522.400000000001</v>
      </c>
      <c r="G433" s="2">
        <f t="shared" si="93"/>
        <v>28014.799999999999</v>
      </c>
      <c r="H433" s="2">
        <f t="shared" si="94"/>
        <v>21647</v>
      </c>
      <c r="I433" s="49">
        <f t="shared" si="95"/>
        <v>29.416547327574261</v>
      </c>
      <c r="J433" s="166" t="e">
        <f>+#REF!-#REF!</f>
        <v>#REF!</v>
      </c>
      <c r="K433" s="166"/>
      <c r="L433" s="164"/>
      <c r="M433" s="164"/>
      <c r="N433" s="166"/>
      <c r="O433" s="164"/>
      <c r="P433" s="164"/>
      <c r="Q433" s="164"/>
      <c r="R433" s="164"/>
    </row>
    <row r="434" spans="1:18" ht="15" x14ac:dyDescent="0.2">
      <c r="A434" s="30">
        <f t="shared" si="92"/>
        <v>41872</v>
      </c>
      <c r="B434" s="96" t="s">
        <v>178</v>
      </c>
      <c r="C434">
        <v>357.6</v>
      </c>
      <c r="D434">
        <v>124.6</v>
      </c>
      <c r="E434">
        <v>27602.2</v>
      </c>
      <c r="F434">
        <v>21522.400000000001</v>
      </c>
      <c r="G434" s="2">
        <f t="shared" si="93"/>
        <v>27959.8</v>
      </c>
      <c r="H434" s="2">
        <f t="shared" si="94"/>
        <v>21647</v>
      </c>
      <c r="I434" s="49">
        <f t="shared" si="95"/>
        <v>29.162470550191699</v>
      </c>
      <c r="J434" s="166" t="e">
        <f>+#REF!-#REF!</f>
        <v>#REF!</v>
      </c>
      <c r="K434" s="166"/>
      <c r="L434" s="164"/>
      <c r="M434" s="164"/>
      <c r="N434" s="166"/>
      <c r="O434" s="164"/>
      <c r="P434" s="164"/>
      <c r="Q434" s="164"/>
      <c r="R434" s="164"/>
    </row>
    <row r="435" spans="1:18" ht="15" x14ac:dyDescent="0.2">
      <c r="A435" s="30">
        <f t="shared" si="92"/>
        <v>41879</v>
      </c>
      <c r="B435" s="96" t="s">
        <v>178</v>
      </c>
      <c r="C435">
        <v>302.60000000000002</v>
      </c>
      <c r="D435">
        <v>124.6</v>
      </c>
      <c r="E435">
        <v>27602.2</v>
      </c>
      <c r="F435">
        <v>21522.400000000001</v>
      </c>
      <c r="G435" s="2">
        <f t="shared" si="93"/>
        <v>27904.799999999999</v>
      </c>
      <c r="H435" s="2">
        <f t="shared" si="94"/>
        <v>21647</v>
      </c>
      <c r="I435" s="49">
        <f t="shared" si="95"/>
        <v>28.908393772809159</v>
      </c>
      <c r="J435" s="166" t="e">
        <f>+#REF!-#REF!</f>
        <v>#REF!</v>
      </c>
      <c r="K435" s="166"/>
      <c r="L435" s="164"/>
      <c r="M435" s="164"/>
      <c r="N435" s="166"/>
      <c r="O435" s="164"/>
      <c r="P435" s="164"/>
      <c r="Q435" s="164"/>
      <c r="R435" s="164"/>
    </row>
    <row r="436" spans="1:18" ht="15" x14ac:dyDescent="0.2">
      <c r="A436" s="30">
        <f t="shared" si="92"/>
        <v>41886</v>
      </c>
      <c r="B436" s="96" t="s">
        <v>178</v>
      </c>
      <c r="C436">
        <v>13335.4</v>
      </c>
      <c r="D436">
        <v>14904.8</v>
      </c>
      <c r="E436">
        <v>0</v>
      </c>
      <c r="F436">
        <v>0.3</v>
      </c>
      <c r="G436" s="2">
        <f t="shared" si="93"/>
        <v>13335.4</v>
      </c>
      <c r="H436" s="2">
        <f t="shared" si="94"/>
        <v>14905.099999999999</v>
      </c>
      <c r="I436" s="49">
        <f t="shared" si="95"/>
        <v>-10.531294657533319</v>
      </c>
      <c r="J436" s="166"/>
      <c r="K436" s="166"/>
      <c r="L436" s="164"/>
      <c r="M436" s="164"/>
      <c r="N436" s="166"/>
      <c r="O436" s="164"/>
      <c r="P436" s="164"/>
      <c r="Q436" s="164"/>
      <c r="R436" s="164"/>
    </row>
    <row r="437" spans="1:18" ht="15" x14ac:dyDescent="0.2">
      <c r="A437" s="30">
        <f t="shared" si="92"/>
        <v>41893</v>
      </c>
      <c r="B437" s="96" t="s">
        <v>178</v>
      </c>
      <c r="C437">
        <v>13822.5</v>
      </c>
      <c r="D437">
        <v>15033.8</v>
      </c>
      <c r="E437">
        <v>59.2</v>
      </c>
      <c r="F437">
        <v>0.3</v>
      </c>
      <c r="G437" s="2">
        <f t="shared" si="93"/>
        <v>13881.7</v>
      </c>
      <c r="H437" s="2">
        <f t="shared" si="94"/>
        <v>15034.099999999999</v>
      </c>
      <c r="I437" s="49">
        <f t="shared" si="95"/>
        <v>-7.6652410187506899</v>
      </c>
      <c r="J437" s="166"/>
      <c r="K437" s="166"/>
      <c r="L437" s="164"/>
      <c r="M437" s="164"/>
      <c r="N437" s="166"/>
      <c r="O437" s="164"/>
      <c r="P437" s="164"/>
      <c r="Q437" s="164"/>
      <c r="R437" s="164"/>
    </row>
    <row r="438" spans="1:18" ht="15" x14ac:dyDescent="0.2">
      <c r="A438" s="30">
        <f t="shared" si="92"/>
        <v>41900</v>
      </c>
      <c r="B438" s="96" t="s">
        <v>178</v>
      </c>
      <c r="C438">
        <v>16041.5</v>
      </c>
      <c r="D438">
        <v>17031.8</v>
      </c>
      <c r="E438">
        <v>225.1</v>
      </c>
      <c r="F438">
        <v>295.39999999999998</v>
      </c>
      <c r="G438" s="2">
        <f t="shared" si="93"/>
        <v>16266.6</v>
      </c>
      <c r="H438" s="2">
        <f t="shared" si="94"/>
        <v>17327.2</v>
      </c>
      <c r="I438" s="49">
        <f t="shared" si="95"/>
        <v>-6.12101205041784</v>
      </c>
      <c r="J438" s="166"/>
      <c r="K438" s="166"/>
      <c r="L438" s="164"/>
      <c r="M438" s="164"/>
      <c r="N438" s="166"/>
      <c r="O438" s="164"/>
      <c r="P438" s="164"/>
      <c r="Q438" s="164"/>
      <c r="R438" s="164"/>
    </row>
    <row r="439" spans="1:18" ht="15" x14ac:dyDescent="0.2">
      <c r="A439" s="30">
        <f t="shared" si="92"/>
        <v>41907</v>
      </c>
      <c r="B439" s="96" t="s">
        <v>178</v>
      </c>
      <c r="C439">
        <v>16285.6</v>
      </c>
      <c r="D439">
        <v>17200.3</v>
      </c>
      <c r="E439">
        <v>711.8</v>
      </c>
      <c r="F439">
        <v>535</v>
      </c>
      <c r="G439" s="2">
        <f t="shared" si="93"/>
        <v>16997.400000000001</v>
      </c>
      <c r="H439" s="2">
        <f t="shared" si="94"/>
        <v>17735.3</v>
      </c>
      <c r="I439" s="49">
        <f t="shared" si="95"/>
        <v>-4.1606288024448324</v>
      </c>
      <c r="J439" s="166"/>
      <c r="K439" s="166"/>
      <c r="L439" s="164"/>
      <c r="M439" s="164"/>
      <c r="N439" s="166"/>
      <c r="O439" s="164"/>
      <c r="P439" s="164"/>
      <c r="Q439" s="164"/>
      <c r="R439" s="164"/>
    </row>
    <row r="440" spans="1:18" ht="15" x14ac:dyDescent="0.2">
      <c r="A440" s="30">
        <f t="shared" si="92"/>
        <v>41914</v>
      </c>
      <c r="B440" s="96" t="s">
        <v>178</v>
      </c>
      <c r="C440">
        <v>15950.1</v>
      </c>
      <c r="D440">
        <v>17016.7</v>
      </c>
      <c r="E440">
        <v>1242.7</v>
      </c>
      <c r="F440">
        <v>960.8</v>
      </c>
      <c r="G440" s="2">
        <f t="shared" si="93"/>
        <v>17192.8</v>
      </c>
      <c r="H440" s="2">
        <f t="shared" si="94"/>
        <v>17977.5</v>
      </c>
      <c r="I440" s="49">
        <f t="shared" si="95"/>
        <v>-4.3649005701571486</v>
      </c>
      <c r="J440" s="166"/>
      <c r="K440" s="166"/>
      <c r="L440" s="164"/>
      <c r="M440" s="164"/>
      <c r="N440" s="166"/>
      <c r="O440" s="164"/>
      <c r="P440" s="164"/>
      <c r="Q440" s="164"/>
      <c r="R440" s="164"/>
    </row>
    <row r="441" spans="1:18" ht="15" x14ac:dyDescent="0.2">
      <c r="A441" s="30">
        <f t="shared" si="92"/>
        <v>41921</v>
      </c>
      <c r="B441" s="96" t="s">
        <v>178</v>
      </c>
      <c r="C441">
        <v>15493.6</v>
      </c>
      <c r="D441">
        <v>17016.7</v>
      </c>
      <c r="E441">
        <v>2408.6</v>
      </c>
      <c r="F441">
        <v>960.8</v>
      </c>
      <c r="G441" s="2">
        <f t="shared" si="93"/>
        <v>17902.2</v>
      </c>
      <c r="H441" s="2">
        <f t="shared" si="94"/>
        <v>17977.5</v>
      </c>
      <c r="I441" s="49">
        <f t="shared" si="95"/>
        <v>-0.41885690446390456</v>
      </c>
      <c r="J441" s="166"/>
      <c r="K441" s="166"/>
      <c r="L441" s="164"/>
      <c r="M441" s="164"/>
      <c r="N441" s="166"/>
      <c r="O441" s="164"/>
      <c r="P441" s="164"/>
      <c r="Q441" s="164"/>
      <c r="R441" s="164"/>
    </row>
    <row r="442" spans="1:18" ht="15" x14ac:dyDescent="0.2">
      <c r="A442" s="30">
        <f t="shared" si="92"/>
        <v>41928</v>
      </c>
      <c r="B442" s="96" t="s">
        <v>178</v>
      </c>
      <c r="C442">
        <v>15881.7</v>
      </c>
      <c r="D442">
        <v>17016.7</v>
      </c>
      <c r="E442">
        <v>3721.8</v>
      </c>
      <c r="F442">
        <v>960.8</v>
      </c>
      <c r="G442" s="2">
        <f t="shared" si="93"/>
        <v>19603.5</v>
      </c>
      <c r="H442" s="2">
        <f t="shared" si="94"/>
        <v>17977.5</v>
      </c>
      <c r="I442" s="49">
        <f t="shared" si="95"/>
        <v>9.0446391322486441</v>
      </c>
      <c r="J442" s="166"/>
      <c r="K442" s="166"/>
      <c r="L442" s="164"/>
      <c r="M442" s="164"/>
      <c r="N442" s="166"/>
      <c r="O442" s="164"/>
      <c r="P442" s="164"/>
      <c r="Q442" s="164"/>
      <c r="R442" s="164"/>
    </row>
    <row r="443" spans="1:18" ht="15" x14ac:dyDescent="0.2">
      <c r="A443" s="30">
        <f t="shared" si="92"/>
        <v>41935</v>
      </c>
      <c r="B443" s="96" t="s">
        <v>178</v>
      </c>
      <c r="C443">
        <v>15481.6</v>
      </c>
      <c r="D443">
        <v>15307.7</v>
      </c>
      <c r="E443">
        <v>5172.3999999999996</v>
      </c>
      <c r="F443">
        <v>4782.2</v>
      </c>
      <c r="G443" s="2">
        <f t="shared" si="93"/>
        <v>20654</v>
      </c>
      <c r="H443" s="2">
        <f t="shared" si="94"/>
        <v>20089.900000000001</v>
      </c>
      <c r="I443" s="49">
        <f t="shared" si="95"/>
        <v>2.8078785857570177</v>
      </c>
      <c r="J443" s="166"/>
      <c r="K443" s="166"/>
      <c r="L443" s="164"/>
      <c r="M443" s="164"/>
      <c r="N443" s="166"/>
      <c r="O443" s="164"/>
      <c r="P443" s="164"/>
      <c r="Q443" s="164"/>
      <c r="R443" s="164"/>
    </row>
    <row r="444" spans="1:18" ht="15" x14ac:dyDescent="0.2">
      <c r="A444" s="30">
        <f t="shared" si="92"/>
        <v>41942</v>
      </c>
      <c r="B444" s="96" t="s">
        <v>178</v>
      </c>
      <c r="C444">
        <v>14792.9</v>
      </c>
      <c r="D444">
        <v>14675.1</v>
      </c>
      <c r="E444">
        <v>7401.2</v>
      </c>
      <c r="F444">
        <v>6473.1</v>
      </c>
      <c r="G444" s="2">
        <f t="shared" si="93"/>
        <v>22194.1</v>
      </c>
      <c r="H444" s="2">
        <f t="shared" si="94"/>
        <v>21148.2</v>
      </c>
      <c r="I444" s="49">
        <f t="shared" si="95"/>
        <v>4.945574564265498</v>
      </c>
      <c r="J444" s="166"/>
      <c r="K444" s="166"/>
      <c r="L444" s="164"/>
      <c r="M444" s="164"/>
      <c r="N444" s="166"/>
      <c r="O444" s="164"/>
      <c r="P444" s="164"/>
      <c r="Q444" s="164"/>
      <c r="R444" s="164"/>
    </row>
    <row r="445" spans="1:18" ht="15" x14ac:dyDescent="0.2">
      <c r="A445" s="30">
        <f t="shared" si="92"/>
        <v>41949</v>
      </c>
      <c r="B445" s="96" t="s">
        <v>178</v>
      </c>
      <c r="C445">
        <v>13970.4</v>
      </c>
      <c r="D445">
        <v>13826.9</v>
      </c>
      <c r="E445">
        <v>8956.7999999999993</v>
      </c>
      <c r="F445">
        <v>7988.4</v>
      </c>
      <c r="G445" s="2">
        <f t="shared" si="93"/>
        <v>22927.199999999997</v>
      </c>
      <c r="H445" s="2">
        <f t="shared" si="94"/>
        <v>21815.3</v>
      </c>
      <c r="I445" s="49">
        <f t="shared" si="95"/>
        <v>5.0968815464375927</v>
      </c>
      <c r="J445" s="166"/>
      <c r="K445" s="166"/>
      <c r="L445" s="164"/>
      <c r="M445" s="164"/>
      <c r="N445" s="166"/>
      <c r="O445" s="164"/>
      <c r="P445" s="164"/>
      <c r="Q445" s="164"/>
      <c r="R445" s="164"/>
    </row>
    <row r="446" spans="1:18" ht="15" x14ac:dyDescent="0.2">
      <c r="A446" s="30">
        <f t="shared" ref="A446:A509" si="96">+A445+7</f>
        <v>41956</v>
      </c>
      <c r="B446" s="96" t="s">
        <v>178</v>
      </c>
      <c r="C446">
        <v>12085.5</v>
      </c>
      <c r="D446">
        <v>13052.9</v>
      </c>
      <c r="E446">
        <v>11374.5</v>
      </c>
      <c r="F446">
        <v>9914.5</v>
      </c>
      <c r="G446" s="2">
        <f t="shared" si="93"/>
        <v>23460</v>
      </c>
      <c r="H446" s="2">
        <f t="shared" si="94"/>
        <v>22967.4</v>
      </c>
      <c r="I446" s="49">
        <f t="shared" si="95"/>
        <v>2.1447791217116263</v>
      </c>
      <c r="J446" s="166"/>
      <c r="K446" s="166"/>
      <c r="L446" s="164"/>
      <c r="M446" s="164"/>
      <c r="N446" s="166"/>
      <c r="O446" s="164"/>
      <c r="P446" s="164"/>
      <c r="Q446" s="164"/>
      <c r="R446" s="164"/>
    </row>
    <row r="447" spans="1:18" ht="15" x14ac:dyDescent="0.2">
      <c r="A447" s="30">
        <f t="shared" si="96"/>
        <v>41963</v>
      </c>
      <c r="B447" s="96" t="s">
        <v>178</v>
      </c>
      <c r="C447">
        <v>10769</v>
      </c>
      <c r="D447">
        <v>12719.5</v>
      </c>
      <c r="E447">
        <v>13497.1</v>
      </c>
      <c r="F447">
        <v>11240.8</v>
      </c>
      <c r="G447" s="2">
        <f t="shared" si="93"/>
        <v>24266.1</v>
      </c>
      <c r="H447" s="2">
        <f t="shared" si="94"/>
        <v>23960.3</v>
      </c>
      <c r="I447" s="49">
        <f t="shared" si="95"/>
        <v>1.27627784293185</v>
      </c>
      <c r="J447" s="166"/>
      <c r="K447" s="166"/>
      <c r="L447" s="164"/>
      <c r="M447" s="164"/>
      <c r="N447" s="166"/>
      <c r="O447" s="164"/>
      <c r="P447" s="164"/>
      <c r="Q447" s="164"/>
      <c r="R447" s="164"/>
    </row>
    <row r="448" spans="1:18" ht="15" x14ac:dyDescent="0.2">
      <c r="A448" s="30">
        <f t="shared" si="96"/>
        <v>41970</v>
      </c>
      <c r="B448" s="96" t="s">
        <v>178</v>
      </c>
      <c r="C448">
        <v>10193.700000000001</v>
      </c>
      <c r="D448">
        <v>11305.9</v>
      </c>
      <c r="E448">
        <v>14779.8</v>
      </c>
      <c r="F448">
        <v>12660.9</v>
      </c>
      <c r="G448" s="2">
        <f t="shared" si="93"/>
        <v>24973.5</v>
      </c>
      <c r="H448" s="2">
        <f t="shared" si="94"/>
        <v>23966.799999999999</v>
      </c>
      <c r="I448" s="49">
        <f t="shared" si="95"/>
        <v>4.200393878198172</v>
      </c>
      <c r="J448" s="166"/>
      <c r="K448" s="166"/>
      <c r="L448" s="164"/>
      <c r="M448" s="164"/>
      <c r="N448" s="166"/>
      <c r="O448" s="164"/>
      <c r="P448" s="164"/>
      <c r="Q448" s="164"/>
      <c r="R448" s="164"/>
    </row>
    <row r="449" spans="1:18" ht="15" x14ac:dyDescent="0.2">
      <c r="A449" s="30">
        <f t="shared" si="96"/>
        <v>41977</v>
      </c>
      <c r="B449" s="96" t="s">
        <v>178</v>
      </c>
      <c r="C449">
        <v>8862.6</v>
      </c>
      <c r="D449">
        <v>10834.1</v>
      </c>
      <c r="E449">
        <v>16328</v>
      </c>
      <c r="F449">
        <v>13690.7</v>
      </c>
      <c r="G449" s="2">
        <f t="shared" si="93"/>
        <v>25190.6</v>
      </c>
      <c r="H449" s="2">
        <f t="shared" si="94"/>
        <v>24524.800000000003</v>
      </c>
      <c r="I449" s="49">
        <f t="shared" si="95"/>
        <v>2.7148029749477942</v>
      </c>
      <c r="J449" s="166"/>
      <c r="K449" s="166"/>
      <c r="L449" s="164"/>
      <c r="M449" s="164"/>
      <c r="N449" s="166"/>
      <c r="O449" s="164"/>
      <c r="P449" s="164"/>
      <c r="Q449" s="164"/>
      <c r="R449" s="164"/>
    </row>
    <row r="450" spans="1:18" ht="15" x14ac:dyDescent="0.2">
      <c r="A450" s="30">
        <f t="shared" si="96"/>
        <v>41984</v>
      </c>
      <c r="B450" s="96" t="s">
        <v>178</v>
      </c>
      <c r="C450">
        <v>7876.9</v>
      </c>
      <c r="D450">
        <v>10240.700000000001</v>
      </c>
      <c r="E450">
        <v>17716.2</v>
      </c>
      <c r="F450">
        <v>14590.6</v>
      </c>
      <c r="G450" s="2">
        <f t="shared" si="93"/>
        <v>25593.1</v>
      </c>
      <c r="H450" s="2">
        <f t="shared" si="94"/>
        <v>24831.300000000003</v>
      </c>
      <c r="I450" s="49">
        <f t="shared" si="95"/>
        <v>3.0679022040730697</v>
      </c>
      <c r="J450" s="166"/>
      <c r="K450" s="166"/>
      <c r="L450" s="164"/>
      <c r="M450" s="164"/>
      <c r="N450" s="166"/>
      <c r="O450" s="164"/>
      <c r="P450" s="164"/>
      <c r="Q450" s="164"/>
      <c r="R450" s="164"/>
    </row>
    <row r="451" spans="1:18" ht="15" x14ac:dyDescent="0.2">
      <c r="A451" s="30">
        <f t="shared" si="96"/>
        <v>41991</v>
      </c>
      <c r="B451" s="96" t="s">
        <v>178</v>
      </c>
      <c r="C451">
        <v>7014.4</v>
      </c>
      <c r="D451">
        <v>9590.7999999999993</v>
      </c>
      <c r="E451">
        <v>19197</v>
      </c>
      <c r="F451">
        <v>15758.1</v>
      </c>
      <c r="G451" s="2">
        <f>+C451+E451</f>
        <v>26211.4</v>
      </c>
      <c r="H451" s="2">
        <f>+D451+F451</f>
        <v>25348.9</v>
      </c>
      <c r="I451" s="49">
        <f t="shared" si="95"/>
        <v>3.4025145075328611</v>
      </c>
      <c r="J451" s="166"/>
      <c r="K451" s="166"/>
      <c r="L451" s="164"/>
      <c r="M451" s="164"/>
      <c r="N451" s="166"/>
      <c r="O451" s="164"/>
      <c r="P451" s="164"/>
      <c r="Q451" s="164"/>
      <c r="R451" s="164"/>
    </row>
    <row r="452" spans="1:18" ht="15" x14ac:dyDescent="0.2">
      <c r="A452" s="30">
        <f t="shared" si="96"/>
        <v>41998</v>
      </c>
      <c r="B452" s="96" t="s">
        <v>178</v>
      </c>
      <c r="C452">
        <v>6703.1</v>
      </c>
      <c r="D452">
        <v>9245.4</v>
      </c>
      <c r="E452">
        <v>19795.099999999999</v>
      </c>
      <c r="F452">
        <v>16474.7</v>
      </c>
      <c r="G452" s="2">
        <f t="shared" si="93"/>
        <v>26498.199999999997</v>
      </c>
      <c r="H452" s="2">
        <f t="shared" si="94"/>
        <v>25720.1</v>
      </c>
      <c r="I452" s="49">
        <f t="shared" si="95"/>
        <v>3.0252603994541216</v>
      </c>
      <c r="J452" s="166"/>
      <c r="K452" s="166"/>
      <c r="L452" s="164"/>
      <c r="M452" s="164"/>
      <c r="N452" s="166"/>
      <c r="O452" s="164"/>
      <c r="P452" s="164"/>
      <c r="Q452" s="164"/>
      <c r="R452" s="164"/>
    </row>
    <row r="453" spans="1:18" ht="15" x14ac:dyDescent="0.2">
      <c r="A453" s="30">
        <f t="shared" si="96"/>
        <v>42005</v>
      </c>
      <c r="B453" s="96" t="s">
        <v>178</v>
      </c>
      <c r="C453">
        <v>6251.6</v>
      </c>
      <c r="D453">
        <v>8415.6</v>
      </c>
      <c r="E453">
        <v>20796.8</v>
      </c>
      <c r="F453">
        <v>17692.400000000001</v>
      </c>
      <c r="G453" s="2">
        <f t="shared" si="93"/>
        <v>27048.400000000001</v>
      </c>
      <c r="H453" s="2">
        <f t="shared" si="94"/>
        <v>26108</v>
      </c>
      <c r="I453" s="49">
        <f t="shared" si="95"/>
        <v>3.6019610847249917</v>
      </c>
      <c r="J453">
        <v>1500</v>
      </c>
      <c r="K453" s="166"/>
      <c r="L453" s="164"/>
      <c r="M453" s="164"/>
      <c r="N453" s="166"/>
      <c r="O453" s="164"/>
      <c r="P453" s="164"/>
      <c r="Q453" s="164"/>
      <c r="R453" s="164"/>
    </row>
    <row r="454" spans="1:18" ht="15" x14ac:dyDescent="0.2">
      <c r="A454" s="30">
        <f t="shared" si="96"/>
        <v>42012</v>
      </c>
      <c r="B454" s="96" t="s">
        <v>178</v>
      </c>
      <c r="C454">
        <v>6193.8</v>
      </c>
      <c r="D454">
        <v>8007.2</v>
      </c>
      <c r="E454">
        <v>21648</v>
      </c>
      <c r="F454">
        <v>18779</v>
      </c>
      <c r="G454" s="2">
        <f t="shared" si="93"/>
        <v>27841.8</v>
      </c>
      <c r="H454" s="2">
        <f t="shared" si="94"/>
        <v>26786.2</v>
      </c>
      <c r="I454" s="49">
        <f t="shared" si="95"/>
        <v>3.9408352061882646</v>
      </c>
      <c r="J454">
        <v>1735</v>
      </c>
      <c r="K454" s="166"/>
      <c r="L454" s="164"/>
      <c r="M454" s="164"/>
      <c r="N454" s="166"/>
      <c r="O454" s="164"/>
      <c r="P454" s="164"/>
      <c r="Q454" s="164"/>
      <c r="R454" s="164"/>
    </row>
    <row r="455" spans="1:18" ht="15" x14ac:dyDescent="0.2">
      <c r="A455" s="30">
        <f t="shared" si="96"/>
        <v>42019</v>
      </c>
      <c r="B455" s="96" t="s">
        <v>178</v>
      </c>
      <c r="C455">
        <v>4967.3999999999996</v>
      </c>
      <c r="D455">
        <v>7356.8</v>
      </c>
      <c r="E455">
        <v>22797.5</v>
      </c>
      <c r="F455">
        <v>19725.099999999999</v>
      </c>
      <c r="G455" s="2">
        <f t="shared" si="93"/>
        <v>27764.9</v>
      </c>
      <c r="H455" s="2">
        <f t="shared" si="94"/>
        <v>27081.899999999998</v>
      </c>
      <c r="I455" s="49">
        <f t="shared" si="95"/>
        <v>2.5219796247678561</v>
      </c>
      <c r="J455">
        <v>1735</v>
      </c>
      <c r="K455" s="166"/>
      <c r="L455" s="164"/>
      <c r="M455" s="164"/>
      <c r="N455" s="166"/>
      <c r="O455" s="164"/>
      <c r="P455" s="164"/>
      <c r="Q455" s="164"/>
      <c r="R455" s="164"/>
    </row>
    <row r="456" spans="1:18" ht="15" x14ac:dyDescent="0.2">
      <c r="A456" s="30">
        <f t="shared" si="96"/>
        <v>42026</v>
      </c>
      <c r="B456" s="96" t="s">
        <v>178</v>
      </c>
      <c r="C456">
        <v>4757.2</v>
      </c>
      <c r="D456">
        <v>6295.4</v>
      </c>
      <c r="E456">
        <v>23556.5</v>
      </c>
      <c r="F456">
        <v>20972.6</v>
      </c>
      <c r="G456" s="2">
        <f t="shared" si="93"/>
        <v>28313.7</v>
      </c>
      <c r="H456" s="2">
        <f t="shared" si="94"/>
        <v>27268</v>
      </c>
      <c r="I456" s="49">
        <f t="shared" si="95"/>
        <v>3.8348980489951723</v>
      </c>
      <c r="J456">
        <v>1735</v>
      </c>
      <c r="K456" s="166"/>
      <c r="L456" s="164"/>
      <c r="M456" s="164"/>
      <c r="N456" s="169"/>
      <c r="O456" s="164"/>
      <c r="P456" s="164"/>
      <c r="Q456" s="164"/>
      <c r="R456" s="164"/>
    </row>
    <row r="457" spans="1:18" ht="15" x14ac:dyDescent="0.2">
      <c r="A457" s="30">
        <f t="shared" si="96"/>
        <v>42033</v>
      </c>
      <c r="B457" s="96" t="s">
        <v>178</v>
      </c>
      <c r="C457">
        <v>3411.9</v>
      </c>
      <c r="D457">
        <v>5809.5</v>
      </c>
      <c r="E457">
        <v>25056.1</v>
      </c>
      <c r="F457">
        <v>21828.799999999999</v>
      </c>
      <c r="G457" s="2">
        <f t="shared" si="93"/>
        <v>28468</v>
      </c>
      <c r="H457" s="2">
        <f t="shared" si="94"/>
        <v>27638.3</v>
      </c>
      <c r="I457" s="49">
        <f t="shared" si="95"/>
        <v>3.0019936103161227</v>
      </c>
      <c r="J457" s="166">
        <v>1735</v>
      </c>
      <c r="K457" s="166"/>
      <c r="L457" s="164"/>
      <c r="M457" s="164"/>
      <c r="N457" s="169"/>
      <c r="O457" s="164"/>
      <c r="P457" s="164"/>
      <c r="Q457" s="164"/>
      <c r="R457" s="164"/>
    </row>
    <row r="458" spans="1:18" ht="15" x14ac:dyDescent="0.2">
      <c r="A458" s="30">
        <f t="shared" si="96"/>
        <v>42040</v>
      </c>
      <c r="B458" s="96" t="s">
        <v>178</v>
      </c>
      <c r="C458">
        <v>2857.5</v>
      </c>
      <c r="D458">
        <v>5053.6000000000004</v>
      </c>
      <c r="E458">
        <v>26213.8</v>
      </c>
      <c r="F458">
        <v>22905.5</v>
      </c>
      <c r="G458" s="2">
        <f t="shared" si="93"/>
        <v>29071.3</v>
      </c>
      <c r="H458" s="2">
        <f t="shared" si="94"/>
        <v>27959.1</v>
      </c>
      <c r="I458" s="49">
        <f t="shared" si="95"/>
        <v>3.9779535106637898</v>
      </c>
      <c r="J458" s="166">
        <v>1735</v>
      </c>
      <c r="K458" s="166"/>
      <c r="L458" s="164"/>
      <c r="M458" s="164"/>
      <c r="N458" s="166"/>
      <c r="O458" s="164"/>
      <c r="P458" s="164"/>
      <c r="Q458" s="164"/>
      <c r="R458" s="164"/>
    </row>
    <row r="459" spans="1:18" ht="15" x14ac:dyDescent="0.2">
      <c r="A459" s="30">
        <f t="shared" si="96"/>
        <v>42047</v>
      </c>
      <c r="B459" s="96" t="s">
        <v>178</v>
      </c>
      <c r="C459">
        <v>2372.5</v>
      </c>
      <c r="D459">
        <v>4026.2</v>
      </c>
      <c r="E459">
        <v>26903.9</v>
      </c>
      <c r="F459">
        <v>23787.3</v>
      </c>
      <c r="G459" s="2">
        <f t="shared" si="93"/>
        <v>29276.400000000001</v>
      </c>
      <c r="H459" s="2">
        <f t="shared" si="94"/>
        <v>27813.5</v>
      </c>
      <c r="I459" s="49">
        <f t="shared" si="95"/>
        <v>5.2596760565912337</v>
      </c>
      <c r="J459" s="166">
        <v>1845</v>
      </c>
      <c r="K459" s="166"/>
      <c r="L459" s="164"/>
      <c r="M459" s="164"/>
      <c r="N459" s="166"/>
      <c r="O459" s="164"/>
      <c r="P459" s="164"/>
      <c r="Q459" s="164"/>
      <c r="R459" s="164"/>
    </row>
    <row r="460" spans="1:18" ht="15" x14ac:dyDescent="0.2">
      <c r="A460" s="30">
        <f t="shared" si="96"/>
        <v>42054</v>
      </c>
      <c r="B460" s="96" t="s">
        <v>178</v>
      </c>
      <c r="C460">
        <v>2077</v>
      </c>
      <c r="D460">
        <v>3254.9</v>
      </c>
      <c r="E460">
        <v>27472.3</v>
      </c>
      <c r="F460">
        <v>24846.400000000001</v>
      </c>
      <c r="G460" s="2">
        <f t="shared" si="93"/>
        <v>29549.3</v>
      </c>
      <c r="H460" s="2">
        <f t="shared" si="94"/>
        <v>28101.300000000003</v>
      </c>
      <c r="I460" s="49">
        <f t="shared" si="95"/>
        <v>5.1527865258902406</v>
      </c>
      <c r="J460" s="166">
        <v>1845</v>
      </c>
      <c r="K460" s="166"/>
      <c r="L460" s="164"/>
      <c r="M460" s="164"/>
      <c r="N460" s="166"/>
      <c r="O460" s="164"/>
      <c r="P460" s="164"/>
      <c r="Q460" s="164"/>
      <c r="R460" s="164"/>
    </row>
    <row r="461" spans="1:18" ht="15" x14ac:dyDescent="0.2">
      <c r="A461" s="30">
        <f t="shared" si="96"/>
        <v>42061</v>
      </c>
      <c r="B461" s="96" t="s">
        <v>178</v>
      </c>
      <c r="C461">
        <v>1707.7</v>
      </c>
      <c r="D461">
        <v>2341.6</v>
      </c>
      <c r="E461">
        <v>27962.9</v>
      </c>
      <c r="F461">
        <v>25491.4</v>
      </c>
      <c r="G461" s="2">
        <f t="shared" si="93"/>
        <v>29670.600000000002</v>
      </c>
      <c r="H461" s="2">
        <f t="shared" si="94"/>
        <v>27833</v>
      </c>
      <c r="I461" s="49">
        <f t="shared" si="95"/>
        <v>6.6022347573024831</v>
      </c>
      <c r="J461" s="166">
        <v>1845</v>
      </c>
      <c r="K461" s="166"/>
      <c r="L461" s="164"/>
      <c r="M461" s="164"/>
      <c r="N461" s="166"/>
      <c r="O461" s="164"/>
      <c r="P461" s="164"/>
      <c r="Q461" s="164"/>
      <c r="R461" s="164"/>
    </row>
    <row r="462" spans="1:18" ht="15" x14ac:dyDescent="0.2">
      <c r="A462" s="30">
        <f t="shared" si="96"/>
        <v>42068</v>
      </c>
      <c r="B462" s="96" t="s">
        <v>178</v>
      </c>
      <c r="C462">
        <v>1628.9</v>
      </c>
      <c r="D462">
        <v>1870.2</v>
      </c>
      <c r="E462">
        <v>28198.5</v>
      </c>
      <c r="F462">
        <v>25831.4</v>
      </c>
      <c r="G462" s="2">
        <f t="shared" si="93"/>
        <v>29827.4</v>
      </c>
      <c r="H462" s="2">
        <f t="shared" si="94"/>
        <v>27701.600000000002</v>
      </c>
      <c r="I462" s="49">
        <f t="shared" si="95"/>
        <v>7.6739249718427827</v>
      </c>
      <c r="J462" s="166">
        <v>1845</v>
      </c>
      <c r="K462" s="166"/>
      <c r="L462" s="164"/>
      <c r="M462" s="164"/>
      <c r="N462" s="166"/>
      <c r="O462" s="164"/>
      <c r="P462" s="164"/>
      <c r="Q462" s="164"/>
      <c r="R462" s="164"/>
    </row>
    <row r="463" spans="1:18" ht="15" x14ac:dyDescent="0.2">
      <c r="A463" s="30">
        <f t="shared" si="96"/>
        <v>42075</v>
      </c>
      <c r="B463" s="96" t="s">
        <v>178</v>
      </c>
      <c r="C463">
        <v>1319.2</v>
      </c>
      <c r="D463">
        <v>1131.5</v>
      </c>
      <c r="E463">
        <v>28471</v>
      </c>
      <c r="F463">
        <v>26494.2</v>
      </c>
      <c r="G463" s="2">
        <f t="shared" si="93"/>
        <v>29790.2</v>
      </c>
      <c r="H463" s="2">
        <f t="shared" si="94"/>
        <v>27625.7</v>
      </c>
      <c r="I463" s="49">
        <f t="shared" si="95"/>
        <v>7.8350955812884315</v>
      </c>
      <c r="J463" s="166">
        <v>1845</v>
      </c>
      <c r="K463" s="166"/>
      <c r="L463" s="164"/>
      <c r="M463" s="164"/>
      <c r="N463" s="166"/>
      <c r="O463" s="164"/>
      <c r="P463" s="164"/>
      <c r="Q463" s="164"/>
      <c r="R463" s="164"/>
    </row>
    <row r="464" spans="1:18" ht="15" x14ac:dyDescent="0.2">
      <c r="A464" s="30">
        <f t="shared" si="96"/>
        <v>42082</v>
      </c>
      <c r="B464" s="96" t="s">
        <v>178</v>
      </c>
      <c r="C464">
        <v>1258.4000000000001</v>
      </c>
      <c r="D464">
        <v>835.8</v>
      </c>
      <c r="E464">
        <v>28660.5</v>
      </c>
      <c r="F464">
        <v>26811.599999999999</v>
      </c>
      <c r="G464" s="2">
        <f t="shared" si="93"/>
        <v>29918.9</v>
      </c>
      <c r="H464" s="2">
        <f t="shared" si="94"/>
        <v>27647.399999999998</v>
      </c>
      <c r="I464" s="49">
        <f t="shared" si="95"/>
        <v>8.2159624413145735</v>
      </c>
      <c r="J464" s="166">
        <v>1845</v>
      </c>
      <c r="K464" s="166"/>
      <c r="L464" s="164"/>
      <c r="M464" s="164"/>
      <c r="N464" s="166"/>
      <c r="O464" s="164"/>
      <c r="P464" s="164"/>
      <c r="Q464" s="164"/>
      <c r="R464" s="164"/>
    </row>
    <row r="465" spans="1:18" ht="15" x14ac:dyDescent="0.2">
      <c r="A465" s="30">
        <f t="shared" si="96"/>
        <v>42089</v>
      </c>
      <c r="B465" s="96" t="s">
        <v>178</v>
      </c>
      <c r="C465">
        <v>843.3</v>
      </c>
      <c r="D465">
        <v>575</v>
      </c>
      <c r="E465">
        <v>29035</v>
      </c>
      <c r="F465">
        <v>27123.599999999999</v>
      </c>
      <c r="G465" s="2">
        <f t="shared" si="93"/>
        <v>29878.3</v>
      </c>
      <c r="H465" s="2">
        <f t="shared" si="94"/>
        <v>27698.6</v>
      </c>
      <c r="I465" s="49">
        <f t="shared" si="95"/>
        <v>7.8693507975132304</v>
      </c>
      <c r="J465" s="166">
        <v>1963</v>
      </c>
      <c r="K465" s="166"/>
      <c r="L465" s="164"/>
      <c r="M465" s="164"/>
      <c r="N465" s="166"/>
      <c r="O465" s="164"/>
      <c r="P465" s="164"/>
      <c r="Q465" s="164"/>
      <c r="R465" s="164"/>
    </row>
    <row r="466" spans="1:18" ht="15" x14ac:dyDescent="0.2">
      <c r="A466" s="30">
        <f t="shared" si="96"/>
        <v>42096</v>
      </c>
      <c r="B466" s="96" t="s">
        <v>178</v>
      </c>
      <c r="C466">
        <v>365.7</v>
      </c>
      <c r="D466">
        <v>262.8</v>
      </c>
      <c r="E466">
        <v>29283.200000000001</v>
      </c>
      <c r="F466">
        <v>27449.5</v>
      </c>
      <c r="G466" s="2">
        <f t="shared" si="93"/>
        <v>29648.9</v>
      </c>
      <c r="H466" s="2">
        <f t="shared" si="94"/>
        <v>27712.3</v>
      </c>
      <c r="I466" s="49">
        <f t="shared" si="95"/>
        <v>6.9882326620309465</v>
      </c>
      <c r="J466" s="166">
        <v>2378</v>
      </c>
      <c r="K466" s="166"/>
      <c r="L466" s="164"/>
      <c r="M466" s="164"/>
      <c r="N466" s="166"/>
      <c r="O466" s="164"/>
      <c r="P466" s="164"/>
      <c r="Q466" s="164"/>
      <c r="R466" s="164"/>
    </row>
    <row r="467" spans="1:18" ht="15" x14ac:dyDescent="0.3">
      <c r="A467" s="30">
        <f t="shared" si="96"/>
        <v>42103</v>
      </c>
      <c r="B467" s="96" t="s">
        <v>178</v>
      </c>
      <c r="C467">
        <v>185</v>
      </c>
      <c r="D467">
        <v>141.4</v>
      </c>
      <c r="E467">
        <v>29479.599999999999</v>
      </c>
      <c r="F467">
        <v>27516.2</v>
      </c>
      <c r="G467" s="2">
        <f t="shared" ref="G467:G478" si="97">+C467+E467</f>
        <v>29664.6</v>
      </c>
      <c r="H467" s="2">
        <f t="shared" ref="H467:H478" si="98">+D467+F467</f>
        <v>27657.600000000002</v>
      </c>
      <c r="I467" s="49">
        <f t="shared" ref="I467:I478" si="99">+(G467/H467-1)*100</f>
        <v>7.2565949323151635</v>
      </c>
      <c r="J467" s="166">
        <v>2543</v>
      </c>
      <c r="K467" s="166"/>
      <c r="L467" s="164"/>
      <c r="M467" s="164"/>
      <c r="N467" s="170"/>
      <c r="O467" s="164"/>
      <c r="P467" s="164"/>
      <c r="Q467" s="164"/>
      <c r="R467" s="164"/>
    </row>
    <row r="468" spans="1:18" ht="15" x14ac:dyDescent="0.2">
      <c r="A468" s="30">
        <f t="shared" si="96"/>
        <v>42110</v>
      </c>
      <c r="B468" s="96" t="s">
        <v>178</v>
      </c>
      <c r="C468">
        <v>184.3</v>
      </c>
      <c r="D468">
        <v>86.3</v>
      </c>
      <c r="E468">
        <v>29512.6</v>
      </c>
      <c r="F468">
        <v>27516.3</v>
      </c>
      <c r="G468" s="2">
        <f t="shared" si="97"/>
        <v>29696.899999999998</v>
      </c>
      <c r="H468" s="2">
        <f t="shared" si="98"/>
        <v>27602.6</v>
      </c>
      <c r="I468" s="49">
        <f t="shared" si="99"/>
        <v>7.5873287299022429</v>
      </c>
      <c r="J468" s="166">
        <v>2543</v>
      </c>
      <c r="K468" s="166"/>
      <c r="L468" s="164"/>
      <c r="M468" s="164"/>
      <c r="N468" s="164"/>
      <c r="O468" s="164"/>
      <c r="P468" s="164"/>
      <c r="Q468" s="164"/>
      <c r="R468" s="164"/>
    </row>
    <row r="469" spans="1:18" ht="15" x14ac:dyDescent="0.2">
      <c r="A469" s="30">
        <f t="shared" si="96"/>
        <v>42117</v>
      </c>
      <c r="B469" s="96" t="s">
        <v>178</v>
      </c>
      <c r="C469">
        <v>383.2</v>
      </c>
      <c r="D469">
        <v>81.3</v>
      </c>
      <c r="E469">
        <v>29512.9</v>
      </c>
      <c r="F469">
        <v>27516.3</v>
      </c>
      <c r="G469" s="2">
        <f t="shared" si="97"/>
        <v>29896.100000000002</v>
      </c>
      <c r="H469" s="2">
        <f t="shared" si="98"/>
        <v>27597.599999999999</v>
      </c>
      <c r="I469" s="49">
        <f t="shared" si="99"/>
        <v>8.3286227787923828</v>
      </c>
      <c r="J469" s="166">
        <v>2409</v>
      </c>
      <c r="K469" s="166"/>
      <c r="L469" s="164"/>
      <c r="M469" s="164"/>
      <c r="N469" s="164"/>
      <c r="O469" s="164"/>
      <c r="P469" s="164"/>
      <c r="Q469" s="164"/>
      <c r="R469" s="164"/>
    </row>
    <row r="470" spans="1:18" ht="15" x14ac:dyDescent="0.2">
      <c r="A470" s="30">
        <f t="shared" si="96"/>
        <v>42124</v>
      </c>
      <c r="B470" s="96" t="s">
        <v>178</v>
      </c>
      <c r="C470">
        <v>382.8</v>
      </c>
      <c r="D470">
        <v>79</v>
      </c>
      <c r="E470">
        <v>29518.6</v>
      </c>
      <c r="F470">
        <v>27518.5</v>
      </c>
      <c r="G470" s="2">
        <f t="shared" si="97"/>
        <v>29901.399999999998</v>
      </c>
      <c r="H470" s="2">
        <f t="shared" si="98"/>
        <v>27597.5</v>
      </c>
      <c r="I470" s="49">
        <f t="shared" si="99"/>
        <v>8.3482199474590004</v>
      </c>
      <c r="J470" s="166">
        <v>2309</v>
      </c>
      <c r="K470" s="166"/>
      <c r="L470" s="164"/>
      <c r="M470" s="164"/>
      <c r="N470" s="164"/>
      <c r="O470" s="164"/>
      <c r="P470" s="164"/>
      <c r="Q470" s="164"/>
      <c r="R470" s="164"/>
    </row>
    <row r="471" spans="1:18" ht="15" x14ac:dyDescent="0.2">
      <c r="A471" s="30">
        <f t="shared" si="96"/>
        <v>42131</v>
      </c>
      <c r="B471" s="96" t="s">
        <v>178</v>
      </c>
      <c r="C471">
        <v>377.8</v>
      </c>
      <c r="D471">
        <v>73.599999999999994</v>
      </c>
      <c r="E471">
        <v>29518.6</v>
      </c>
      <c r="F471">
        <v>27523.9</v>
      </c>
      <c r="G471" s="2">
        <f t="shared" si="97"/>
        <v>29896.399999999998</v>
      </c>
      <c r="H471" s="2">
        <f t="shared" si="98"/>
        <v>27597.5</v>
      </c>
      <c r="I471" s="49">
        <f t="shared" si="99"/>
        <v>8.3301023643445937</v>
      </c>
      <c r="J471" s="166">
        <v>2309</v>
      </c>
      <c r="K471" s="166"/>
      <c r="L471" s="164"/>
      <c r="M471" s="164"/>
      <c r="N471" s="164"/>
      <c r="O471" s="164"/>
      <c r="P471" s="164"/>
      <c r="Q471" s="164"/>
      <c r="R471" s="164"/>
    </row>
    <row r="472" spans="1:18" ht="15" x14ac:dyDescent="0.2">
      <c r="A472" s="30">
        <f t="shared" si="96"/>
        <v>42138</v>
      </c>
      <c r="B472" s="96" t="s">
        <v>178</v>
      </c>
      <c r="C472">
        <v>377.8</v>
      </c>
      <c r="D472">
        <v>70.900000000000006</v>
      </c>
      <c r="E472">
        <v>29518.6</v>
      </c>
      <c r="F472">
        <v>27526.5</v>
      </c>
      <c r="G472" s="2">
        <f t="shared" si="97"/>
        <v>29896.399999999998</v>
      </c>
      <c r="H472" s="2">
        <f t="shared" si="98"/>
        <v>27597.4</v>
      </c>
      <c r="I472" s="49">
        <f t="shared" si="99"/>
        <v>8.3304949016936192</v>
      </c>
      <c r="J472" s="166">
        <v>2309</v>
      </c>
      <c r="K472" s="166"/>
      <c r="L472" s="164"/>
      <c r="M472" s="164"/>
      <c r="N472" s="164"/>
      <c r="O472" s="164"/>
      <c r="P472" s="164"/>
      <c r="Q472" s="164"/>
      <c r="R472" s="164"/>
    </row>
    <row r="473" spans="1:18" ht="15" x14ac:dyDescent="0.2">
      <c r="A473" s="30">
        <f t="shared" si="96"/>
        <v>42145</v>
      </c>
      <c r="B473" s="96" t="s">
        <v>178</v>
      </c>
      <c r="C473">
        <v>575.79999999999995</v>
      </c>
      <c r="D473">
        <v>66.400000000000006</v>
      </c>
      <c r="E473">
        <v>29518.6</v>
      </c>
      <c r="F473">
        <v>27531.1</v>
      </c>
      <c r="G473" s="2">
        <f t="shared" si="97"/>
        <v>30094.399999999998</v>
      </c>
      <c r="H473" s="2">
        <f t="shared" si="98"/>
        <v>27597.5</v>
      </c>
      <c r="I473" s="49">
        <f t="shared" si="99"/>
        <v>9.0475586556753242</v>
      </c>
      <c r="J473" s="166">
        <v>2309</v>
      </c>
      <c r="K473" s="166"/>
      <c r="L473" s="164"/>
      <c r="M473" s="164"/>
      <c r="N473" s="164"/>
      <c r="O473" s="164"/>
      <c r="P473" s="164"/>
      <c r="Q473" s="164"/>
      <c r="R473" s="164"/>
    </row>
    <row r="474" spans="1:18" ht="15" x14ac:dyDescent="0.2">
      <c r="A474" s="30">
        <f t="shared" si="96"/>
        <v>42152</v>
      </c>
      <c r="B474" s="96" t="s">
        <v>178</v>
      </c>
      <c r="C474">
        <v>575.29999999999995</v>
      </c>
      <c r="D474">
        <v>62.3</v>
      </c>
      <c r="E474">
        <v>29518.9</v>
      </c>
      <c r="F474">
        <v>27536</v>
      </c>
      <c r="G474" s="2">
        <f t="shared" si="97"/>
        <v>30094.2</v>
      </c>
      <c r="H474" s="2">
        <f t="shared" si="98"/>
        <v>27598.3</v>
      </c>
      <c r="I474" s="49">
        <f t="shared" si="99"/>
        <v>9.0436729798574653</v>
      </c>
      <c r="J474" s="166">
        <v>2309</v>
      </c>
      <c r="K474" s="166"/>
      <c r="L474" s="164"/>
      <c r="M474" s="164"/>
      <c r="N474" s="164"/>
      <c r="O474" s="164"/>
      <c r="P474" s="164"/>
      <c r="Q474" s="164"/>
      <c r="R474" s="164"/>
    </row>
    <row r="475" spans="1:18" ht="15" x14ac:dyDescent="0.2">
      <c r="A475" s="30">
        <f t="shared" si="96"/>
        <v>42159</v>
      </c>
      <c r="B475" s="96" t="s">
        <v>178</v>
      </c>
      <c r="C475">
        <v>575.29999999999995</v>
      </c>
      <c r="D475">
        <v>61.5</v>
      </c>
      <c r="E475">
        <v>29518.9</v>
      </c>
      <c r="F475">
        <v>27536.799999999999</v>
      </c>
      <c r="G475" s="2">
        <f t="shared" si="97"/>
        <v>30094.2</v>
      </c>
      <c r="H475" s="2">
        <f t="shared" si="98"/>
        <v>27598.3</v>
      </c>
      <c r="I475" s="49">
        <f t="shared" si="99"/>
        <v>9.0436729798574653</v>
      </c>
      <c r="J475" s="166">
        <v>2309</v>
      </c>
      <c r="K475" s="166"/>
      <c r="L475" s="164"/>
      <c r="M475" s="164"/>
      <c r="N475" s="164"/>
      <c r="O475" s="164"/>
      <c r="P475" s="164"/>
      <c r="Q475" s="164"/>
      <c r="R475" s="164"/>
    </row>
    <row r="476" spans="1:18" ht="15" x14ac:dyDescent="0.2">
      <c r="A476" s="30">
        <f t="shared" si="96"/>
        <v>42166</v>
      </c>
      <c r="B476" s="96" t="s">
        <v>178</v>
      </c>
      <c r="C476">
        <v>530.9</v>
      </c>
      <c r="D476">
        <v>60</v>
      </c>
      <c r="E476">
        <v>29578.2</v>
      </c>
      <c r="F476">
        <v>27538.3</v>
      </c>
      <c r="G476" s="2">
        <f t="shared" si="97"/>
        <v>30109.100000000002</v>
      </c>
      <c r="H476" s="2">
        <f t="shared" si="98"/>
        <v>27598.3</v>
      </c>
      <c r="I476" s="49">
        <f t="shared" si="99"/>
        <v>9.097661812502956</v>
      </c>
      <c r="J476" s="166">
        <v>2490</v>
      </c>
      <c r="K476" s="166"/>
      <c r="L476" s="164"/>
      <c r="M476" s="164"/>
      <c r="N476" s="164"/>
      <c r="O476" s="164"/>
      <c r="P476" s="164"/>
      <c r="Q476" s="164"/>
      <c r="R476" s="164"/>
    </row>
    <row r="477" spans="1:18" ht="15" x14ac:dyDescent="0.2">
      <c r="A477" s="30">
        <f t="shared" si="96"/>
        <v>42173</v>
      </c>
      <c r="B477" s="96" t="s">
        <v>178</v>
      </c>
      <c r="C477">
        <v>470.4</v>
      </c>
      <c r="D477">
        <v>60.5</v>
      </c>
      <c r="E477">
        <v>29578.2</v>
      </c>
      <c r="F477">
        <v>27538.3</v>
      </c>
      <c r="G477" s="2">
        <f t="shared" si="97"/>
        <v>30048.600000000002</v>
      </c>
      <c r="H477" s="2">
        <f t="shared" si="98"/>
        <v>27598.799999999999</v>
      </c>
      <c r="I477" s="49">
        <f t="shared" si="99"/>
        <v>8.876472890125676</v>
      </c>
      <c r="J477" s="166">
        <v>2490</v>
      </c>
      <c r="K477" s="164"/>
      <c r="L477" s="164"/>
      <c r="M477" s="164"/>
      <c r="N477" s="164"/>
      <c r="O477" s="164"/>
      <c r="P477" s="164"/>
      <c r="Q477" s="164"/>
      <c r="R477" s="164"/>
    </row>
    <row r="478" spans="1:18" ht="15" x14ac:dyDescent="0.2">
      <c r="A478" s="30">
        <f t="shared" si="96"/>
        <v>42180</v>
      </c>
      <c r="B478" s="96" t="s">
        <v>178</v>
      </c>
      <c r="C478">
        <v>404.6</v>
      </c>
      <c r="D478">
        <v>59</v>
      </c>
      <c r="E478">
        <v>29578.5</v>
      </c>
      <c r="F478">
        <v>27540.2</v>
      </c>
      <c r="G478" s="2">
        <f t="shared" si="97"/>
        <v>29983.1</v>
      </c>
      <c r="H478" s="2">
        <f t="shared" si="98"/>
        <v>27599.200000000001</v>
      </c>
      <c r="I478" s="49">
        <f t="shared" si="99"/>
        <v>8.6375692049044837</v>
      </c>
      <c r="J478" s="166">
        <v>2435</v>
      </c>
      <c r="K478" s="164"/>
      <c r="L478" s="164"/>
      <c r="M478" s="164"/>
      <c r="N478" s="164"/>
      <c r="O478" s="164"/>
      <c r="P478" s="164"/>
      <c r="Q478" s="164"/>
      <c r="R478" s="164"/>
    </row>
    <row r="479" spans="1:18" ht="15" x14ac:dyDescent="0.2">
      <c r="A479" s="30">
        <f t="shared" si="96"/>
        <v>42187</v>
      </c>
      <c r="B479" s="96" t="s">
        <v>178</v>
      </c>
      <c r="C479">
        <v>402.3</v>
      </c>
      <c r="D479">
        <v>116.4</v>
      </c>
      <c r="E479">
        <v>29580.3</v>
      </c>
      <c r="F479" s="118">
        <v>27542</v>
      </c>
      <c r="G479" s="2">
        <f t="shared" ref="G479:H481" si="100">+C479+E479</f>
        <v>29982.6</v>
      </c>
      <c r="H479" s="2">
        <f t="shared" si="100"/>
        <v>27658.400000000001</v>
      </c>
      <c r="I479" s="49">
        <f t="shared" ref="I479:I487" si="101">+(G479/H479-1)*100</f>
        <v>8.4032337373094457</v>
      </c>
      <c r="J479" s="166">
        <v>2435</v>
      </c>
      <c r="K479" s="164"/>
      <c r="L479" s="164"/>
      <c r="M479" s="164"/>
      <c r="N479" s="164"/>
      <c r="O479" s="164"/>
      <c r="P479" s="164"/>
      <c r="Q479" s="164"/>
      <c r="R479" s="164"/>
    </row>
    <row r="480" spans="1:18" ht="15" x14ac:dyDescent="0.2">
      <c r="A480" s="30">
        <f t="shared" si="96"/>
        <v>42194</v>
      </c>
      <c r="B480" s="96" t="s">
        <v>178</v>
      </c>
      <c r="C480" s="118">
        <v>404</v>
      </c>
      <c r="D480">
        <v>122.8</v>
      </c>
      <c r="E480">
        <v>29580.400000000001</v>
      </c>
      <c r="F480" s="118">
        <v>27542</v>
      </c>
      <c r="G480" s="2">
        <f t="shared" si="100"/>
        <v>29984.400000000001</v>
      </c>
      <c r="H480" s="2">
        <f t="shared" si="100"/>
        <v>27664.799999999999</v>
      </c>
      <c r="I480" s="49">
        <f t="shared" si="101"/>
        <v>8.3846620976837158</v>
      </c>
      <c r="J480" s="166">
        <v>2435</v>
      </c>
      <c r="K480" s="164"/>
      <c r="L480" s="164"/>
      <c r="M480" s="164"/>
      <c r="N480" s="164"/>
      <c r="O480" s="164"/>
      <c r="P480" s="164"/>
      <c r="Q480" s="164"/>
      <c r="R480" s="164"/>
    </row>
    <row r="481" spans="1:18" ht="15" x14ac:dyDescent="0.2">
      <c r="A481" s="30">
        <f t="shared" si="96"/>
        <v>42201</v>
      </c>
      <c r="B481" s="96" t="s">
        <v>178</v>
      </c>
      <c r="C481">
        <v>399.5</v>
      </c>
      <c r="D481">
        <v>281.60000000000002</v>
      </c>
      <c r="E481">
        <v>29584.9</v>
      </c>
      <c r="F481" s="118">
        <v>27542</v>
      </c>
      <c r="G481" s="2">
        <f t="shared" si="100"/>
        <v>29984.400000000001</v>
      </c>
      <c r="H481" s="2">
        <f t="shared" si="100"/>
        <v>27823.599999999999</v>
      </c>
      <c r="I481" s="49">
        <f t="shared" si="101"/>
        <v>7.766069092425143</v>
      </c>
      <c r="J481" s="166">
        <v>2498</v>
      </c>
      <c r="K481" s="164"/>
      <c r="L481" s="164"/>
      <c r="M481" s="164"/>
      <c r="N481" s="164"/>
      <c r="O481" s="164"/>
      <c r="P481" s="164"/>
      <c r="Q481" s="164"/>
      <c r="R481" s="164"/>
    </row>
    <row r="482" spans="1:18" ht="15" x14ac:dyDescent="0.2">
      <c r="A482" s="30">
        <f t="shared" si="96"/>
        <v>42208</v>
      </c>
      <c r="B482" s="96" t="s">
        <v>178</v>
      </c>
      <c r="C482">
        <v>697.4</v>
      </c>
      <c r="D482">
        <v>522.6</v>
      </c>
      <c r="E482" s="118">
        <v>29587</v>
      </c>
      <c r="F482" s="118">
        <v>27542</v>
      </c>
      <c r="G482" s="2">
        <f t="shared" ref="G482:H489" si="102">+C482+E482</f>
        <v>30284.400000000001</v>
      </c>
      <c r="H482" s="2">
        <f t="shared" si="102"/>
        <v>28064.6</v>
      </c>
      <c r="I482" s="49">
        <f t="shared" si="101"/>
        <v>7.9096085459974486</v>
      </c>
      <c r="J482" s="166">
        <v>2844</v>
      </c>
      <c r="K482" s="164"/>
      <c r="L482" s="164"/>
      <c r="M482" s="164"/>
      <c r="N482" s="164"/>
      <c r="O482" s="164"/>
      <c r="P482" s="164"/>
      <c r="Q482" s="164"/>
      <c r="R482" s="164"/>
    </row>
    <row r="483" spans="1:18" ht="15" x14ac:dyDescent="0.2">
      <c r="A483" s="30">
        <f t="shared" si="96"/>
        <v>42215</v>
      </c>
      <c r="B483" s="96" t="s">
        <v>178</v>
      </c>
      <c r="C483">
        <v>194.8</v>
      </c>
      <c r="D483">
        <v>530.6</v>
      </c>
      <c r="E483">
        <v>29589.599999999999</v>
      </c>
      <c r="F483" s="118">
        <v>27542</v>
      </c>
      <c r="G483" s="2">
        <f t="shared" si="102"/>
        <v>29784.399999999998</v>
      </c>
      <c r="H483" s="2">
        <f t="shared" si="102"/>
        <v>28072.6</v>
      </c>
      <c r="I483" s="49">
        <f t="shared" si="101"/>
        <v>6.0977608059103794</v>
      </c>
      <c r="J483" s="166">
        <v>3270</v>
      </c>
      <c r="K483" s="164"/>
      <c r="L483" s="164"/>
      <c r="M483" s="164"/>
      <c r="N483" s="164"/>
      <c r="O483" s="164"/>
      <c r="P483" s="164"/>
      <c r="Q483" s="164"/>
      <c r="R483" s="164"/>
    </row>
    <row r="484" spans="1:18" ht="15" x14ac:dyDescent="0.2">
      <c r="A484" s="30">
        <f t="shared" si="96"/>
        <v>42222</v>
      </c>
      <c r="B484" s="96" t="s">
        <v>178</v>
      </c>
      <c r="C484">
        <v>194.8</v>
      </c>
      <c r="D484">
        <v>531.6</v>
      </c>
      <c r="E484">
        <v>29589.599999999999</v>
      </c>
      <c r="F484" s="118">
        <v>27602.2</v>
      </c>
      <c r="G484" s="2">
        <f t="shared" si="102"/>
        <v>29784.399999999998</v>
      </c>
      <c r="H484" s="2">
        <f t="shared" si="102"/>
        <v>28133.8</v>
      </c>
      <c r="I484" s="49">
        <f t="shared" si="101"/>
        <v>5.866964292061505</v>
      </c>
      <c r="J484" s="166">
        <v>3600</v>
      </c>
      <c r="K484" s="164"/>
      <c r="L484" s="164"/>
      <c r="M484" s="164"/>
      <c r="N484" s="164"/>
      <c r="O484" s="164"/>
      <c r="P484" s="164"/>
      <c r="Q484" s="164"/>
      <c r="R484" s="164"/>
    </row>
    <row r="485" spans="1:18" ht="15" x14ac:dyDescent="0.2">
      <c r="A485" s="30">
        <f t="shared" si="96"/>
        <v>42229</v>
      </c>
      <c r="B485" s="96" t="s">
        <v>178</v>
      </c>
      <c r="C485">
        <v>127.7</v>
      </c>
      <c r="D485">
        <v>412.6</v>
      </c>
      <c r="E485">
        <v>29590.7</v>
      </c>
      <c r="F485" s="118">
        <v>27602.2</v>
      </c>
      <c r="G485" s="2">
        <f t="shared" si="102"/>
        <v>29718.400000000001</v>
      </c>
      <c r="H485" s="2">
        <f t="shared" si="102"/>
        <v>28014.799999999999</v>
      </c>
      <c r="I485" s="49">
        <f t="shared" si="101"/>
        <v>6.0810714336707816</v>
      </c>
      <c r="J485" s="166">
        <v>4026</v>
      </c>
      <c r="K485" s="164"/>
      <c r="L485" s="164"/>
      <c r="M485" s="164"/>
      <c r="N485" s="164"/>
      <c r="O485" s="164"/>
      <c r="P485" s="164"/>
      <c r="Q485" s="164"/>
      <c r="R485" s="164"/>
    </row>
    <row r="486" spans="1:18" ht="15" x14ac:dyDescent="0.2">
      <c r="A486" s="30">
        <f t="shared" si="96"/>
        <v>42236</v>
      </c>
      <c r="B486" s="96" t="s">
        <v>178</v>
      </c>
      <c r="C486">
        <v>7.7</v>
      </c>
      <c r="D486">
        <v>357.6</v>
      </c>
      <c r="E486">
        <v>29590.7</v>
      </c>
      <c r="F486" s="118">
        <v>27602.2</v>
      </c>
      <c r="G486" s="2">
        <f t="shared" si="102"/>
        <v>29598.400000000001</v>
      </c>
      <c r="H486" s="2">
        <f t="shared" si="102"/>
        <v>27959.8</v>
      </c>
      <c r="I486" s="49">
        <f t="shared" si="101"/>
        <v>5.8605569424674098</v>
      </c>
      <c r="J486" s="166">
        <v>4913</v>
      </c>
      <c r="K486" s="164"/>
      <c r="L486" s="164"/>
      <c r="M486" s="164"/>
      <c r="N486" s="164"/>
      <c r="O486" s="164"/>
      <c r="P486" s="164"/>
      <c r="Q486" s="164"/>
      <c r="R486" s="164"/>
    </row>
    <row r="487" spans="1:18" ht="15" x14ac:dyDescent="0.2">
      <c r="A487" s="30">
        <f t="shared" si="96"/>
        <v>42243</v>
      </c>
      <c r="B487" s="96" t="s">
        <v>178</v>
      </c>
      <c r="C487">
        <v>7.7</v>
      </c>
      <c r="D487">
        <v>302.60000000000002</v>
      </c>
      <c r="E487">
        <v>29591.200000000001</v>
      </c>
      <c r="F487" s="118">
        <v>0</v>
      </c>
      <c r="G487" s="2">
        <f t="shared" si="102"/>
        <v>29598.9</v>
      </c>
      <c r="H487" s="2">
        <f t="shared" si="102"/>
        <v>302.60000000000002</v>
      </c>
      <c r="I487" s="49">
        <f t="shared" si="101"/>
        <v>9681.5267680105753</v>
      </c>
      <c r="J487" s="166">
        <v>5403.1</v>
      </c>
      <c r="K487" s="164"/>
      <c r="L487" s="164"/>
      <c r="M487" s="164"/>
      <c r="N487" s="164"/>
      <c r="O487" s="164"/>
      <c r="P487" s="164"/>
      <c r="Q487" s="164"/>
      <c r="R487" s="164"/>
    </row>
    <row r="488" spans="1:18" ht="15" x14ac:dyDescent="0.2">
      <c r="A488" s="30">
        <f t="shared" si="96"/>
        <v>42250</v>
      </c>
      <c r="B488" s="96" t="s">
        <v>178</v>
      </c>
      <c r="C488">
        <v>6069</v>
      </c>
      <c r="D488">
        <v>13335.4</v>
      </c>
      <c r="E488" s="118">
        <v>0</v>
      </c>
      <c r="F488" s="118">
        <v>0</v>
      </c>
      <c r="G488" s="2">
        <f t="shared" si="102"/>
        <v>6069</v>
      </c>
      <c r="H488" s="2">
        <f t="shared" ref="H488:H496" si="103">+D488+F488</f>
        <v>13335.4</v>
      </c>
      <c r="I488" s="49">
        <f t="shared" ref="I488:I496" si="104">+(G488/H488-1)*100</f>
        <v>-54.489554119111538</v>
      </c>
      <c r="J488" s="166"/>
      <c r="K488" s="164"/>
      <c r="L488" s="164"/>
      <c r="M488" s="164"/>
      <c r="N488" s="164"/>
      <c r="O488" s="164"/>
      <c r="P488" s="164"/>
      <c r="Q488" s="164"/>
      <c r="R488" s="164"/>
    </row>
    <row r="489" spans="1:18" ht="15" x14ac:dyDescent="0.2">
      <c r="A489" s="30">
        <f t="shared" si="96"/>
        <v>42257</v>
      </c>
      <c r="B489" s="96" t="s">
        <v>178</v>
      </c>
      <c r="C489">
        <v>6527</v>
      </c>
      <c r="D489">
        <v>13822.5</v>
      </c>
      <c r="E489">
        <v>0.5</v>
      </c>
      <c r="F489" s="118">
        <v>59.2</v>
      </c>
      <c r="G489" s="2">
        <f t="shared" si="102"/>
        <v>6527.5</v>
      </c>
      <c r="H489" s="2">
        <f t="shared" si="103"/>
        <v>13881.7</v>
      </c>
      <c r="I489" s="49">
        <f t="shared" si="104"/>
        <v>-52.977661237456509</v>
      </c>
      <c r="J489" s="166"/>
      <c r="K489" s="164"/>
      <c r="L489" s="164"/>
      <c r="M489" s="164"/>
      <c r="N489" s="164"/>
      <c r="O489" s="164"/>
      <c r="P489" s="164"/>
      <c r="Q489" s="164"/>
      <c r="R489" s="164"/>
    </row>
    <row r="490" spans="1:18" ht="15" x14ac:dyDescent="0.2">
      <c r="A490" s="30">
        <f t="shared" si="96"/>
        <v>42264</v>
      </c>
      <c r="B490" s="96" t="s">
        <v>178</v>
      </c>
      <c r="C490">
        <v>7111.8</v>
      </c>
      <c r="D490">
        <v>16041.5</v>
      </c>
      <c r="E490">
        <v>178.4</v>
      </c>
      <c r="F490">
        <v>225.1</v>
      </c>
      <c r="G490" s="2">
        <f t="shared" ref="G490:G496" si="105">+C490+E490</f>
        <v>7290.2</v>
      </c>
      <c r="H490" s="2">
        <f t="shared" si="103"/>
        <v>16266.6</v>
      </c>
      <c r="I490" s="49">
        <f t="shared" si="104"/>
        <v>-55.183013045135432</v>
      </c>
      <c r="J490" s="166"/>
      <c r="K490" s="164"/>
      <c r="L490" s="164"/>
      <c r="M490" s="164"/>
      <c r="N490" s="164"/>
      <c r="O490" s="164"/>
      <c r="P490" s="164"/>
      <c r="Q490" s="164"/>
      <c r="R490" s="164"/>
    </row>
    <row r="491" spans="1:18" ht="15" x14ac:dyDescent="0.2">
      <c r="A491" s="30">
        <f t="shared" si="96"/>
        <v>42271</v>
      </c>
      <c r="B491" s="96" t="s">
        <v>178</v>
      </c>
      <c r="C491">
        <v>7971.8</v>
      </c>
      <c r="D491">
        <v>16285.6</v>
      </c>
      <c r="E491">
        <v>496.8</v>
      </c>
      <c r="F491">
        <v>711.8</v>
      </c>
      <c r="G491" s="2">
        <f t="shared" si="105"/>
        <v>8468.6</v>
      </c>
      <c r="H491" s="2">
        <f t="shared" si="103"/>
        <v>16997.400000000001</v>
      </c>
      <c r="I491" s="49">
        <f t="shared" si="104"/>
        <v>-50.177085907256405</v>
      </c>
      <c r="J491" s="166"/>
      <c r="K491" s="164"/>
      <c r="L491" s="164"/>
      <c r="M491" s="164"/>
      <c r="N491" s="164"/>
      <c r="O491" s="164"/>
      <c r="P491" s="164"/>
      <c r="Q491" s="164"/>
      <c r="R491" s="164"/>
    </row>
    <row r="492" spans="1:18" ht="15" x14ac:dyDescent="0.2">
      <c r="A492" s="30">
        <f t="shared" si="96"/>
        <v>42278</v>
      </c>
      <c r="B492" s="96" t="s">
        <v>178</v>
      </c>
      <c r="C492">
        <v>8081.3</v>
      </c>
      <c r="D492">
        <v>15950.1</v>
      </c>
      <c r="E492">
        <v>1070.8</v>
      </c>
      <c r="F492" s="118">
        <v>1242.7</v>
      </c>
      <c r="G492" s="2">
        <f t="shared" si="105"/>
        <v>9152.1</v>
      </c>
      <c r="H492" s="2">
        <f t="shared" si="103"/>
        <v>17192.8</v>
      </c>
      <c r="I492" s="49">
        <f t="shared" si="104"/>
        <v>-46.767833046391502</v>
      </c>
      <c r="J492" s="166"/>
      <c r="K492" s="164"/>
      <c r="L492" s="164"/>
      <c r="M492" s="164"/>
      <c r="N492" s="164"/>
      <c r="O492" s="164"/>
      <c r="P492" s="164"/>
      <c r="Q492" s="164"/>
      <c r="R492" s="164"/>
    </row>
    <row r="493" spans="1:18" ht="15" x14ac:dyDescent="0.2">
      <c r="A493" s="30">
        <f t="shared" si="96"/>
        <v>42285</v>
      </c>
      <c r="B493" s="96" t="s">
        <v>178</v>
      </c>
      <c r="C493">
        <v>7897.1</v>
      </c>
      <c r="D493">
        <v>15493.6</v>
      </c>
      <c r="E493">
        <v>2398.5</v>
      </c>
      <c r="F493" s="118">
        <v>2408.6</v>
      </c>
      <c r="G493" s="2">
        <f t="shared" si="105"/>
        <v>10295.6</v>
      </c>
      <c r="H493" s="2">
        <f t="shared" si="103"/>
        <v>17902.2</v>
      </c>
      <c r="I493" s="49">
        <f t="shared" si="104"/>
        <v>-42.489749863145306</v>
      </c>
      <c r="J493" s="166">
        <v>1000</v>
      </c>
      <c r="K493" s="164"/>
      <c r="L493" s="164"/>
      <c r="M493" s="164"/>
      <c r="N493" s="164"/>
      <c r="O493" s="164"/>
      <c r="P493" s="164"/>
      <c r="Q493" s="164"/>
      <c r="R493" s="164"/>
    </row>
    <row r="494" spans="1:18" ht="15" x14ac:dyDescent="0.2">
      <c r="A494" s="30">
        <f t="shared" si="96"/>
        <v>42292</v>
      </c>
      <c r="B494" s="96" t="s">
        <v>178</v>
      </c>
      <c r="C494">
        <v>8262.2000000000007</v>
      </c>
      <c r="D494">
        <v>15881.7</v>
      </c>
      <c r="E494">
        <v>4186.8999999999996</v>
      </c>
      <c r="F494" s="118">
        <v>3721.8</v>
      </c>
      <c r="G494" s="2">
        <f t="shared" si="105"/>
        <v>12449.1</v>
      </c>
      <c r="H494" s="2">
        <f t="shared" si="103"/>
        <v>19603.5</v>
      </c>
      <c r="I494" s="49">
        <f t="shared" si="104"/>
        <v>-36.495523758512505</v>
      </c>
      <c r="J494" s="166"/>
      <c r="K494" s="164"/>
      <c r="L494" s="164"/>
      <c r="M494" s="164"/>
      <c r="N494" s="164"/>
      <c r="O494" s="164"/>
      <c r="P494" s="164"/>
      <c r="Q494" s="164"/>
      <c r="R494" s="164"/>
    </row>
    <row r="495" spans="1:18" ht="15" x14ac:dyDescent="0.2">
      <c r="A495" s="30">
        <f t="shared" si="96"/>
        <v>42299</v>
      </c>
      <c r="B495" s="96" t="s">
        <v>178</v>
      </c>
      <c r="C495">
        <v>7933.3</v>
      </c>
      <c r="D495">
        <v>15481.6</v>
      </c>
      <c r="E495">
        <v>5926.4</v>
      </c>
      <c r="F495" s="118">
        <v>5108.3</v>
      </c>
      <c r="G495" s="2">
        <f t="shared" si="105"/>
        <v>13859.7</v>
      </c>
      <c r="H495" s="2">
        <f t="shared" si="103"/>
        <v>20589.900000000001</v>
      </c>
      <c r="I495" s="49">
        <f t="shared" si="104"/>
        <v>-32.686899887809076</v>
      </c>
      <c r="J495" s="166">
        <v>1000</v>
      </c>
      <c r="K495" s="164"/>
      <c r="L495" s="164"/>
      <c r="M495" s="164"/>
      <c r="N495" s="164"/>
      <c r="O495" s="164"/>
      <c r="P495" s="164"/>
      <c r="Q495" s="164"/>
      <c r="R495" s="164"/>
    </row>
    <row r="496" spans="1:18" ht="15" x14ac:dyDescent="0.2">
      <c r="A496" s="30">
        <f t="shared" si="96"/>
        <v>42306</v>
      </c>
      <c r="B496" s="96" t="s">
        <v>178</v>
      </c>
      <c r="C496">
        <v>7240.9</v>
      </c>
      <c r="D496">
        <v>14792.9</v>
      </c>
      <c r="E496">
        <v>7637.7</v>
      </c>
      <c r="F496" s="118">
        <v>7401.2</v>
      </c>
      <c r="G496" s="2">
        <f t="shared" si="105"/>
        <v>14878.599999999999</v>
      </c>
      <c r="H496" s="2">
        <f t="shared" si="103"/>
        <v>22194.1</v>
      </c>
      <c r="I496" s="49">
        <f t="shared" si="104"/>
        <v>-32.961462731086186</v>
      </c>
      <c r="J496" s="166">
        <v>1000</v>
      </c>
      <c r="K496" s="164"/>
      <c r="L496" s="164"/>
      <c r="M496" s="164"/>
      <c r="N496" s="164"/>
      <c r="O496" s="164"/>
      <c r="P496" s="164"/>
      <c r="Q496" s="164"/>
      <c r="R496" s="164"/>
    </row>
    <row r="497" spans="1:18" ht="15" x14ac:dyDescent="0.2">
      <c r="A497" s="30">
        <f t="shared" si="96"/>
        <v>42313</v>
      </c>
      <c r="B497" s="96" t="s">
        <v>178</v>
      </c>
      <c r="C497">
        <v>6471.7</v>
      </c>
      <c r="D497">
        <v>13970.4</v>
      </c>
      <c r="E497">
        <v>9573</v>
      </c>
      <c r="F497">
        <v>8956.7999999999993</v>
      </c>
      <c r="G497" s="2">
        <f t="shared" ref="G497:H506" si="106">+C497+E497</f>
        <v>16044.7</v>
      </c>
      <c r="H497" s="2">
        <f t="shared" si="106"/>
        <v>22927.199999999997</v>
      </c>
      <c r="I497" s="49">
        <f t="shared" ref="I497:I506" si="107">+(G497/H497-1)*100</f>
        <v>-30.01892948114029</v>
      </c>
      <c r="J497" s="166">
        <v>1000</v>
      </c>
      <c r="K497" s="164"/>
      <c r="L497" s="164"/>
      <c r="M497" s="164"/>
      <c r="N497" s="164"/>
      <c r="O497" s="164"/>
      <c r="P497" s="164"/>
      <c r="Q497" s="164"/>
      <c r="R497" s="164"/>
    </row>
    <row r="498" spans="1:18" ht="15" x14ac:dyDescent="0.2">
      <c r="A498" s="30">
        <f t="shared" si="96"/>
        <v>42320</v>
      </c>
      <c r="B498" s="96" t="s">
        <v>178</v>
      </c>
      <c r="C498">
        <v>6368.3</v>
      </c>
      <c r="D498">
        <v>12085.5</v>
      </c>
      <c r="E498">
        <v>11320.9</v>
      </c>
      <c r="F498" s="118">
        <v>11314.1</v>
      </c>
      <c r="G498" s="2">
        <f t="shared" si="106"/>
        <v>17689.2</v>
      </c>
      <c r="H498" s="2">
        <f t="shared" si="106"/>
        <v>23399.599999999999</v>
      </c>
      <c r="I498" s="49">
        <f t="shared" si="107"/>
        <v>-24.403835963007904</v>
      </c>
      <c r="J498" s="166"/>
      <c r="K498" s="164"/>
      <c r="L498" s="164"/>
      <c r="M498" s="164"/>
      <c r="N498" s="164"/>
      <c r="O498" s="164"/>
      <c r="P498" s="164"/>
      <c r="Q498" s="164"/>
      <c r="R498" s="164"/>
    </row>
    <row r="499" spans="1:18" ht="15" x14ac:dyDescent="0.2">
      <c r="A499" s="30">
        <f t="shared" si="96"/>
        <v>42327</v>
      </c>
      <c r="B499" s="96" t="s">
        <v>178</v>
      </c>
      <c r="C499">
        <v>5822.5</v>
      </c>
      <c r="D499">
        <v>10769</v>
      </c>
      <c r="E499">
        <v>12618.3</v>
      </c>
      <c r="F499" s="118">
        <v>13436.7</v>
      </c>
      <c r="G499" s="2">
        <f t="shared" si="106"/>
        <v>18440.8</v>
      </c>
      <c r="H499" s="2">
        <f t="shared" si="106"/>
        <v>24205.7</v>
      </c>
      <c r="I499" s="49">
        <f t="shared" si="107"/>
        <v>-23.816291204137872</v>
      </c>
      <c r="J499" s="166">
        <v>1000</v>
      </c>
      <c r="K499" s="164"/>
      <c r="L499" s="164"/>
      <c r="M499" s="164"/>
      <c r="N499" s="164"/>
      <c r="O499" s="164"/>
      <c r="P499" s="164"/>
      <c r="Q499" s="164"/>
      <c r="R499" s="164"/>
    </row>
    <row r="500" spans="1:18" ht="15" x14ac:dyDescent="0.2">
      <c r="A500" s="30">
        <f t="shared" si="96"/>
        <v>42334</v>
      </c>
      <c r="B500" s="96" t="s">
        <v>178</v>
      </c>
      <c r="C500">
        <v>4994.1000000000004</v>
      </c>
      <c r="D500">
        <v>10193.700000000001</v>
      </c>
      <c r="E500">
        <v>13968.2</v>
      </c>
      <c r="F500" s="118">
        <v>14779.8</v>
      </c>
      <c r="G500" s="2">
        <f t="shared" si="106"/>
        <v>18962.300000000003</v>
      </c>
      <c r="H500" s="2">
        <f t="shared" si="106"/>
        <v>24973.5</v>
      </c>
      <c r="I500" s="49">
        <f t="shared" si="107"/>
        <v>-24.070314533405401</v>
      </c>
      <c r="J500" s="166">
        <v>1000</v>
      </c>
      <c r="K500" s="164"/>
      <c r="L500" s="164"/>
      <c r="M500" s="164"/>
      <c r="N500" s="164"/>
      <c r="O500" s="164"/>
      <c r="P500" s="164"/>
      <c r="Q500" s="164"/>
      <c r="R500" s="164"/>
    </row>
    <row r="501" spans="1:18" ht="15" x14ac:dyDescent="0.2">
      <c r="A501" s="30">
        <f t="shared" si="96"/>
        <v>42341</v>
      </c>
      <c r="B501" s="96" t="s">
        <v>178</v>
      </c>
      <c r="C501">
        <v>5285.2</v>
      </c>
      <c r="D501">
        <v>8862.6</v>
      </c>
      <c r="E501">
        <v>15017.8</v>
      </c>
      <c r="F501" s="118">
        <v>16328</v>
      </c>
      <c r="G501" s="2">
        <f t="shared" si="106"/>
        <v>20303</v>
      </c>
      <c r="H501" s="2">
        <f t="shared" si="106"/>
        <v>25190.6</v>
      </c>
      <c r="I501" s="49">
        <f t="shared" si="107"/>
        <v>-19.402475526585306</v>
      </c>
      <c r="J501" s="166">
        <v>1000</v>
      </c>
      <c r="K501" s="164"/>
      <c r="L501" s="164"/>
      <c r="M501" s="164"/>
      <c r="N501" s="164"/>
      <c r="O501" s="164"/>
      <c r="P501" s="164"/>
      <c r="Q501" s="164"/>
      <c r="R501" s="164"/>
    </row>
    <row r="502" spans="1:18" ht="15" x14ac:dyDescent="0.2">
      <c r="A502" s="30">
        <f t="shared" si="96"/>
        <v>42348</v>
      </c>
      <c r="B502" s="96" t="s">
        <v>178</v>
      </c>
      <c r="C502">
        <v>4813.3</v>
      </c>
      <c r="D502">
        <v>7876.9</v>
      </c>
      <c r="E502">
        <v>15863.8</v>
      </c>
      <c r="F502" s="118">
        <v>17716.2</v>
      </c>
      <c r="G502" s="2">
        <f t="shared" si="106"/>
        <v>20677.099999999999</v>
      </c>
      <c r="H502" s="2">
        <f t="shared" si="106"/>
        <v>25593.1</v>
      </c>
      <c r="I502" s="49">
        <f t="shared" si="107"/>
        <v>-19.208302237712505</v>
      </c>
      <c r="J502" s="166">
        <v>1000</v>
      </c>
      <c r="K502" s="164"/>
      <c r="L502" s="164"/>
      <c r="M502" s="164"/>
      <c r="N502" s="164"/>
      <c r="O502" s="164"/>
      <c r="P502" s="164"/>
      <c r="Q502" s="164"/>
      <c r="R502" s="164"/>
    </row>
    <row r="503" spans="1:18" ht="15" x14ac:dyDescent="0.2">
      <c r="A503" s="30">
        <f t="shared" si="96"/>
        <v>42355</v>
      </c>
      <c r="B503" s="96" t="s">
        <v>178</v>
      </c>
      <c r="C503">
        <v>5284.4</v>
      </c>
      <c r="D503">
        <v>7014.4</v>
      </c>
      <c r="E503">
        <v>16903.599999999999</v>
      </c>
      <c r="F503" s="118">
        <v>19139.7</v>
      </c>
      <c r="G503" s="2">
        <f t="shared" si="106"/>
        <v>22188</v>
      </c>
      <c r="H503" s="2">
        <f t="shared" si="106"/>
        <v>26154.1</v>
      </c>
      <c r="I503" s="49">
        <f t="shared" si="107"/>
        <v>-15.164352816575599</v>
      </c>
      <c r="J503" s="166">
        <v>1000</v>
      </c>
      <c r="K503" s="164"/>
      <c r="L503" s="164"/>
      <c r="M503" s="164"/>
      <c r="N503" s="164"/>
      <c r="O503" s="164"/>
      <c r="P503" s="164"/>
      <c r="Q503" s="164"/>
      <c r="R503" s="164"/>
    </row>
    <row r="504" spans="1:18" ht="15" x14ac:dyDescent="0.2">
      <c r="A504" s="30">
        <f t="shared" si="96"/>
        <v>42362</v>
      </c>
      <c r="B504" s="96" t="s">
        <v>178</v>
      </c>
      <c r="C504">
        <v>4857.3999999999996</v>
      </c>
      <c r="D504">
        <v>6703.1</v>
      </c>
      <c r="E504">
        <v>17611.599999999999</v>
      </c>
      <c r="F504" s="118">
        <v>19795.099999999999</v>
      </c>
      <c r="G504" s="2">
        <f t="shared" si="106"/>
        <v>22469</v>
      </c>
      <c r="H504" s="2">
        <f t="shared" si="106"/>
        <v>26498.199999999997</v>
      </c>
      <c r="I504" s="49">
        <f t="shared" si="107"/>
        <v>-15.205561132454271</v>
      </c>
      <c r="J504" s="166">
        <v>1000</v>
      </c>
      <c r="K504" s="164"/>
      <c r="L504" s="164"/>
      <c r="M504" s="164"/>
      <c r="N504" s="164"/>
      <c r="O504" s="164"/>
      <c r="P504" s="164"/>
      <c r="Q504" s="164"/>
      <c r="R504" s="164"/>
    </row>
    <row r="505" spans="1:18" ht="15" x14ac:dyDescent="0.2">
      <c r="A505" s="30">
        <f t="shared" si="96"/>
        <v>42369</v>
      </c>
      <c r="B505" s="96" t="s">
        <v>178</v>
      </c>
      <c r="C505">
        <v>4605.2</v>
      </c>
      <c r="D505">
        <v>6251.6</v>
      </c>
      <c r="E505">
        <v>18793.2</v>
      </c>
      <c r="F505" s="118">
        <v>20796.7</v>
      </c>
      <c r="G505" s="2">
        <f t="shared" si="106"/>
        <v>23398.400000000001</v>
      </c>
      <c r="H505" s="2">
        <f t="shared" si="106"/>
        <v>27048.300000000003</v>
      </c>
      <c r="I505" s="49">
        <f t="shared" si="107"/>
        <v>-13.494008865621876</v>
      </c>
      <c r="J505" s="166">
        <v>1000</v>
      </c>
      <c r="K505" s="164"/>
      <c r="L505" s="164"/>
      <c r="M505" s="164"/>
      <c r="N505" s="164"/>
      <c r="O505" s="164"/>
      <c r="P505" s="164"/>
      <c r="Q505" s="164"/>
      <c r="R505" s="164"/>
    </row>
    <row r="506" spans="1:18" ht="15" x14ac:dyDescent="0.2">
      <c r="A506" s="30">
        <f t="shared" si="96"/>
        <v>42376</v>
      </c>
      <c r="B506" s="96" t="s">
        <v>178</v>
      </c>
      <c r="C506">
        <v>4718.7</v>
      </c>
      <c r="D506">
        <v>6193.8</v>
      </c>
      <c r="E506" s="118">
        <v>19455</v>
      </c>
      <c r="F506" s="118">
        <v>21648</v>
      </c>
      <c r="G506" s="2">
        <f t="shared" si="106"/>
        <v>24173.7</v>
      </c>
      <c r="H506" s="2">
        <f t="shared" si="106"/>
        <v>27841.8</v>
      </c>
      <c r="I506" s="49">
        <f t="shared" si="107"/>
        <v>-13.174794733099148</v>
      </c>
      <c r="J506" s="166">
        <v>1000</v>
      </c>
      <c r="K506" s="164"/>
      <c r="L506" s="164"/>
      <c r="M506" s="164"/>
      <c r="N506" s="164"/>
      <c r="O506" s="164"/>
      <c r="P506" s="164"/>
      <c r="Q506" s="164"/>
      <c r="R506" s="164"/>
    </row>
    <row r="507" spans="1:18" ht="15" x14ac:dyDescent="0.2">
      <c r="A507" s="30">
        <f t="shared" si="96"/>
        <v>42383</v>
      </c>
      <c r="B507" s="96" t="s">
        <v>178</v>
      </c>
      <c r="C507">
        <v>4412.1000000000004</v>
      </c>
      <c r="D507">
        <v>4967.3999999999996</v>
      </c>
      <c r="E507">
        <v>20479.400000000001</v>
      </c>
      <c r="F507">
        <v>22797.4</v>
      </c>
      <c r="G507" s="2">
        <f t="shared" ref="G507:H510" si="108">+C507+E507</f>
        <v>24891.5</v>
      </c>
      <c r="H507" s="2">
        <f t="shared" si="108"/>
        <v>27764.800000000003</v>
      </c>
      <c r="I507" s="49">
        <f t="shared" ref="I507:I512" si="109">+(G507/H507-1)*100</f>
        <v>-10.348714919610448</v>
      </c>
      <c r="J507" s="166">
        <v>1000</v>
      </c>
      <c r="K507" s="164"/>
      <c r="L507" s="164"/>
      <c r="M507" s="164"/>
      <c r="N507" s="164"/>
      <c r="O507" s="164"/>
      <c r="P507" s="164"/>
      <c r="Q507" s="164"/>
      <c r="R507" s="164"/>
    </row>
    <row r="508" spans="1:18" ht="15" x14ac:dyDescent="0.2">
      <c r="A508" s="30">
        <f t="shared" si="96"/>
        <v>42390</v>
      </c>
      <c r="B508" s="96" t="s">
        <v>178</v>
      </c>
      <c r="C508">
        <v>3944.7</v>
      </c>
      <c r="D508">
        <v>4757.2</v>
      </c>
      <c r="E508">
        <v>21243.7</v>
      </c>
      <c r="F508">
        <v>23485.7</v>
      </c>
      <c r="G508" s="2">
        <f t="shared" si="108"/>
        <v>25188.400000000001</v>
      </c>
      <c r="H508" s="2">
        <f t="shared" si="108"/>
        <v>28242.9</v>
      </c>
      <c r="I508" s="49">
        <f t="shared" si="109"/>
        <v>-10.815107513746813</v>
      </c>
      <c r="J508" s="166">
        <v>1000</v>
      </c>
      <c r="K508" s="164"/>
      <c r="L508" s="164"/>
      <c r="M508" s="164"/>
      <c r="N508" s="164"/>
      <c r="O508" s="164"/>
      <c r="P508" s="164"/>
      <c r="Q508" s="164"/>
      <c r="R508" s="164"/>
    </row>
    <row r="509" spans="1:18" ht="15" x14ac:dyDescent="0.2">
      <c r="A509" s="30">
        <f t="shared" si="96"/>
        <v>42397</v>
      </c>
      <c r="B509" s="96" t="s">
        <v>178</v>
      </c>
      <c r="C509">
        <v>3078.3</v>
      </c>
      <c r="D509">
        <v>3411.9</v>
      </c>
      <c r="E509">
        <v>22054.799999999999</v>
      </c>
      <c r="F509" s="118">
        <v>25056.1</v>
      </c>
      <c r="G509" s="2">
        <f t="shared" si="108"/>
        <v>25133.1</v>
      </c>
      <c r="H509" s="2">
        <f t="shared" si="108"/>
        <v>28468</v>
      </c>
      <c r="I509" s="49">
        <f t="shared" si="109"/>
        <v>-11.714556695236766</v>
      </c>
      <c r="J509" s="166">
        <v>1000</v>
      </c>
      <c r="K509" s="164"/>
      <c r="L509" s="164"/>
      <c r="M509" s="164"/>
      <c r="N509" s="164"/>
      <c r="O509" s="164"/>
      <c r="P509" s="164"/>
      <c r="Q509" s="164"/>
      <c r="R509" s="164"/>
    </row>
    <row r="510" spans="1:18" ht="15" x14ac:dyDescent="0.2">
      <c r="A510" s="30">
        <f t="shared" ref="A510:A573" si="110">+A509+7</f>
        <v>42404</v>
      </c>
      <c r="B510" s="96" t="s">
        <v>178</v>
      </c>
      <c r="C510">
        <v>3048.1</v>
      </c>
      <c r="D510">
        <v>2857.5</v>
      </c>
      <c r="E510">
        <v>22771.7</v>
      </c>
      <c r="F510" s="118">
        <v>26213.8</v>
      </c>
      <c r="G510" s="2">
        <f t="shared" si="108"/>
        <v>25819.8</v>
      </c>
      <c r="H510" s="2">
        <f t="shared" si="108"/>
        <v>29071.3</v>
      </c>
      <c r="I510" s="49">
        <f t="shared" si="109"/>
        <v>-11.184570349451173</v>
      </c>
      <c r="J510" s="166">
        <v>1000</v>
      </c>
      <c r="K510" s="164"/>
      <c r="L510" s="164"/>
      <c r="M510" s="164"/>
      <c r="N510" s="164"/>
      <c r="O510" s="164"/>
      <c r="P510" s="164"/>
      <c r="Q510" s="164"/>
      <c r="R510" s="164"/>
    </row>
    <row r="511" spans="1:18" ht="15" x14ac:dyDescent="0.2">
      <c r="A511" s="30">
        <f t="shared" si="110"/>
        <v>42411</v>
      </c>
      <c r="B511" s="96" t="s">
        <v>178</v>
      </c>
      <c r="C511">
        <v>2344.5</v>
      </c>
      <c r="D511">
        <v>2372.5</v>
      </c>
      <c r="E511">
        <v>23821.3</v>
      </c>
      <c r="F511">
        <v>26903.9</v>
      </c>
      <c r="G511" s="2">
        <f t="shared" ref="G511:H513" si="111">+C511+E511</f>
        <v>26165.8</v>
      </c>
      <c r="H511" s="2">
        <f t="shared" si="111"/>
        <v>29276.400000000001</v>
      </c>
      <c r="I511" s="49">
        <f t="shared" si="109"/>
        <v>-10.624940224891045</v>
      </c>
      <c r="J511" s="166">
        <v>1000</v>
      </c>
      <c r="K511" s="164"/>
      <c r="L511" s="164"/>
      <c r="M511" s="164"/>
      <c r="N511" s="164"/>
      <c r="O511" s="164"/>
      <c r="P511" s="164"/>
      <c r="Q511" s="164"/>
      <c r="R511" s="164"/>
    </row>
    <row r="512" spans="1:18" ht="15" x14ac:dyDescent="0.2">
      <c r="A512" s="30">
        <f t="shared" si="110"/>
        <v>42418</v>
      </c>
      <c r="B512" s="96" t="s">
        <v>178</v>
      </c>
      <c r="C512">
        <v>1863.7</v>
      </c>
      <c r="D512">
        <v>2077</v>
      </c>
      <c r="E512" s="118">
        <v>24572</v>
      </c>
      <c r="F512">
        <v>27472.3</v>
      </c>
      <c r="G512" s="2">
        <f t="shared" si="111"/>
        <v>26435.7</v>
      </c>
      <c r="H512" s="2">
        <f t="shared" si="111"/>
        <v>29549.3</v>
      </c>
      <c r="I512" s="49">
        <f t="shared" si="109"/>
        <v>-10.536967034752088</v>
      </c>
      <c r="J512" s="166">
        <v>1000</v>
      </c>
      <c r="K512" s="164"/>
      <c r="L512" s="164"/>
      <c r="M512" s="164"/>
      <c r="N512" s="164"/>
      <c r="O512" s="164"/>
      <c r="P512" s="164"/>
      <c r="Q512" s="164"/>
      <c r="R512" s="164"/>
    </row>
    <row r="513" spans="1:18" ht="15" x14ac:dyDescent="0.2">
      <c r="A513" s="30">
        <f t="shared" si="110"/>
        <v>42425</v>
      </c>
      <c r="B513" s="96" t="s">
        <v>178</v>
      </c>
      <c r="C513">
        <v>1389.4</v>
      </c>
      <c r="D513">
        <v>1707.7</v>
      </c>
      <c r="E513">
        <v>25327.7</v>
      </c>
      <c r="F513">
        <v>27962.9</v>
      </c>
      <c r="G513" s="2">
        <f t="shared" si="111"/>
        <v>26717.100000000002</v>
      </c>
      <c r="H513" s="2">
        <f t="shared" si="111"/>
        <v>29670.600000000002</v>
      </c>
      <c r="I513" s="49">
        <f t="shared" ref="I513:I518" si="112">+(G513/H513-1)*100</f>
        <v>-9.9542981941720061</v>
      </c>
      <c r="J513" s="166">
        <v>1001</v>
      </c>
      <c r="K513" s="164"/>
      <c r="L513" s="164"/>
      <c r="M513" s="164"/>
      <c r="N513" s="164"/>
      <c r="O513" s="164"/>
      <c r="P513" s="164"/>
      <c r="Q513" s="164"/>
      <c r="R513" s="164"/>
    </row>
    <row r="514" spans="1:18" ht="15" x14ac:dyDescent="0.2">
      <c r="A514" s="30">
        <f t="shared" si="110"/>
        <v>42432</v>
      </c>
      <c r="B514" s="96" t="s">
        <v>178</v>
      </c>
      <c r="C514">
        <v>962.7</v>
      </c>
      <c r="D514">
        <v>1628.9</v>
      </c>
      <c r="E514">
        <v>25830.400000000001</v>
      </c>
      <c r="F514">
        <v>28198.5</v>
      </c>
      <c r="G514" s="2">
        <f t="shared" ref="G514:H516" si="113">+C514+E514</f>
        <v>26793.100000000002</v>
      </c>
      <c r="H514" s="2">
        <f t="shared" si="113"/>
        <v>29827.4</v>
      </c>
      <c r="I514" s="49">
        <f t="shared" si="112"/>
        <v>-10.172861194740401</v>
      </c>
      <c r="J514" s="166">
        <v>1001</v>
      </c>
      <c r="K514" s="164"/>
      <c r="L514" s="164"/>
      <c r="M514" s="164"/>
      <c r="N514" s="164"/>
      <c r="O514" s="164"/>
      <c r="P514" s="164"/>
      <c r="Q514" s="164"/>
      <c r="R514" s="164"/>
    </row>
    <row r="515" spans="1:18" ht="15" x14ac:dyDescent="0.2">
      <c r="A515" s="30">
        <f t="shared" si="110"/>
        <v>42439</v>
      </c>
      <c r="B515" s="96" t="s">
        <v>178</v>
      </c>
      <c r="C515">
        <v>665.2</v>
      </c>
      <c r="D515">
        <v>1319.2</v>
      </c>
      <c r="E515">
        <v>26268.3</v>
      </c>
      <c r="F515" s="118">
        <v>28471</v>
      </c>
      <c r="G515" s="2">
        <f t="shared" si="113"/>
        <v>26933.5</v>
      </c>
      <c r="H515" s="2">
        <f t="shared" si="113"/>
        <v>29790.2</v>
      </c>
      <c r="I515" s="49">
        <f t="shared" si="112"/>
        <v>-9.589395170223769</v>
      </c>
      <c r="J515" s="166">
        <v>1165</v>
      </c>
      <c r="K515" s="164"/>
      <c r="L515" s="164"/>
      <c r="M515" s="164"/>
      <c r="N515" s="164"/>
      <c r="O515" s="164"/>
      <c r="P515" s="164"/>
      <c r="Q515" s="164"/>
      <c r="R515" s="164"/>
    </row>
    <row r="516" spans="1:18" ht="15" x14ac:dyDescent="0.2">
      <c r="A516" s="30">
        <f t="shared" si="110"/>
        <v>42446</v>
      </c>
      <c r="B516" s="96" t="s">
        <v>178</v>
      </c>
      <c r="C516">
        <v>421.5</v>
      </c>
      <c r="D516">
        <v>1258.4000000000001</v>
      </c>
      <c r="E516">
        <v>26531.4</v>
      </c>
      <c r="F516">
        <v>28660.5</v>
      </c>
      <c r="G516" s="2">
        <f t="shared" si="113"/>
        <v>26952.9</v>
      </c>
      <c r="H516" s="2">
        <f t="shared" si="113"/>
        <v>29918.9</v>
      </c>
      <c r="I516" s="49">
        <f t="shared" si="112"/>
        <v>-9.9134660699424124</v>
      </c>
      <c r="J516" s="166">
        <v>1165</v>
      </c>
      <c r="K516" s="164"/>
      <c r="L516" s="164"/>
      <c r="M516" s="164"/>
      <c r="N516" s="164"/>
      <c r="O516" s="164"/>
      <c r="P516" s="164"/>
      <c r="Q516" s="164"/>
      <c r="R516" s="164"/>
    </row>
    <row r="517" spans="1:18" ht="15" x14ac:dyDescent="0.2">
      <c r="A517" s="30">
        <f t="shared" si="110"/>
        <v>42453</v>
      </c>
      <c r="B517" s="96" t="s">
        <v>178</v>
      </c>
      <c r="C517" s="118">
        <v>176</v>
      </c>
      <c r="D517">
        <v>843.3</v>
      </c>
      <c r="E517">
        <v>26666.9</v>
      </c>
      <c r="F517">
        <v>29035</v>
      </c>
      <c r="G517" s="2">
        <f t="shared" ref="G517:H519" si="114">+C517+E517</f>
        <v>26842.9</v>
      </c>
      <c r="H517" s="2">
        <f t="shared" si="114"/>
        <v>29878.3</v>
      </c>
      <c r="I517" s="49">
        <f t="shared" si="112"/>
        <v>-10.159212538865992</v>
      </c>
      <c r="J517" s="166">
        <v>1166</v>
      </c>
      <c r="K517" s="164"/>
      <c r="L517" s="164"/>
      <c r="M517" s="164"/>
      <c r="N517" s="164"/>
      <c r="O517" s="164"/>
      <c r="P517" s="164"/>
      <c r="Q517" s="164"/>
      <c r="R517" s="164"/>
    </row>
    <row r="518" spans="1:18" ht="15" x14ac:dyDescent="0.2">
      <c r="A518" s="30">
        <f t="shared" si="110"/>
        <v>42460</v>
      </c>
      <c r="B518" s="96" t="s">
        <v>178</v>
      </c>
      <c r="C518">
        <v>109.7</v>
      </c>
      <c r="D518">
        <v>365.7</v>
      </c>
      <c r="E518">
        <v>26737.200000000001</v>
      </c>
      <c r="F518">
        <v>29283.200000000001</v>
      </c>
      <c r="G518" s="2">
        <f t="shared" si="114"/>
        <v>26846.9</v>
      </c>
      <c r="H518" s="2">
        <f t="shared" si="114"/>
        <v>29648.9</v>
      </c>
      <c r="I518" s="49">
        <f t="shared" si="112"/>
        <v>-9.450603563707249</v>
      </c>
      <c r="J518" s="166">
        <v>1165</v>
      </c>
      <c r="K518" s="164"/>
      <c r="L518" s="164"/>
      <c r="M518" s="164"/>
      <c r="N518" s="164"/>
      <c r="O518" s="164"/>
      <c r="P518" s="164"/>
      <c r="Q518" s="164"/>
      <c r="R518" s="164"/>
    </row>
    <row r="519" spans="1:18" ht="15" x14ac:dyDescent="0.2">
      <c r="A519" s="30">
        <f t="shared" si="110"/>
        <v>42467</v>
      </c>
      <c r="B519" s="96" t="s">
        <v>178</v>
      </c>
      <c r="C519">
        <v>106.5</v>
      </c>
      <c r="D519">
        <v>185</v>
      </c>
      <c r="E519">
        <v>26740.3</v>
      </c>
      <c r="F519">
        <v>29479.599999999999</v>
      </c>
      <c r="G519" s="2">
        <f t="shared" si="114"/>
        <v>26846.799999999999</v>
      </c>
      <c r="H519" s="2">
        <f t="shared" si="114"/>
        <v>29664.6</v>
      </c>
      <c r="I519" s="49">
        <f t="shared" ref="I519:I525" si="115">+(G519/H519-1)*100</f>
        <v>-9.498863965804361</v>
      </c>
      <c r="J519" s="166">
        <v>1166</v>
      </c>
      <c r="K519" s="164"/>
      <c r="L519" s="164"/>
      <c r="M519" s="164"/>
      <c r="N519" s="164"/>
      <c r="O519" s="164"/>
      <c r="P519" s="164"/>
      <c r="Q519" s="164"/>
      <c r="R519" s="164"/>
    </row>
    <row r="520" spans="1:18" ht="15" x14ac:dyDescent="0.2">
      <c r="A520" s="30">
        <f t="shared" si="110"/>
        <v>42474</v>
      </c>
      <c r="B520" s="96" t="s">
        <v>178</v>
      </c>
      <c r="C520">
        <v>284.89999999999998</v>
      </c>
      <c r="D520">
        <v>184.3</v>
      </c>
      <c r="E520">
        <v>26742.7</v>
      </c>
      <c r="F520">
        <v>29512.6</v>
      </c>
      <c r="G520" s="2">
        <f t="shared" ref="G520:H522" si="116">+C520+E520</f>
        <v>27027.600000000002</v>
      </c>
      <c r="H520" s="2">
        <f t="shared" si="116"/>
        <v>29696.899999999998</v>
      </c>
      <c r="I520" s="49">
        <f t="shared" si="115"/>
        <v>-8.9884802790863532</v>
      </c>
      <c r="J520" s="166">
        <v>1297</v>
      </c>
      <c r="K520" s="164"/>
      <c r="L520" s="164"/>
      <c r="M520" s="164"/>
      <c r="N520" s="164"/>
      <c r="O520" s="164"/>
      <c r="P520" s="164"/>
      <c r="Q520" s="164"/>
      <c r="R520" s="164"/>
    </row>
    <row r="521" spans="1:18" ht="15" x14ac:dyDescent="0.2">
      <c r="A521" s="30">
        <f t="shared" si="110"/>
        <v>42481</v>
      </c>
      <c r="B521" s="96" t="s">
        <v>178</v>
      </c>
      <c r="C521">
        <v>287.3</v>
      </c>
      <c r="D521">
        <v>383.2</v>
      </c>
      <c r="E521">
        <v>26745.3</v>
      </c>
      <c r="F521">
        <v>29512.9</v>
      </c>
      <c r="G521" s="2">
        <f t="shared" si="116"/>
        <v>27032.6</v>
      </c>
      <c r="H521" s="2">
        <f t="shared" si="116"/>
        <v>29896.100000000002</v>
      </c>
      <c r="I521" s="49">
        <f t="shared" si="115"/>
        <v>-9.5781724037583551</v>
      </c>
      <c r="J521" s="166">
        <v>1477</v>
      </c>
      <c r="K521" s="164"/>
      <c r="L521" s="164"/>
      <c r="M521" s="164"/>
      <c r="N521" s="164"/>
      <c r="O521" s="164"/>
      <c r="P521" s="164"/>
      <c r="Q521" s="164"/>
      <c r="R521" s="164"/>
    </row>
    <row r="522" spans="1:18" ht="15" x14ac:dyDescent="0.2">
      <c r="A522" s="30">
        <f t="shared" si="110"/>
        <v>42488</v>
      </c>
      <c r="B522" s="96" t="s">
        <v>178</v>
      </c>
      <c r="C522">
        <v>347.3</v>
      </c>
      <c r="D522">
        <v>382.8</v>
      </c>
      <c r="E522">
        <v>26745.3</v>
      </c>
      <c r="F522">
        <v>29518.6</v>
      </c>
      <c r="G522" s="2">
        <f t="shared" si="116"/>
        <v>27092.6</v>
      </c>
      <c r="H522" s="2">
        <f t="shared" si="116"/>
        <v>29901.399999999998</v>
      </c>
      <c r="I522" s="49">
        <f t="shared" si="115"/>
        <v>-9.393540101801257</v>
      </c>
      <c r="J522" s="166">
        <v>1477</v>
      </c>
      <c r="K522" s="164"/>
      <c r="L522" s="164"/>
      <c r="M522" s="164"/>
      <c r="N522" s="164"/>
      <c r="O522" s="164"/>
      <c r="P522" s="164"/>
      <c r="Q522" s="164"/>
      <c r="R522" s="164"/>
    </row>
    <row r="523" spans="1:18" ht="15" x14ac:dyDescent="0.2">
      <c r="A523" s="30">
        <f t="shared" si="110"/>
        <v>42495</v>
      </c>
      <c r="B523" s="96" t="s">
        <v>178</v>
      </c>
      <c r="C523">
        <v>409.7</v>
      </c>
      <c r="D523">
        <v>377.8</v>
      </c>
      <c r="E523">
        <v>26745.3</v>
      </c>
      <c r="F523">
        <v>29518.6</v>
      </c>
      <c r="G523" s="2">
        <f t="shared" ref="G523:H525" si="117">+C523+E523</f>
        <v>27155</v>
      </c>
      <c r="H523" s="2">
        <f t="shared" si="117"/>
        <v>29896.399999999998</v>
      </c>
      <c r="I523" s="49">
        <f t="shared" si="115"/>
        <v>-9.169665912952718</v>
      </c>
      <c r="J523" s="166">
        <v>1478</v>
      </c>
      <c r="K523" s="164"/>
      <c r="L523" s="164"/>
      <c r="M523" s="164"/>
      <c r="N523" s="164"/>
      <c r="O523" s="164"/>
      <c r="P523" s="164"/>
      <c r="Q523" s="164"/>
      <c r="R523" s="164"/>
    </row>
    <row r="524" spans="1:18" ht="15" x14ac:dyDescent="0.2">
      <c r="A524" s="30">
        <f t="shared" si="110"/>
        <v>42502</v>
      </c>
      <c r="B524" s="96" t="s">
        <v>178</v>
      </c>
      <c r="C524">
        <v>437.7</v>
      </c>
      <c r="D524">
        <v>377.8</v>
      </c>
      <c r="E524">
        <v>26747.3</v>
      </c>
      <c r="F524">
        <v>29518.6</v>
      </c>
      <c r="G524" s="2">
        <f t="shared" si="117"/>
        <v>27185</v>
      </c>
      <c r="H524" s="2">
        <f t="shared" si="117"/>
        <v>29896.399999999998</v>
      </c>
      <c r="I524" s="49">
        <f t="shared" si="115"/>
        <v>-9.0693193829357366</v>
      </c>
      <c r="J524" s="166">
        <v>1477</v>
      </c>
      <c r="K524" s="164"/>
      <c r="L524" s="164"/>
      <c r="M524" s="164"/>
      <c r="N524" s="164"/>
      <c r="O524" s="164"/>
      <c r="P524" s="164"/>
      <c r="Q524" s="164"/>
      <c r="R524" s="164"/>
    </row>
    <row r="525" spans="1:18" ht="15" x14ac:dyDescent="0.2">
      <c r="A525" s="30">
        <f t="shared" si="110"/>
        <v>42509</v>
      </c>
      <c r="B525" s="96" t="s">
        <v>178</v>
      </c>
      <c r="C525">
        <v>571.5</v>
      </c>
      <c r="D525">
        <v>575.79999999999995</v>
      </c>
      <c r="E525">
        <v>26751.599999999999</v>
      </c>
      <c r="F525">
        <v>29518.6</v>
      </c>
      <c r="G525" s="2">
        <f t="shared" si="117"/>
        <v>27323.1</v>
      </c>
      <c r="H525" s="2">
        <f t="shared" si="117"/>
        <v>30094.399999999998</v>
      </c>
      <c r="I525" s="49">
        <f t="shared" si="115"/>
        <v>-9.208689988835129</v>
      </c>
      <c r="J525" s="166">
        <v>1537</v>
      </c>
      <c r="K525" s="164"/>
      <c r="L525" s="164"/>
      <c r="M525" s="164"/>
      <c r="N525" s="164"/>
      <c r="O525" s="164"/>
      <c r="P525" s="164"/>
      <c r="Q525" s="164"/>
      <c r="R525" s="164"/>
    </row>
    <row r="526" spans="1:18" ht="15" x14ac:dyDescent="0.2">
      <c r="A526" s="30">
        <f t="shared" si="110"/>
        <v>42516</v>
      </c>
      <c r="B526" s="96" t="s">
        <v>178</v>
      </c>
      <c r="C526">
        <v>693.7</v>
      </c>
      <c r="D526">
        <v>575.29999999999995</v>
      </c>
      <c r="E526">
        <v>26752.9</v>
      </c>
      <c r="F526">
        <v>29518.9</v>
      </c>
      <c r="G526" s="2">
        <f t="shared" ref="G526:H528" si="118">+C526+E526</f>
        <v>27446.600000000002</v>
      </c>
      <c r="H526" s="2">
        <f t="shared" si="118"/>
        <v>30094.2</v>
      </c>
      <c r="I526" s="49">
        <f t="shared" ref="I526:I531" si="119">+(G526/H526-1)*100</f>
        <v>-8.797708528553672</v>
      </c>
      <c r="J526" s="166">
        <v>1686</v>
      </c>
      <c r="K526" s="164"/>
      <c r="L526" s="164"/>
      <c r="M526" s="164"/>
      <c r="N526" s="164"/>
      <c r="O526" s="164"/>
      <c r="P526" s="164"/>
      <c r="Q526" s="164"/>
      <c r="R526" s="164"/>
    </row>
    <row r="527" spans="1:18" ht="15" x14ac:dyDescent="0.2">
      <c r="A527" s="30">
        <f t="shared" si="110"/>
        <v>42523</v>
      </c>
      <c r="B527" s="96" t="s">
        <v>178</v>
      </c>
      <c r="C527">
        <v>638.6</v>
      </c>
      <c r="D527">
        <v>575.29999999999995</v>
      </c>
      <c r="E527">
        <v>26753.9</v>
      </c>
      <c r="F527">
        <v>29518.9</v>
      </c>
      <c r="G527" s="2">
        <f t="shared" si="118"/>
        <v>27392.5</v>
      </c>
      <c r="H527" s="2">
        <f t="shared" si="118"/>
        <v>30094.2</v>
      </c>
      <c r="I527" s="49">
        <f t="shared" si="119"/>
        <v>-8.977477387669385</v>
      </c>
      <c r="J527" s="166">
        <v>1838</v>
      </c>
      <c r="K527" s="164"/>
      <c r="L527" s="164"/>
      <c r="M527" s="164"/>
      <c r="N527" s="164"/>
      <c r="O527" s="164"/>
      <c r="P527" s="164"/>
      <c r="Q527" s="164"/>
      <c r="R527" s="164"/>
    </row>
    <row r="528" spans="1:18" ht="15" x14ac:dyDescent="0.2">
      <c r="A528" s="30">
        <f t="shared" si="110"/>
        <v>42530</v>
      </c>
      <c r="B528" s="96" t="s">
        <v>178</v>
      </c>
      <c r="C528">
        <v>825.1</v>
      </c>
      <c r="D528">
        <v>530.9</v>
      </c>
      <c r="E528">
        <v>26753.9</v>
      </c>
      <c r="F528">
        <v>29578.2</v>
      </c>
      <c r="G528" s="2">
        <f t="shared" si="118"/>
        <v>27579</v>
      </c>
      <c r="H528" s="2">
        <f t="shared" si="118"/>
        <v>30109.100000000002</v>
      </c>
      <c r="I528" s="49">
        <f t="shared" si="119"/>
        <v>-8.4031073662115485</v>
      </c>
      <c r="J528" s="166">
        <v>2313</v>
      </c>
      <c r="K528" s="164"/>
      <c r="L528" s="164"/>
      <c r="M528" s="164"/>
      <c r="N528" s="164"/>
      <c r="O528" s="164"/>
      <c r="P528" s="164"/>
      <c r="Q528" s="164"/>
      <c r="R528" s="164"/>
    </row>
    <row r="529" spans="1:18" ht="15" x14ac:dyDescent="0.2">
      <c r="A529" s="30">
        <f t="shared" si="110"/>
        <v>42537</v>
      </c>
      <c r="B529" s="96" t="s">
        <v>178</v>
      </c>
      <c r="C529">
        <v>815.5</v>
      </c>
      <c r="D529">
        <v>470.4</v>
      </c>
      <c r="E529">
        <v>26753.9</v>
      </c>
      <c r="F529">
        <v>29578.2</v>
      </c>
      <c r="G529" s="2">
        <f t="shared" ref="G529:H531" si="120">+C529+E529</f>
        <v>27569.4</v>
      </c>
      <c r="H529" s="2">
        <f t="shared" si="120"/>
        <v>30048.600000000002</v>
      </c>
      <c r="I529" s="49">
        <f t="shared" si="119"/>
        <v>-8.2506339729638061</v>
      </c>
      <c r="J529" s="166">
        <v>2620</v>
      </c>
      <c r="K529" s="164"/>
      <c r="L529" s="164"/>
      <c r="M529" s="164"/>
      <c r="N529" s="164"/>
      <c r="O529" s="164"/>
      <c r="P529" s="164"/>
      <c r="Q529" s="164"/>
      <c r="R529" s="164"/>
    </row>
    <row r="530" spans="1:18" ht="15" x14ac:dyDescent="0.2">
      <c r="A530" s="30">
        <f t="shared" si="110"/>
        <v>42544</v>
      </c>
      <c r="B530" s="96" t="s">
        <v>178</v>
      </c>
      <c r="C530">
        <v>725.7</v>
      </c>
      <c r="D530">
        <v>404.6</v>
      </c>
      <c r="E530">
        <v>26822.799999999999</v>
      </c>
      <c r="F530">
        <v>29578.5</v>
      </c>
      <c r="G530" s="2">
        <f t="shared" si="120"/>
        <v>27548.5</v>
      </c>
      <c r="H530" s="2">
        <f t="shared" si="120"/>
        <v>29983.1</v>
      </c>
      <c r="I530" s="49">
        <f t="shared" si="119"/>
        <v>-8.1199075479186593</v>
      </c>
      <c r="J530" s="166">
        <v>2992</v>
      </c>
      <c r="K530" s="164"/>
      <c r="L530" s="164"/>
      <c r="M530" s="164"/>
      <c r="N530" s="164"/>
      <c r="O530" s="164"/>
      <c r="P530" s="164"/>
      <c r="Q530" s="164"/>
      <c r="R530" s="164"/>
    </row>
    <row r="531" spans="1:18" ht="15" x14ac:dyDescent="0.2">
      <c r="A531" s="30">
        <f t="shared" si="110"/>
        <v>42551</v>
      </c>
      <c r="B531" s="96" t="s">
        <v>178</v>
      </c>
      <c r="C531">
        <v>724.7</v>
      </c>
      <c r="D531">
        <v>402.3</v>
      </c>
      <c r="E531">
        <v>26824.3</v>
      </c>
      <c r="F531">
        <v>29580.3</v>
      </c>
      <c r="G531" s="2">
        <f t="shared" si="120"/>
        <v>27549</v>
      </c>
      <c r="H531" s="2">
        <f t="shared" si="120"/>
        <v>29982.6</v>
      </c>
      <c r="I531" s="49">
        <f t="shared" si="119"/>
        <v>-8.1167076904604674</v>
      </c>
      <c r="J531" s="166">
        <v>3121</v>
      </c>
      <c r="K531" s="164"/>
      <c r="L531" s="164"/>
      <c r="M531" s="164"/>
      <c r="N531" s="164"/>
      <c r="O531" s="164"/>
      <c r="P531" s="164"/>
      <c r="Q531" s="164"/>
      <c r="R531" s="164"/>
    </row>
    <row r="532" spans="1:18" ht="15" x14ac:dyDescent="0.2">
      <c r="A532" s="30">
        <f t="shared" si="110"/>
        <v>42558</v>
      </c>
      <c r="B532" s="96" t="s">
        <v>178</v>
      </c>
      <c r="C532">
        <v>858.8</v>
      </c>
      <c r="D532">
        <v>404</v>
      </c>
      <c r="E532">
        <v>26969.8</v>
      </c>
      <c r="F532">
        <v>29580.400000000001</v>
      </c>
      <c r="G532" s="2">
        <f t="shared" ref="G532:H534" si="121">+C532+E532</f>
        <v>27828.6</v>
      </c>
      <c r="H532" s="2">
        <f t="shared" si="121"/>
        <v>29984.400000000001</v>
      </c>
      <c r="I532" s="49">
        <f t="shared" ref="I532:I537" si="122">+(G532/H532-1)*100</f>
        <v>-7.1897386641053496</v>
      </c>
      <c r="J532" s="166">
        <v>3421</v>
      </c>
      <c r="K532" s="164"/>
      <c r="L532" s="164"/>
      <c r="M532" s="164"/>
      <c r="N532" s="164"/>
      <c r="O532" s="164"/>
      <c r="P532" s="164"/>
      <c r="Q532" s="164"/>
      <c r="R532" s="164"/>
    </row>
    <row r="533" spans="1:18" ht="15" x14ac:dyDescent="0.2">
      <c r="A533" s="30">
        <f t="shared" si="110"/>
        <v>42565</v>
      </c>
      <c r="B533" s="96" t="s">
        <v>178</v>
      </c>
      <c r="C533">
        <v>982.1</v>
      </c>
      <c r="D533">
        <v>399.5</v>
      </c>
      <c r="E533">
        <v>27041</v>
      </c>
      <c r="F533">
        <v>29584.9</v>
      </c>
      <c r="G533" s="2">
        <f t="shared" si="121"/>
        <v>28023.1</v>
      </c>
      <c r="H533" s="2">
        <f t="shared" si="121"/>
        <v>29984.400000000001</v>
      </c>
      <c r="I533" s="49">
        <f t="shared" si="122"/>
        <v>-6.5410680220381323</v>
      </c>
      <c r="J533" s="166">
        <v>3599</v>
      </c>
      <c r="K533" s="164"/>
      <c r="L533" s="164"/>
      <c r="M533" s="164"/>
      <c r="N533" s="164"/>
      <c r="O533" s="164"/>
      <c r="P533" s="164"/>
      <c r="Q533" s="164"/>
      <c r="R533" s="164"/>
    </row>
    <row r="534" spans="1:18" ht="15" x14ac:dyDescent="0.2">
      <c r="A534" s="30">
        <f t="shared" si="110"/>
        <v>42572</v>
      </c>
      <c r="B534" s="96" t="s">
        <v>178</v>
      </c>
      <c r="C534">
        <v>796.4</v>
      </c>
      <c r="D534">
        <v>697.4</v>
      </c>
      <c r="E534">
        <v>27452.9</v>
      </c>
      <c r="F534">
        <v>29587</v>
      </c>
      <c r="G534" s="2">
        <f t="shared" si="121"/>
        <v>28249.300000000003</v>
      </c>
      <c r="H534" s="2">
        <f t="shared" si="121"/>
        <v>30284.400000000001</v>
      </c>
      <c r="I534" s="49">
        <f t="shared" si="122"/>
        <v>-6.7199614322885681</v>
      </c>
      <c r="J534" s="166">
        <v>3659</v>
      </c>
      <c r="K534" s="164"/>
      <c r="L534" s="164"/>
      <c r="M534" s="164"/>
      <c r="N534" s="164"/>
      <c r="O534" s="164"/>
      <c r="P534" s="164"/>
      <c r="Q534" s="164"/>
      <c r="R534" s="164"/>
    </row>
    <row r="535" spans="1:18" ht="15" x14ac:dyDescent="0.2">
      <c r="A535" s="30">
        <f t="shared" si="110"/>
        <v>42579</v>
      </c>
      <c r="B535" s="96" t="s">
        <v>178</v>
      </c>
      <c r="C535">
        <v>920.8</v>
      </c>
      <c r="D535">
        <v>194.8</v>
      </c>
      <c r="E535">
        <v>27664</v>
      </c>
      <c r="F535">
        <v>29589.599999999999</v>
      </c>
      <c r="G535" s="2">
        <f t="shared" ref="G535:H537" si="123">+C535+E535</f>
        <v>28584.799999999999</v>
      </c>
      <c r="H535" s="2">
        <f t="shared" si="123"/>
        <v>29784.399999999998</v>
      </c>
      <c r="I535" s="49">
        <f t="shared" si="122"/>
        <v>-4.0276117699198144</v>
      </c>
      <c r="J535" s="166">
        <v>3981</v>
      </c>
      <c r="K535" s="164"/>
      <c r="L535" s="164"/>
      <c r="M535" s="164"/>
      <c r="N535" s="164"/>
      <c r="O535" s="164"/>
      <c r="P535" s="164"/>
      <c r="Q535" s="164"/>
      <c r="R535" s="164"/>
    </row>
    <row r="536" spans="1:18" ht="15" x14ac:dyDescent="0.2">
      <c r="A536" s="30">
        <f t="shared" si="110"/>
        <v>42586</v>
      </c>
      <c r="B536" s="96" t="s">
        <v>178</v>
      </c>
      <c r="C536">
        <v>925.5</v>
      </c>
      <c r="D536">
        <v>194.8</v>
      </c>
      <c r="E536">
        <v>28160.2</v>
      </c>
      <c r="F536">
        <v>29589.599999999999</v>
      </c>
      <c r="G536" s="2">
        <f t="shared" si="123"/>
        <v>29085.7</v>
      </c>
      <c r="H536" s="2">
        <f t="shared" si="123"/>
        <v>29784.399999999998</v>
      </c>
      <c r="I536" s="49">
        <f t="shared" si="122"/>
        <v>-2.3458589060044721</v>
      </c>
      <c r="J536" s="166">
        <v>5824</v>
      </c>
      <c r="K536" s="164"/>
      <c r="L536" s="164"/>
      <c r="M536" s="164"/>
      <c r="N536" s="164"/>
      <c r="O536" s="164"/>
      <c r="P536" s="164"/>
      <c r="Q536" s="164"/>
      <c r="R536" s="164"/>
    </row>
    <row r="537" spans="1:18" ht="15" x14ac:dyDescent="0.2">
      <c r="A537" s="30">
        <f t="shared" si="110"/>
        <v>42593</v>
      </c>
      <c r="B537" s="96" t="s">
        <v>178</v>
      </c>
      <c r="C537">
        <v>858.8</v>
      </c>
      <c r="D537">
        <v>127.7</v>
      </c>
      <c r="E537">
        <v>28564.2</v>
      </c>
      <c r="F537">
        <v>29590.7</v>
      </c>
      <c r="G537" s="2">
        <f t="shared" si="123"/>
        <v>29423</v>
      </c>
      <c r="H537" s="2">
        <f t="shared" si="123"/>
        <v>29718.400000000001</v>
      </c>
      <c r="I537" s="49">
        <f t="shared" si="122"/>
        <v>-0.99399698503284117</v>
      </c>
      <c r="J537" s="208">
        <v>6519.2</v>
      </c>
      <c r="K537" s="164"/>
      <c r="L537" s="164"/>
      <c r="M537" s="164"/>
      <c r="N537" s="164"/>
      <c r="O537" s="164"/>
      <c r="P537" s="164"/>
      <c r="Q537" s="164"/>
      <c r="R537" s="164"/>
    </row>
    <row r="538" spans="1:18" ht="15" x14ac:dyDescent="0.2">
      <c r="A538" s="30">
        <f t="shared" si="110"/>
        <v>42600</v>
      </c>
      <c r="B538" s="96" t="s">
        <v>178</v>
      </c>
      <c r="C538">
        <v>633.4</v>
      </c>
      <c r="D538">
        <v>7.7</v>
      </c>
      <c r="E538">
        <v>28913.8</v>
      </c>
      <c r="F538">
        <v>29590.7</v>
      </c>
      <c r="G538" s="2">
        <f t="shared" ref="G538:H540" si="124">+C538+E538</f>
        <v>29547.200000000001</v>
      </c>
      <c r="H538" s="2">
        <f t="shared" si="124"/>
        <v>29598.400000000001</v>
      </c>
      <c r="I538" s="49">
        <f t="shared" ref="I538:I543" si="125">+(G538/H538-1)*100</f>
        <v>-0.17298232336883101</v>
      </c>
      <c r="J538" s="208">
        <v>7520.3</v>
      </c>
      <c r="K538" s="164"/>
      <c r="L538" s="164"/>
      <c r="M538" s="164"/>
      <c r="N538" s="164"/>
      <c r="O538" s="164"/>
      <c r="P538" s="164"/>
      <c r="Q538" s="164"/>
      <c r="R538" s="164"/>
    </row>
    <row r="539" spans="1:18" ht="15" x14ac:dyDescent="0.2">
      <c r="A539" s="30">
        <f t="shared" si="110"/>
        <v>42607</v>
      </c>
      <c r="B539" s="96" t="s">
        <v>178</v>
      </c>
      <c r="C539">
        <v>384.2</v>
      </c>
      <c r="D539">
        <v>7.7</v>
      </c>
      <c r="E539">
        <v>29492.9</v>
      </c>
      <c r="F539">
        <v>29591.200000000001</v>
      </c>
      <c r="G539" s="2">
        <f t="shared" si="124"/>
        <v>29877.100000000002</v>
      </c>
      <c r="H539" s="2">
        <f t="shared" si="124"/>
        <v>29598.9</v>
      </c>
      <c r="I539" s="49">
        <f t="shared" si="125"/>
        <v>0.93989979357340658</v>
      </c>
      <c r="J539" s="208">
        <v>8199.2000000000007</v>
      </c>
      <c r="K539" s="164"/>
      <c r="L539" s="164"/>
      <c r="M539" s="164"/>
      <c r="N539" s="164"/>
      <c r="O539" s="164"/>
      <c r="P539" s="164"/>
      <c r="Q539" s="164"/>
      <c r="R539" s="164"/>
    </row>
    <row r="540" spans="1:18" ht="15" x14ac:dyDescent="0.2">
      <c r="A540" s="30">
        <f t="shared" si="110"/>
        <v>42614</v>
      </c>
      <c r="B540" s="96" t="s">
        <v>178</v>
      </c>
      <c r="C540">
        <v>9031.9</v>
      </c>
      <c r="D540">
        <v>6069</v>
      </c>
      <c r="E540">
        <v>222.5</v>
      </c>
      <c r="F540">
        <v>29592.2</v>
      </c>
      <c r="G540" s="2">
        <f t="shared" si="124"/>
        <v>9254.4</v>
      </c>
      <c r="H540" s="2">
        <f t="shared" si="124"/>
        <v>35661.199999999997</v>
      </c>
      <c r="I540" s="49">
        <f t="shared" si="125"/>
        <v>-74.049106592038399</v>
      </c>
      <c r="J540" s="166"/>
      <c r="K540" s="164"/>
      <c r="L540" s="164"/>
      <c r="M540" s="164"/>
      <c r="N540" s="164"/>
      <c r="O540" s="164"/>
      <c r="P540" s="164"/>
      <c r="Q540" s="164"/>
      <c r="R540" s="164"/>
    </row>
    <row r="541" spans="1:18" ht="15" x14ac:dyDescent="0.2">
      <c r="A541" s="30">
        <f t="shared" si="110"/>
        <v>42621</v>
      </c>
      <c r="B541" s="96" t="s">
        <v>178</v>
      </c>
      <c r="C541" s="118">
        <v>8958</v>
      </c>
      <c r="D541">
        <v>6527</v>
      </c>
      <c r="E541">
        <v>938</v>
      </c>
      <c r="F541">
        <v>0.5</v>
      </c>
      <c r="G541" s="2">
        <f t="shared" ref="G541:H543" si="126">+C541+E541</f>
        <v>9896</v>
      </c>
      <c r="H541" s="2">
        <f t="shared" si="126"/>
        <v>6527.5</v>
      </c>
      <c r="I541" s="49">
        <f t="shared" si="125"/>
        <v>51.604749138261205</v>
      </c>
      <c r="J541" s="166"/>
      <c r="K541" s="164"/>
      <c r="L541" s="164"/>
      <c r="M541" s="164"/>
      <c r="N541" s="164"/>
      <c r="O541" s="164"/>
      <c r="P541" s="164"/>
      <c r="Q541" s="164"/>
      <c r="R541" s="164"/>
    </row>
    <row r="542" spans="1:18" ht="15" x14ac:dyDescent="0.2">
      <c r="A542" s="30">
        <f t="shared" si="110"/>
        <v>42628</v>
      </c>
      <c r="B542" s="96" t="s">
        <v>178</v>
      </c>
      <c r="C542">
        <v>8969.2999999999993</v>
      </c>
      <c r="D542">
        <v>7111.8</v>
      </c>
      <c r="E542">
        <v>1336.6</v>
      </c>
      <c r="F542">
        <v>178.4</v>
      </c>
      <c r="G542" s="2">
        <f t="shared" si="126"/>
        <v>10305.9</v>
      </c>
      <c r="H542" s="2">
        <f t="shared" si="126"/>
        <v>7290.2</v>
      </c>
      <c r="I542" s="49">
        <f t="shared" si="125"/>
        <v>41.366492002962872</v>
      </c>
      <c r="J542" s="166"/>
      <c r="K542" s="164"/>
      <c r="L542" s="164"/>
      <c r="M542" s="164"/>
      <c r="N542" s="164"/>
      <c r="O542" s="164"/>
      <c r="P542" s="164"/>
      <c r="Q542" s="164"/>
      <c r="R542" s="164"/>
    </row>
    <row r="543" spans="1:18" ht="15" x14ac:dyDescent="0.2">
      <c r="A543" s="30">
        <f t="shared" si="110"/>
        <v>42635</v>
      </c>
      <c r="B543" s="96" t="s">
        <v>178</v>
      </c>
      <c r="C543">
        <v>9486.4</v>
      </c>
      <c r="D543">
        <v>7971.8</v>
      </c>
      <c r="E543">
        <v>1653.1</v>
      </c>
      <c r="F543">
        <v>496.8</v>
      </c>
      <c r="G543" s="2">
        <f t="shared" si="126"/>
        <v>11139.5</v>
      </c>
      <c r="H543" s="2">
        <f t="shared" si="126"/>
        <v>8468.6</v>
      </c>
      <c r="I543" s="49">
        <f t="shared" si="125"/>
        <v>31.538861204921709</v>
      </c>
      <c r="J543" s="166"/>
      <c r="K543" s="164"/>
      <c r="L543" s="164"/>
      <c r="M543" s="164"/>
      <c r="N543" s="164"/>
      <c r="O543" s="164"/>
      <c r="P543" s="164"/>
      <c r="Q543" s="164"/>
      <c r="R543" s="164"/>
    </row>
    <row r="544" spans="1:18" ht="15" x14ac:dyDescent="0.2">
      <c r="A544" s="30">
        <f t="shared" si="110"/>
        <v>42642</v>
      </c>
      <c r="B544" s="96" t="s">
        <v>178</v>
      </c>
      <c r="C544">
        <v>10193.799999999999</v>
      </c>
      <c r="D544">
        <v>8081.3</v>
      </c>
      <c r="E544">
        <v>2432.6999999999998</v>
      </c>
      <c r="F544">
        <v>1070.8</v>
      </c>
      <c r="G544" s="2">
        <f t="shared" ref="G544:H546" si="127">+C544+E544</f>
        <v>12626.5</v>
      </c>
      <c r="H544" s="2">
        <f t="shared" si="127"/>
        <v>9152.1</v>
      </c>
      <c r="I544" s="49">
        <f t="shared" ref="I544:I549" si="128">+(G544/H544-1)*100</f>
        <v>37.962871909179306</v>
      </c>
      <c r="J544" s="166"/>
      <c r="K544" s="164"/>
      <c r="L544" s="164"/>
      <c r="M544" s="164"/>
      <c r="N544" s="164"/>
      <c r="O544" s="164"/>
      <c r="P544" s="164"/>
      <c r="Q544" s="164"/>
      <c r="R544" s="164"/>
    </row>
    <row r="545" spans="1:18" ht="15" x14ac:dyDescent="0.2">
      <c r="A545" s="30">
        <f t="shared" si="110"/>
        <v>42649</v>
      </c>
      <c r="B545" s="96" t="s">
        <v>178</v>
      </c>
      <c r="C545">
        <v>9762.9</v>
      </c>
      <c r="D545" s="191">
        <v>7897</v>
      </c>
      <c r="E545">
        <v>3659.4</v>
      </c>
      <c r="F545" s="191">
        <v>2338</v>
      </c>
      <c r="G545" s="2">
        <f t="shared" si="127"/>
        <v>13422.3</v>
      </c>
      <c r="H545" s="262">
        <f t="shared" si="127"/>
        <v>10235</v>
      </c>
      <c r="I545" s="49">
        <f t="shared" si="128"/>
        <v>31.141182217879827</v>
      </c>
      <c r="J545" s="166"/>
      <c r="K545" s="164"/>
      <c r="L545" s="164"/>
      <c r="M545" s="164"/>
      <c r="N545" s="164"/>
      <c r="O545" s="164"/>
      <c r="P545" s="164"/>
      <c r="Q545" s="164"/>
      <c r="R545" s="164"/>
    </row>
    <row r="546" spans="1:18" ht="15" x14ac:dyDescent="0.2">
      <c r="A546" s="30">
        <f t="shared" si="110"/>
        <v>42656</v>
      </c>
      <c r="B546" s="96" t="s">
        <v>178</v>
      </c>
      <c r="C546">
        <v>9780.7000000000007</v>
      </c>
      <c r="D546">
        <v>8262.2000000000007</v>
      </c>
      <c r="E546">
        <v>5759.9</v>
      </c>
      <c r="F546">
        <v>4186.8999999999996</v>
      </c>
      <c r="G546" s="2">
        <f t="shared" si="127"/>
        <v>15540.6</v>
      </c>
      <c r="H546" s="186">
        <f t="shared" si="127"/>
        <v>12449.1</v>
      </c>
      <c r="I546" s="49">
        <f t="shared" si="128"/>
        <v>24.833120466539761</v>
      </c>
      <c r="J546" s="166"/>
      <c r="K546" s="164"/>
      <c r="L546" s="164"/>
      <c r="M546" s="164"/>
      <c r="N546" s="164"/>
      <c r="O546" s="164"/>
      <c r="P546" s="164"/>
      <c r="Q546" s="164"/>
      <c r="R546" s="164"/>
    </row>
    <row r="547" spans="1:18" ht="15" x14ac:dyDescent="0.2">
      <c r="A547" s="30">
        <f t="shared" si="110"/>
        <v>42663</v>
      </c>
      <c r="B547" s="96" t="s">
        <v>178</v>
      </c>
      <c r="C547">
        <v>9329.9</v>
      </c>
      <c r="D547">
        <v>7933.3</v>
      </c>
      <c r="E547">
        <v>8036.3</v>
      </c>
      <c r="F547">
        <v>5926.4</v>
      </c>
      <c r="G547" s="2">
        <f t="shared" ref="G547:H549" si="129">+C547+E547</f>
        <v>17366.2</v>
      </c>
      <c r="H547" s="186">
        <f t="shared" si="129"/>
        <v>13859.7</v>
      </c>
      <c r="I547" s="49">
        <f t="shared" si="128"/>
        <v>25.299970417830121</v>
      </c>
      <c r="J547" s="166"/>
      <c r="K547" s="164"/>
      <c r="L547" s="164"/>
      <c r="M547" s="164"/>
      <c r="N547" s="164"/>
      <c r="O547" s="164"/>
      <c r="P547" s="164"/>
      <c r="Q547" s="164"/>
      <c r="R547" s="164"/>
    </row>
    <row r="548" spans="1:18" ht="15" x14ac:dyDescent="0.2">
      <c r="A548" s="30">
        <f t="shared" si="110"/>
        <v>42670</v>
      </c>
      <c r="B548" s="96" t="s">
        <v>178</v>
      </c>
      <c r="C548">
        <v>9311.5</v>
      </c>
      <c r="D548">
        <v>7240.9</v>
      </c>
      <c r="E548">
        <v>10124</v>
      </c>
      <c r="F548">
        <v>7637.7</v>
      </c>
      <c r="G548" s="2">
        <f t="shared" si="129"/>
        <v>19435.5</v>
      </c>
      <c r="H548" s="186">
        <f t="shared" si="129"/>
        <v>14878.599999999999</v>
      </c>
      <c r="I548" s="49">
        <f t="shared" si="128"/>
        <v>30.627209549285574</v>
      </c>
      <c r="J548" s="166"/>
      <c r="K548" s="164"/>
      <c r="L548" s="164"/>
      <c r="M548" s="164"/>
      <c r="N548" s="164"/>
      <c r="O548" s="164"/>
      <c r="P548" s="164"/>
      <c r="Q548" s="164"/>
      <c r="R548" s="164"/>
    </row>
    <row r="549" spans="1:18" ht="15" x14ac:dyDescent="0.2">
      <c r="A549" s="30">
        <f t="shared" si="110"/>
        <v>42677</v>
      </c>
      <c r="B549" s="96" t="s">
        <v>178</v>
      </c>
      <c r="C549">
        <v>8617.7999999999993</v>
      </c>
      <c r="D549">
        <v>6471.7</v>
      </c>
      <c r="E549">
        <v>12187.4</v>
      </c>
      <c r="F549">
        <v>9573</v>
      </c>
      <c r="G549" s="2">
        <f t="shared" si="129"/>
        <v>20805.199999999997</v>
      </c>
      <c r="H549" s="186">
        <f t="shared" si="129"/>
        <v>16044.7</v>
      </c>
      <c r="I549" s="49">
        <f t="shared" si="128"/>
        <v>29.670233784364907</v>
      </c>
      <c r="J549" s="166"/>
      <c r="K549" s="164"/>
      <c r="L549" s="164"/>
      <c r="M549" s="164"/>
      <c r="N549" s="164"/>
      <c r="O549" s="164"/>
      <c r="P549" s="164"/>
      <c r="Q549" s="164"/>
      <c r="R549" s="164"/>
    </row>
    <row r="550" spans="1:18" ht="15" x14ac:dyDescent="0.2">
      <c r="A550" s="30">
        <f t="shared" si="110"/>
        <v>42684</v>
      </c>
      <c r="B550" s="96" t="s">
        <v>178</v>
      </c>
      <c r="C550">
        <v>7941.8</v>
      </c>
      <c r="D550">
        <v>6368.3</v>
      </c>
      <c r="E550">
        <v>14550.8</v>
      </c>
      <c r="F550">
        <v>11320.9</v>
      </c>
      <c r="G550" s="2">
        <f t="shared" ref="G550:H552" si="130">+C550+E550</f>
        <v>22492.6</v>
      </c>
      <c r="H550" s="186">
        <f t="shared" si="130"/>
        <v>17689.2</v>
      </c>
      <c r="I550" s="49">
        <f t="shared" ref="I550:I555" si="131">+(G550/H550-1)*100</f>
        <v>27.154421907152383</v>
      </c>
      <c r="J550" s="166"/>
      <c r="K550" s="164"/>
      <c r="L550" s="164"/>
      <c r="M550" s="164"/>
      <c r="N550" s="164"/>
      <c r="O550" s="164"/>
      <c r="P550" s="164"/>
      <c r="Q550" s="164"/>
      <c r="R550" s="164"/>
    </row>
    <row r="551" spans="1:18" ht="15" x14ac:dyDescent="0.2">
      <c r="A551" s="30">
        <f t="shared" si="110"/>
        <v>42691</v>
      </c>
      <c r="B551" s="96" t="s">
        <v>178</v>
      </c>
      <c r="C551">
        <v>8058.8</v>
      </c>
      <c r="D551">
        <v>5822.5</v>
      </c>
      <c r="E551">
        <v>16613.400000000001</v>
      </c>
      <c r="F551">
        <v>12618.3</v>
      </c>
      <c r="G551" s="2">
        <f t="shared" si="130"/>
        <v>24672.2</v>
      </c>
      <c r="H551" s="186">
        <f t="shared" si="130"/>
        <v>18440.8</v>
      </c>
      <c r="I551" s="49">
        <f t="shared" si="131"/>
        <v>33.791375645308229</v>
      </c>
      <c r="J551" s="166"/>
      <c r="K551" s="164"/>
      <c r="L551" s="164"/>
      <c r="M551" s="164"/>
      <c r="N551" s="164"/>
      <c r="O551" s="164"/>
      <c r="P551" s="164"/>
      <c r="Q551" s="164"/>
      <c r="R551" s="164"/>
    </row>
    <row r="552" spans="1:18" ht="15" x14ac:dyDescent="0.2">
      <c r="A552" s="30">
        <f t="shared" si="110"/>
        <v>42698</v>
      </c>
      <c r="B552" s="96" t="s">
        <v>178</v>
      </c>
      <c r="C552">
        <v>7261.9</v>
      </c>
      <c r="D552">
        <v>4994.1000000000004</v>
      </c>
      <c r="E552">
        <v>18490.2</v>
      </c>
      <c r="F552">
        <v>13903.7</v>
      </c>
      <c r="G552" s="2">
        <f t="shared" si="130"/>
        <v>25752.1</v>
      </c>
      <c r="H552" s="186">
        <f t="shared" si="130"/>
        <v>18897.800000000003</v>
      </c>
      <c r="I552" s="49">
        <f t="shared" si="131"/>
        <v>36.270359512747483</v>
      </c>
      <c r="J552" s="166"/>
      <c r="K552" s="164"/>
      <c r="L552" s="164"/>
      <c r="M552" s="164"/>
      <c r="N552" s="164"/>
      <c r="O552" s="164"/>
      <c r="P552" s="164"/>
      <c r="Q552" s="164"/>
      <c r="R552" s="164"/>
    </row>
    <row r="553" spans="1:18" ht="15" x14ac:dyDescent="0.2">
      <c r="A553" s="30">
        <f t="shared" si="110"/>
        <v>42705</v>
      </c>
      <c r="B553" s="96" t="s">
        <v>178</v>
      </c>
      <c r="C553">
        <v>7397.1</v>
      </c>
      <c r="D553">
        <v>5285.2</v>
      </c>
      <c r="E553">
        <v>19851.099999999999</v>
      </c>
      <c r="F553">
        <v>14953.3</v>
      </c>
      <c r="G553" s="2">
        <f t="shared" ref="G553:H555" si="132">+C553+E553</f>
        <v>27248.199999999997</v>
      </c>
      <c r="H553" s="186">
        <f t="shared" si="132"/>
        <v>20238.5</v>
      </c>
      <c r="I553" s="49">
        <f t="shared" si="131"/>
        <v>34.635471996442412</v>
      </c>
      <c r="J553" s="166"/>
      <c r="K553" s="164"/>
      <c r="L553" s="164"/>
      <c r="M553" s="164"/>
      <c r="N553" s="164"/>
      <c r="O553" s="164"/>
      <c r="P553" s="164"/>
      <c r="Q553" s="164"/>
      <c r="R553" s="164"/>
    </row>
    <row r="554" spans="1:18" ht="15" x14ac:dyDescent="0.2">
      <c r="A554" s="30">
        <f t="shared" si="110"/>
        <v>42712</v>
      </c>
      <c r="B554" s="96" t="s">
        <v>178</v>
      </c>
      <c r="C554">
        <v>7428.5</v>
      </c>
      <c r="D554">
        <v>4813.3</v>
      </c>
      <c r="E554">
        <v>21143.3</v>
      </c>
      <c r="F554">
        <v>15863.8</v>
      </c>
      <c r="G554" s="2">
        <f t="shared" si="132"/>
        <v>28571.8</v>
      </c>
      <c r="H554" s="186">
        <f t="shared" si="132"/>
        <v>20677.099999999999</v>
      </c>
      <c r="I554" s="49">
        <f t="shared" si="131"/>
        <v>38.180886101048998</v>
      </c>
      <c r="J554" s="166"/>
    </row>
    <row r="555" spans="1:18" ht="15" x14ac:dyDescent="0.2">
      <c r="A555" s="30">
        <f t="shared" si="110"/>
        <v>42719</v>
      </c>
      <c r="B555" s="96" t="s">
        <v>178</v>
      </c>
      <c r="C555">
        <v>7424.3</v>
      </c>
      <c r="D555">
        <v>5284.4</v>
      </c>
      <c r="E555">
        <v>22397</v>
      </c>
      <c r="F555">
        <v>16903.599999999999</v>
      </c>
      <c r="G555" s="2">
        <f t="shared" si="132"/>
        <v>29821.3</v>
      </c>
      <c r="H555" s="186">
        <f t="shared" si="132"/>
        <v>22188</v>
      </c>
      <c r="I555" s="49">
        <f t="shared" si="131"/>
        <v>34.402830358752468</v>
      </c>
      <c r="J555" s="166"/>
    </row>
    <row r="556" spans="1:18" ht="15" x14ac:dyDescent="0.2">
      <c r="A556" s="30">
        <f t="shared" si="110"/>
        <v>42726</v>
      </c>
      <c r="B556" s="96" t="s">
        <v>178</v>
      </c>
      <c r="C556">
        <v>7107.9</v>
      </c>
      <c r="D556">
        <v>4857.3999999999996</v>
      </c>
      <c r="E556">
        <v>23761.1</v>
      </c>
      <c r="F556">
        <v>17611.599999999999</v>
      </c>
      <c r="G556" s="2">
        <f t="shared" ref="G556:H558" si="133">+C556+E556</f>
        <v>30869</v>
      </c>
      <c r="H556" s="186">
        <f t="shared" si="133"/>
        <v>22469</v>
      </c>
      <c r="I556" s="49">
        <f t="shared" ref="I556:I561" si="134">+(G556/H556-1)*100</f>
        <v>37.384841336953144</v>
      </c>
      <c r="J556" s="166"/>
    </row>
    <row r="557" spans="1:18" ht="15" x14ac:dyDescent="0.2">
      <c r="A557" s="30">
        <f t="shared" si="110"/>
        <v>42733</v>
      </c>
      <c r="B557" s="96" t="s">
        <v>178</v>
      </c>
      <c r="C557">
        <v>6554.5</v>
      </c>
      <c r="D557">
        <v>4605.2</v>
      </c>
      <c r="E557">
        <v>24955.9</v>
      </c>
      <c r="F557">
        <v>18793.2</v>
      </c>
      <c r="G557" s="2">
        <f t="shared" si="133"/>
        <v>31510.400000000001</v>
      </c>
      <c r="H557" s="186">
        <f t="shared" si="133"/>
        <v>23398.400000000001</v>
      </c>
      <c r="I557" s="49">
        <f t="shared" si="134"/>
        <v>34.66903719912473</v>
      </c>
      <c r="J557" s="166"/>
    </row>
    <row r="558" spans="1:18" ht="15" x14ac:dyDescent="0.2">
      <c r="A558" s="30">
        <f t="shared" si="110"/>
        <v>42740</v>
      </c>
      <c r="B558" s="96" t="s">
        <v>178</v>
      </c>
      <c r="C558" s="118">
        <v>6125</v>
      </c>
      <c r="D558">
        <v>4605.2</v>
      </c>
      <c r="E558">
        <v>25585.8</v>
      </c>
      <c r="F558">
        <v>18793.2</v>
      </c>
      <c r="G558" s="2">
        <f t="shared" si="133"/>
        <v>31710.799999999999</v>
      </c>
      <c r="H558" s="186">
        <f t="shared" si="133"/>
        <v>23398.400000000001</v>
      </c>
      <c r="I558" s="49">
        <f t="shared" si="134"/>
        <v>35.525506017505457</v>
      </c>
      <c r="J558" s="166"/>
    </row>
    <row r="559" spans="1:18" ht="15" x14ac:dyDescent="0.2">
      <c r="A559" s="30">
        <f t="shared" si="110"/>
        <v>42747</v>
      </c>
      <c r="B559" s="96" t="s">
        <v>178</v>
      </c>
      <c r="C559">
        <v>5743.4</v>
      </c>
      <c r="D559">
        <v>4412.1000000000004</v>
      </c>
      <c r="E559">
        <v>26579.4</v>
      </c>
      <c r="F559">
        <v>20479.400000000001</v>
      </c>
      <c r="G559" s="2">
        <f t="shared" ref="G559:H561" si="135">+C559+E559</f>
        <v>32322.800000000003</v>
      </c>
      <c r="H559" s="186">
        <f t="shared" si="135"/>
        <v>24891.5</v>
      </c>
      <c r="I559" s="49">
        <f t="shared" si="134"/>
        <v>29.854769700500185</v>
      </c>
      <c r="J559" s="166"/>
    </row>
    <row r="560" spans="1:18" ht="15" x14ac:dyDescent="0.2">
      <c r="A560" s="30">
        <f t="shared" si="110"/>
        <v>42754</v>
      </c>
      <c r="B560" s="96" t="s">
        <v>178</v>
      </c>
      <c r="C560" s="118">
        <v>5132</v>
      </c>
      <c r="D560">
        <v>3944.7</v>
      </c>
      <c r="E560">
        <v>27542.3</v>
      </c>
      <c r="F560">
        <v>21243.7</v>
      </c>
      <c r="G560" s="2">
        <f t="shared" si="135"/>
        <v>32674.3</v>
      </c>
      <c r="H560" s="186">
        <f t="shared" si="135"/>
        <v>25188.400000000001</v>
      </c>
      <c r="I560" s="49">
        <f t="shared" si="134"/>
        <v>29.719632846866006</v>
      </c>
      <c r="J560" s="166"/>
    </row>
    <row r="561" spans="1:10" ht="15" x14ac:dyDescent="0.2">
      <c r="A561" s="30">
        <f t="shared" si="110"/>
        <v>42761</v>
      </c>
      <c r="B561" s="96" t="s">
        <v>178</v>
      </c>
      <c r="C561">
        <v>4814.3</v>
      </c>
      <c r="D561">
        <v>3078.3</v>
      </c>
      <c r="E561">
        <v>28439.9</v>
      </c>
      <c r="F561">
        <v>22054.799999999999</v>
      </c>
      <c r="G561" s="2">
        <f t="shared" si="135"/>
        <v>33254.200000000004</v>
      </c>
      <c r="H561" s="186">
        <f t="shared" si="135"/>
        <v>25133.1</v>
      </c>
      <c r="I561" s="49">
        <f t="shared" si="134"/>
        <v>32.312368947722362</v>
      </c>
      <c r="J561" s="166"/>
    </row>
    <row r="562" spans="1:10" ht="15" x14ac:dyDescent="0.2">
      <c r="A562" s="30">
        <f t="shared" si="110"/>
        <v>42768</v>
      </c>
      <c r="B562" s="96" t="s">
        <v>178</v>
      </c>
      <c r="C562">
        <v>4064.6</v>
      </c>
      <c r="D562">
        <v>3048.1</v>
      </c>
      <c r="E562">
        <v>29449.5</v>
      </c>
      <c r="F562">
        <v>22771.7</v>
      </c>
      <c r="G562" s="2">
        <f>+C562+E562</f>
        <v>33514.1</v>
      </c>
      <c r="H562" s="186">
        <f>+D562+F562</f>
        <v>25819.8</v>
      </c>
      <c r="I562" s="278">
        <f>+(G562/H562-1)*100</f>
        <v>29.799998450801326</v>
      </c>
      <c r="J562" s="166"/>
    </row>
    <row r="563" spans="1:10" ht="15" x14ac:dyDescent="0.2">
      <c r="A563" s="30">
        <f t="shared" si="110"/>
        <v>42775</v>
      </c>
      <c r="B563" s="96" t="s">
        <v>178</v>
      </c>
      <c r="C563">
        <v>3510.7</v>
      </c>
      <c r="D563">
        <v>2344.5</v>
      </c>
      <c r="E563">
        <v>30265.7</v>
      </c>
      <c r="F563">
        <v>23821.3</v>
      </c>
      <c r="G563" s="2">
        <f t="shared" ref="G563:G610" si="136">+C563+E563</f>
        <v>33776.400000000001</v>
      </c>
      <c r="H563" s="186">
        <f t="shared" ref="H563:H610" si="137">+D563+F563</f>
        <v>26165.8</v>
      </c>
      <c r="I563" s="49">
        <f t="shared" ref="I563:I610" si="138">+(G563/H563-1)*100</f>
        <v>29.086058901313926</v>
      </c>
      <c r="J563" s="166"/>
    </row>
    <row r="564" spans="1:10" ht="15" x14ac:dyDescent="0.2">
      <c r="A564" s="30">
        <f t="shared" si="110"/>
        <v>42782</v>
      </c>
      <c r="B564" s="96" t="s">
        <v>178</v>
      </c>
      <c r="C564">
        <v>3446.1</v>
      </c>
      <c r="D564">
        <v>1863.7</v>
      </c>
      <c r="E564">
        <v>30605.1</v>
      </c>
      <c r="F564">
        <v>24572</v>
      </c>
      <c r="G564" s="2">
        <f t="shared" si="136"/>
        <v>34051.199999999997</v>
      </c>
      <c r="H564" s="186">
        <f t="shared" si="137"/>
        <v>26435.7</v>
      </c>
      <c r="I564" s="49">
        <f t="shared" si="138"/>
        <v>28.807635129767696</v>
      </c>
      <c r="J564" s="166"/>
    </row>
    <row r="565" spans="1:10" ht="15" x14ac:dyDescent="0.2">
      <c r="A565" s="30">
        <f t="shared" si="110"/>
        <v>42789</v>
      </c>
      <c r="B565" s="96" t="s">
        <v>178</v>
      </c>
      <c r="C565" s="118">
        <v>3043</v>
      </c>
      <c r="D565" s="118">
        <v>1389.4</v>
      </c>
      <c r="E565">
        <v>31215.4</v>
      </c>
      <c r="F565">
        <v>25327.7</v>
      </c>
      <c r="G565" s="2">
        <f t="shared" si="136"/>
        <v>34258.400000000001</v>
      </c>
      <c r="H565" s="186">
        <f t="shared" si="137"/>
        <v>26717.100000000002</v>
      </c>
      <c r="I565" s="49">
        <f t="shared" si="138"/>
        <v>28.226491647671324</v>
      </c>
      <c r="J565" s="166"/>
    </row>
    <row r="566" spans="1:10" ht="15" x14ac:dyDescent="0.2">
      <c r="A566" s="30">
        <f t="shared" si="110"/>
        <v>42796</v>
      </c>
      <c r="B566" s="96" t="s">
        <v>178</v>
      </c>
      <c r="C566" s="118">
        <v>2594</v>
      </c>
      <c r="D566" s="118">
        <v>962.7</v>
      </c>
      <c r="E566">
        <v>31748.799999999999</v>
      </c>
      <c r="F566">
        <v>25830.400000000001</v>
      </c>
      <c r="G566" s="2">
        <f t="shared" si="136"/>
        <v>34342.800000000003</v>
      </c>
      <c r="H566" s="186">
        <f t="shared" si="137"/>
        <v>26793.100000000002</v>
      </c>
      <c r="I566" s="49">
        <f t="shared" si="138"/>
        <v>28.177777114257019</v>
      </c>
      <c r="J566" s="166"/>
    </row>
    <row r="567" spans="1:10" ht="15" x14ac:dyDescent="0.2">
      <c r="A567" s="30">
        <f t="shared" si="110"/>
        <v>42803</v>
      </c>
      <c r="B567" s="96" t="s">
        <v>178</v>
      </c>
      <c r="C567" s="118">
        <v>2542.9</v>
      </c>
      <c r="D567" s="118">
        <v>665.2</v>
      </c>
      <c r="E567">
        <v>32021.200000000001</v>
      </c>
      <c r="F567">
        <v>26268.3</v>
      </c>
      <c r="G567" s="2">
        <f t="shared" si="136"/>
        <v>34564.1</v>
      </c>
      <c r="H567" s="186">
        <f t="shared" si="137"/>
        <v>26933.5</v>
      </c>
      <c r="I567" s="49">
        <f t="shared" si="138"/>
        <v>28.331260326359352</v>
      </c>
      <c r="J567" s="166"/>
    </row>
    <row r="568" spans="1:10" ht="15" x14ac:dyDescent="0.2">
      <c r="A568" s="30">
        <f t="shared" si="110"/>
        <v>42810</v>
      </c>
      <c r="B568" s="96" t="s">
        <v>178</v>
      </c>
      <c r="C568" s="118">
        <v>2662.9</v>
      </c>
      <c r="D568" s="118">
        <v>421.5</v>
      </c>
      <c r="E568">
        <v>32095.4</v>
      </c>
      <c r="F568">
        <v>26531.4</v>
      </c>
      <c r="G568" s="2">
        <f t="shared" si="136"/>
        <v>34758.300000000003</v>
      </c>
      <c r="H568" s="186">
        <f t="shared" si="137"/>
        <v>26952.9</v>
      </c>
      <c r="I568" s="49">
        <f t="shared" si="138"/>
        <v>28.959406965484249</v>
      </c>
      <c r="J568" s="166"/>
    </row>
    <row r="569" spans="1:10" ht="15" x14ac:dyDescent="0.2">
      <c r="A569" s="30">
        <f t="shared" si="110"/>
        <v>42817</v>
      </c>
      <c r="B569" s="96" t="s">
        <v>178</v>
      </c>
      <c r="C569" s="118">
        <v>2272.3000000000002</v>
      </c>
      <c r="D569" s="118">
        <v>176</v>
      </c>
      <c r="E569">
        <v>32575.1</v>
      </c>
      <c r="F569">
        <v>26666.9</v>
      </c>
      <c r="G569" s="2">
        <f t="shared" si="136"/>
        <v>34847.4</v>
      </c>
      <c r="H569" s="186">
        <f t="shared" si="137"/>
        <v>26842.9</v>
      </c>
      <c r="I569" s="49">
        <f t="shared" si="138"/>
        <v>29.819803374449116</v>
      </c>
      <c r="J569" s="166"/>
    </row>
    <row r="570" spans="1:10" ht="15" x14ac:dyDescent="0.2">
      <c r="A570" s="30">
        <f t="shared" si="110"/>
        <v>42824</v>
      </c>
      <c r="B570" s="96" t="s">
        <v>178</v>
      </c>
      <c r="C570" s="118">
        <v>2337.6</v>
      </c>
      <c r="D570" s="118">
        <v>109.7</v>
      </c>
      <c r="E570">
        <v>32880.800000000003</v>
      </c>
      <c r="F570">
        <v>26737.200000000001</v>
      </c>
      <c r="G570" s="2">
        <f t="shared" si="136"/>
        <v>35218.400000000001</v>
      </c>
      <c r="H570" s="186">
        <f t="shared" si="137"/>
        <v>26846.9</v>
      </c>
      <c r="I570" s="49">
        <f t="shared" si="138"/>
        <v>31.182371148996712</v>
      </c>
      <c r="J570" s="166"/>
    </row>
    <row r="571" spans="1:10" ht="15" x14ac:dyDescent="0.2">
      <c r="A571" s="30">
        <f t="shared" si="110"/>
        <v>42831</v>
      </c>
      <c r="B571" s="96" t="s">
        <v>178</v>
      </c>
      <c r="C571" s="118">
        <v>2201</v>
      </c>
      <c r="D571" s="118">
        <v>106.5</v>
      </c>
      <c r="E571">
        <v>33175.199999999997</v>
      </c>
      <c r="F571">
        <v>26740.3</v>
      </c>
      <c r="G571" s="2">
        <f t="shared" si="136"/>
        <v>35376.199999999997</v>
      </c>
      <c r="H571" s="186">
        <f t="shared" si="137"/>
        <v>26846.799999999999</v>
      </c>
      <c r="I571" s="49">
        <f t="shared" si="138"/>
        <v>31.770639331316943</v>
      </c>
      <c r="J571" s="166"/>
    </row>
    <row r="572" spans="1:10" ht="15" x14ac:dyDescent="0.2">
      <c r="A572" s="30">
        <f t="shared" si="110"/>
        <v>42838</v>
      </c>
      <c r="B572" s="96" t="s">
        <v>178</v>
      </c>
      <c r="C572">
        <v>2146.1999999999998</v>
      </c>
      <c r="D572">
        <v>284.89999999999998</v>
      </c>
      <c r="E572">
        <v>33305.1</v>
      </c>
      <c r="F572">
        <v>26742.7</v>
      </c>
      <c r="G572" s="2">
        <f t="shared" si="136"/>
        <v>35451.299999999996</v>
      </c>
      <c r="H572" s="186">
        <f t="shared" si="137"/>
        <v>27027.600000000002</v>
      </c>
      <c r="I572" s="49">
        <f t="shared" si="138"/>
        <v>31.167029258979674</v>
      </c>
      <c r="J572" s="166"/>
    </row>
    <row r="573" spans="1:10" ht="15" x14ac:dyDescent="0.2">
      <c r="A573" s="30">
        <f t="shared" si="110"/>
        <v>42845</v>
      </c>
      <c r="B573" s="96" t="s">
        <v>178</v>
      </c>
      <c r="C573">
        <v>2148.5</v>
      </c>
      <c r="D573">
        <v>287.3</v>
      </c>
      <c r="E573">
        <v>33574.800000000003</v>
      </c>
      <c r="F573">
        <v>26745.3</v>
      </c>
      <c r="G573" s="2">
        <f t="shared" si="136"/>
        <v>35723.300000000003</v>
      </c>
      <c r="H573" s="186">
        <f t="shared" si="137"/>
        <v>27032.6</v>
      </c>
      <c r="I573" s="49">
        <f t="shared" si="138"/>
        <v>32.148960884265691</v>
      </c>
      <c r="J573" s="166"/>
    </row>
    <row r="574" spans="1:10" ht="15" x14ac:dyDescent="0.2">
      <c r="A574" s="30">
        <f t="shared" ref="A574:A637" si="139">+A573+7</f>
        <v>42852</v>
      </c>
      <c r="B574" s="96" t="s">
        <v>178</v>
      </c>
      <c r="C574">
        <v>2080.6</v>
      </c>
      <c r="D574">
        <v>347.3</v>
      </c>
      <c r="E574">
        <v>33712.300000000003</v>
      </c>
      <c r="F574">
        <v>26745.3</v>
      </c>
      <c r="G574" s="2">
        <f t="shared" si="136"/>
        <v>35792.9</v>
      </c>
      <c r="H574" s="186">
        <f t="shared" si="137"/>
        <v>27092.6</v>
      </c>
      <c r="I574" s="49">
        <f t="shared" si="138"/>
        <v>32.113196961531941</v>
      </c>
      <c r="J574" s="166">
        <v>982</v>
      </c>
    </row>
    <row r="575" spans="1:10" ht="15" x14ac:dyDescent="0.2">
      <c r="A575" s="30">
        <f t="shared" si="139"/>
        <v>42859</v>
      </c>
      <c r="B575" s="96" t="s">
        <v>178</v>
      </c>
      <c r="C575">
        <v>2086.6</v>
      </c>
      <c r="D575">
        <v>409.7</v>
      </c>
      <c r="E575">
        <v>33718.199999999997</v>
      </c>
      <c r="F575">
        <v>26745.3</v>
      </c>
      <c r="G575" s="2">
        <f t="shared" si="136"/>
        <v>35804.799999999996</v>
      </c>
      <c r="H575" s="186">
        <f t="shared" si="137"/>
        <v>27155</v>
      </c>
      <c r="I575" s="49">
        <f t="shared" si="138"/>
        <v>31.853433990057066</v>
      </c>
      <c r="J575" s="166">
        <v>1042</v>
      </c>
    </row>
    <row r="576" spans="1:10" ht="15" x14ac:dyDescent="0.2">
      <c r="A576" s="30">
        <f t="shared" si="139"/>
        <v>42866</v>
      </c>
      <c r="B576" s="96" t="s">
        <v>178</v>
      </c>
      <c r="C576">
        <v>2139.1</v>
      </c>
      <c r="D576">
        <v>437.7</v>
      </c>
      <c r="E576">
        <v>33789.599999999999</v>
      </c>
      <c r="F576">
        <v>26747.3</v>
      </c>
      <c r="G576" s="2">
        <f t="shared" si="136"/>
        <v>35928.699999999997</v>
      </c>
      <c r="H576" s="186">
        <f t="shared" si="137"/>
        <v>27185</v>
      </c>
      <c r="I576" s="49">
        <f t="shared" si="138"/>
        <v>32.163693213169012</v>
      </c>
      <c r="J576" s="166">
        <v>1042</v>
      </c>
    </row>
    <row r="577" spans="1:10" ht="15" x14ac:dyDescent="0.2">
      <c r="A577" s="30">
        <f t="shared" si="139"/>
        <v>42873</v>
      </c>
      <c r="B577" s="96" t="s">
        <v>178</v>
      </c>
      <c r="C577">
        <v>2127.1</v>
      </c>
      <c r="D577">
        <v>571.5</v>
      </c>
      <c r="E577">
        <v>33931.599999999999</v>
      </c>
      <c r="F577">
        <v>26751.599999999999</v>
      </c>
      <c r="G577" s="2">
        <f t="shared" si="136"/>
        <v>36058.699999999997</v>
      </c>
      <c r="H577" s="186">
        <f t="shared" si="137"/>
        <v>27323.1</v>
      </c>
      <c r="I577" s="49">
        <f t="shared" si="138"/>
        <v>31.971482006068118</v>
      </c>
      <c r="J577" s="166">
        <v>1042</v>
      </c>
    </row>
    <row r="578" spans="1:10" ht="15" x14ac:dyDescent="0.2">
      <c r="A578" s="30">
        <f t="shared" si="139"/>
        <v>42880</v>
      </c>
      <c r="B578" s="96" t="s">
        <v>178</v>
      </c>
      <c r="C578">
        <v>2064.5</v>
      </c>
      <c r="D578">
        <v>693.7</v>
      </c>
      <c r="E578">
        <v>34004</v>
      </c>
      <c r="F578">
        <v>26752.9</v>
      </c>
      <c r="G578" s="2">
        <f t="shared" si="136"/>
        <v>36068.5</v>
      </c>
      <c r="H578" s="186">
        <f t="shared" si="137"/>
        <v>27446.600000000002</v>
      </c>
      <c r="I578" s="49">
        <f t="shared" si="138"/>
        <v>31.413362675158307</v>
      </c>
      <c r="J578" s="166">
        <v>1042</v>
      </c>
    </row>
    <row r="579" spans="1:10" ht="15" x14ac:dyDescent="0.2">
      <c r="A579" s="30">
        <f t="shared" si="139"/>
        <v>42887</v>
      </c>
      <c r="B579" s="96" t="s">
        <v>178</v>
      </c>
      <c r="C579">
        <v>1813.3</v>
      </c>
      <c r="D579">
        <v>638.6</v>
      </c>
      <c r="E579">
        <v>34082.6</v>
      </c>
      <c r="F579">
        <v>26753.9</v>
      </c>
      <c r="G579" s="2">
        <f t="shared" si="136"/>
        <v>35895.9</v>
      </c>
      <c r="H579" s="186">
        <f t="shared" si="137"/>
        <v>27392.5</v>
      </c>
      <c r="I579" s="49">
        <f t="shared" si="138"/>
        <v>31.042803687140651</v>
      </c>
      <c r="J579" s="166">
        <v>1042</v>
      </c>
    </row>
    <row r="580" spans="1:10" ht="15" x14ac:dyDescent="0.2">
      <c r="A580" s="30">
        <f t="shared" si="139"/>
        <v>42894</v>
      </c>
      <c r="B580" s="96" t="s">
        <v>178</v>
      </c>
      <c r="C580">
        <v>1729.7</v>
      </c>
      <c r="D580">
        <v>825.1</v>
      </c>
      <c r="E580">
        <v>34227.599999999999</v>
      </c>
      <c r="F580">
        <v>26753.9</v>
      </c>
      <c r="G580" s="2">
        <f t="shared" si="136"/>
        <v>35957.299999999996</v>
      </c>
      <c r="H580" s="186">
        <f t="shared" si="137"/>
        <v>27579</v>
      </c>
      <c r="I580" s="49">
        <f t="shared" si="138"/>
        <v>30.37927408535479</v>
      </c>
      <c r="J580" s="166">
        <v>1102</v>
      </c>
    </row>
    <row r="581" spans="1:10" ht="15" x14ac:dyDescent="0.2">
      <c r="A581" s="30">
        <f t="shared" si="139"/>
        <v>42901</v>
      </c>
      <c r="B581" s="96" t="s">
        <v>178</v>
      </c>
      <c r="C581">
        <v>1661.6</v>
      </c>
      <c r="D581">
        <v>815.5</v>
      </c>
      <c r="E581">
        <v>34294.5</v>
      </c>
      <c r="F581">
        <v>26753.9</v>
      </c>
      <c r="G581" s="2">
        <f t="shared" si="136"/>
        <v>35956.1</v>
      </c>
      <c r="H581" s="186">
        <f t="shared" si="137"/>
        <v>27569.4</v>
      </c>
      <c r="I581" s="49">
        <f t="shared" si="138"/>
        <v>30.420321080618361</v>
      </c>
      <c r="J581" s="166">
        <v>1102</v>
      </c>
    </row>
    <row r="582" spans="1:10" ht="15" x14ac:dyDescent="0.2">
      <c r="A582" s="30">
        <f t="shared" si="139"/>
        <v>42908</v>
      </c>
      <c r="B582" s="96" t="s">
        <v>178</v>
      </c>
      <c r="C582">
        <v>1593.7</v>
      </c>
      <c r="D582">
        <v>724.7</v>
      </c>
      <c r="E582">
        <v>34363.300000000003</v>
      </c>
      <c r="F582">
        <v>26824.3</v>
      </c>
      <c r="G582" s="2">
        <f t="shared" si="136"/>
        <v>35957</v>
      </c>
      <c r="H582" s="186">
        <f t="shared" si="137"/>
        <v>27549</v>
      </c>
      <c r="I582" s="49">
        <f t="shared" si="138"/>
        <v>30.520164071291145</v>
      </c>
      <c r="J582" s="166">
        <v>1102</v>
      </c>
    </row>
    <row r="583" spans="1:10" ht="15" x14ac:dyDescent="0.2">
      <c r="A583" s="30">
        <f t="shared" si="139"/>
        <v>42915</v>
      </c>
      <c r="B583" s="96" t="s">
        <v>178</v>
      </c>
      <c r="C583">
        <v>1592.4</v>
      </c>
      <c r="D583">
        <v>724.7</v>
      </c>
      <c r="E583">
        <v>34430.9</v>
      </c>
      <c r="F583">
        <v>26824.3</v>
      </c>
      <c r="G583" s="2">
        <f t="shared" si="136"/>
        <v>36023.300000000003</v>
      </c>
      <c r="H583" s="186">
        <f t="shared" si="137"/>
        <v>27549</v>
      </c>
      <c r="I583" s="49">
        <f t="shared" si="138"/>
        <v>30.760826164289099</v>
      </c>
      <c r="J583" s="166">
        <v>1161</v>
      </c>
    </row>
    <row r="584" spans="1:10" ht="15" x14ac:dyDescent="0.2">
      <c r="A584" s="30">
        <f t="shared" si="139"/>
        <v>42922</v>
      </c>
      <c r="B584" s="96" t="s">
        <v>178</v>
      </c>
      <c r="C584">
        <v>1656.3</v>
      </c>
      <c r="D584">
        <v>858.8</v>
      </c>
      <c r="E584">
        <v>34434.1</v>
      </c>
      <c r="F584">
        <v>26969.8</v>
      </c>
      <c r="G584" s="2">
        <f t="shared" si="136"/>
        <v>36090.400000000001</v>
      </c>
      <c r="H584" s="186">
        <f t="shared" si="137"/>
        <v>27828.6</v>
      </c>
      <c r="I584" s="49">
        <f t="shared" si="138"/>
        <v>29.688162537820805</v>
      </c>
      <c r="J584" s="166">
        <v>1290</v>
      </c>
    </row>
    <row r="585" spans="1:10" ht="15" x14ac:dyDescent="0.2">
      <c r="A585" s="30">
        <f t="shared" si="139"/>
        <v>42929</v>
      </c>
      <c r="B585" s="96" t="s">
        <v>178</v>
      </c>
      <c r="C585">
        <v>1590.2</v>
      </c>
      <c r="D585">
        <v>982.1</v>
      </c>
      <c r="E585">
        <v>34572</v>
      </c>
      <c r="F585">
        <v>27041</v>
      </c>
      <c r="G585" s="2">
        <f t="shared" si="136"/>
        <v>36162.199999999997</v>
      </c>
      <c r="H585" s="186">
        <f t="shared" si="137"/>
        <v>28023.1</v>
      </c>
      <c r="I585" s="49">
        <f t="shared" si="138"/>
        <v>29.044252777173106</v>
      </c>
      <c r="J585" s="166">
        <v>2590</v>
      </c>
    </row>
    <row r="586" spans="1:10" ht="15" x14ac:dyDescent="0.2">
      <c r="A586" s="30">
        <f t="shared" si="139"/>
        <v>42936</v>
      </c>
      <c r="B586" s="96" t="s">
        <v>178</v>
      </c>
      <c r="C586">
        <v>1587.1</v>
      </c>
      <c r="D586">
        <v>796.4</v>
      </c>
      <c r="E586">
        <v>34713.599999999999</v>
      </c>
      <c r="F586">
        <v>27452.9</v>
      </c>
      <c r="G586" s="2">
        <f t="shared" si="136"/>
        <v>36300.699999999997</v>
      </c>
      <c r="H586" s="186">
        <f t="shared" si="137"/>
        <v>28249.300000000003</v>
      </c>
      <c r="I586" s="49">
        <f t="shared" si="138"/>
        <v>28.501237198797824</v>
      </c>
      <c r="J586" s="166">
        <v>2782</v>
      </c>
    </row>
    <row r="587" spans="1:10" ht="15" x14ac:dyDescent="0.2">
      <c r="A587" s="30">
        <f t="shared" si="139"/>
        <v>42943</v>
      </c>
      <c r="B587" s="96" t="s">
        <v>178</v>
      </c>
      <c r="C587">
        <v>1454.3</v>
      </c>
      <c r="D587">
        <v>920.8</v>
      </c>
      <c r="E587">
        <v>34786.9</v>
      </c>
      <c r="F587">
        <v>27664</v>
      </c>
      <c r="G587" s="2">
        <f t="shared" si="136"/>
        <v>36241.200000000004</v>
      </c>
      <c r="H587" s="186">
        <f t="shared" si="137"/>
        <v>28584.799999999999</v>
      </c>
      <c r="I587" s="49">
        <f t="shared" si="138"/>
        <v>26.784864683328212</v>
      </c>
      <c r="J587" s="166">
        <v>2911</v>
      </c>
    </row>
    <row r="588" spans="1:10" ht="15" x14ac:dyDescent="0.2">
      <c r="A588" s="30">
        <f t="shared" si="139"/>
        <v>42950</v>
      </c>
      <c r="B588" s="96" t="s">
        <v>178</v>
      </c>
      <c r="C588">
        <v>1347.6</v>
      </c>
      <c r="D588">
        <v>925.5</v>
      </c>
      <c r="E588">
        <v>34973.9</v>
      </c>
      <c r="F588">
        <v>28160.2</v>
      </c>
      <c r="G588" s="2">
        <f t="shared" si="136"/>
        <v>36321.5</v>
      </c>
      <c r="H588" s="186">
        <f t="shared" si="137"/>
        <v>29085.7</v>
      </c>
      <c r="I588" s="49">
        <f t="shared" si="138"/>
        <v>24.877517130411153</v>
      </c>
      <c r="J588" s="166">
        <v>3095</v>
      </c>
    </row>
    <row r="589" spans="1:10" ht="15" x14ac:dyDescent="0.2">
      <c r="A589" s="30">
        <f t="shared" si="139"/>
        <v>42957</v>
      </c>
      <c r="B589" s="96" t="s">
        <v>178</v>
      </c>
      <c r="C589">
        <v>1407.8</v>
      </c>
      <c r="D589">
        <v>858.8</v>
      </c>
      <c r="E589">
        <v>35255.800000000003</v>
      </c>
      <c r="F589">
        <v>28564.2</v>
      </c>
      <c r="G589" s="2">
        <f t="shared" si="136"/>
        <v>36663.600000000006</v>
      </c>
      <c r="H589" s="186">
        <f t="shared" si="137"/>
        <v>29423</v>
      </c>
      <c r="I589" s="49">
        <f t="shared" si="138"/>
        <v>24.608639499711128</v>
      </c>
      <c r="J589" s="166">
        <v>3490.4</v>
      </c>
    </row>
    <row r="590" spans="1:10" ht="15" x14ac:dyDescent="0.2">
      <c r="A590" s="30">
        <f t="shared" si="139"/>
        <v>42964</v>
      </c>
      <c r="B590" s="96" t="s">
        <v>178</v>
      </c>
      <c r="C590">
        <v>764.2</v>
      </c>
      <c r="D590">
        <v>633.4</v>
      </c>
      <c r="E590">
        <v>35541.4</v>
      </c>
      <c r="F590">
        <v>28913.8</v>
      </c>
      <c r="G590" s="2">
        <f t="shared" si="136"/>
        <v>36305.599999999999</v>
      </c>
      <c r="H590" s="186">
        <f t="shared" si="137"/>
        <v>29547.200000000001</v>
      </c>
      <c r="I590" s="49">
        <f t="shared" si="138"/>
        <v>22.873233335138355</v>
      </c>
      <c r="J590" s="166">
        <v>4841.3999999999996</v>
      </c>
    </row>
    <row r="591" spans="1:10" ht="15" x14ac:dyDescent="0.2">
      <c r="A591" s="30">
        <f t="shared" si="139"/>
        <v>42971</v>
      </c>
      <c r="B591" s="96" t="s">
        <v>178</v>
      </c>
      <c r="C591">
        <v>770.2</v>
      </c>
      <c r="D591">
        <v>384.2</v>
      </c>
      <c r="E591">
        <v>35745.199999999997</v>
      </c>
      <c r="F591">
        <v>29492.9</v>
      </c>
      <c r="G591" s="2">
        <f t="shared" si="136"/>
        <v>36515.399999999994</v>
      </c>
      <c r="H591" s="186">
        <f t="shared" si="137"/>
        <v>29877.100000000002</v>
      </c>
      <c r="I591" s="49">
        <f t="shared" si="138"/>
        <v>22.218689230213084</v>
      </c>
      <c r="J591" s="166">
        <v>4999.3999999999996</v>
      </c>
    </row>
    <row r="592" spans="1:10" ht="15" x14ac:dyDescent="0.2">
      <c r="A592" s="30">
        <f t="shared" si="139"/>
        <v>42978</v>
      </c>
      <c r="B592" s="96" t="s">
        <v>178</v>
      </c>
      <c r="C592">
        <v>512.5</v>
      </c>
      <c r="D592">
        <v>211.8</v>
      </c>
      <c r="E592">
        <v>36148.300000000003</v>
      </c>
      <c r="F592">
        <v>29855</v>
      </c>
      <c r="G592" s="2">
        <f t="shared" si="136"/>
        <v>36660.800000000003</v>
      </c>
      <c r="H592" s="186">
        <f t="shared" si="137"/>
        <v>30066.799999999999</v>
      </c>
      <c r="I592" s="49">
        <f t="shared" si="138"/>
        <v>21.931166602365405</v>
      </c>
      <c r="J592" s="166">
        <v>6040.1</v>
      </c>
    </row>
    <row r="593" spans="1:10" ht="15" x14ac:dyDescent="0.2">
      <c r="A593" s="30">
        <f t="shared" si="139"/>
        <v>42985</v>
      </c>
      <c r="B593" s="96" t="s">
        <v>178</v>
      </c>
      <c r="C593">
        <v>6571.1</v>
      </c>
      <c r="D593">
        <v>8958</v>
      </c>
      <c r="E593">
        <v>680.4</v>
      </c>
      <c r="F593">
        <v>938</v>
      </c>
      <c r="G593" s="2">
        <f t="shared" si="136"/>
        <v>7251.5</v>
      </c>
      <c r="H593" s="186">
        <f t="shared" si="137"/>
        <v>9896</v>
      </c>
      <c r="I593" s="49">
        <f t="shared" si="138"/>
        <v>-26.722918350848822</v>
      </c>
      <c r="J593" s="166"/>
    </row>
    <row r="594" spans="1:10" ht="15" x14ac:dyDescent="0.2">
      <c r="A594" s="30">
        <f t="shared" si="139"/>
        <v>42992</v>
      </c>
      <c r="B594" s="96" t="s">
        <v>178</v>
      </c>
      <c r="C594" s="118">
        <v>7288</v>
      </c>
      <c r="D594">
        <v>8969.2999999999993</v>
      </c>
      <c r="E594">
        <v>1366.7</v>
      </c>
      <c r="F594">
        <v>1336.6</v>
      </c>
      <c r="G594" s="2">
        <f t="shared" si="136"/>
        <v>8654.7000000000007</v>
      </c>
      <c r="H594" s="186">
        <f t="shared" si="137"/>
        <v>10305.9</v>
      </c>
      <c r="I594" s="49">
        <f t="shared" si="138"/>
        <v>-16.021890373475379</v>
      </c>
      <c r="J594" s="166"/>
    </row>
    <row r="595" spans="1:10" ht="15" x14ac:dyDescent="0.2">
      <c r="A595" s="30">
        <f t="shared" si="139"/>
        <v>42999</v>
      </c>
      <c r="B595" s="96" t="s">
        <v>178</v>
      </c>
      <c r="C595">
        <v>8018.2</v>
      </c>
      <c r="D595">
        <v>9486.4</v>
      </c>
      <c r="E595">
        <v>2039.3</v>
      </c>
      <c r="F595">
        <v>1653.1</v>
      </c>
      <c r="G595" s="2">
        <f t="shared" si="136"/>
        <v>10057.5</v>
      </c>
      <c r="H595" s="186">
        <f t="shared" si="137"/>
        <v>11139.5</v>
      </c>
      <c r="I595" s="49">
        <f t="shared" si="138"/>
        <v>-9.7131828179002682</v>
      </c>
      <c r="J595" s="166"/>
    </row>
    <row r="596" spans="1:10" ht="15" x14ac:dyDescent="0.2">
      <c r="A596" s="30">
        <f t="shared" si="139"/>
        <v>43006</v>
      </c>
      <c r="B596" s="96" t="s">
        <v>178</v>
      </c>
      <c r="C596">
        <v>8079.3</v>
      </c>
      <c r="D596">
        <v>10193.799999999999</v>
      </c>
      <c r="E596">
        <v>2587.1999999999998</v>
      </c>
      <c r="F596">
        <v>2432.6999999999998</v>
      </c>
      <c r="G596" s="2">
        <f t="shared" si="136"/>
        <v>10666.5</v>
      </c>
      <c r="H596" s="186">
        <f t="shared" si="137"/>
        <v>12626.5</v>
      </c>
      <c r="I596" s="49">
        <f t="shared" si="138"/>
        <v>-15.522908169326421</v>
      </c>
      <c r="J596" s="166"/>
    </row>
    <row r="597" spans="1:10" ht="15" x14ac:dyDescent="0.2">
      <c r="A597" s="30">
        <f t="shared" si="139"/>
        <v>43013</v>
      </c>
      <c r="B597" s="96" t="s">
        <v>178</v>
      </c>
      <c r="C597" s="118">
        <v>8399</v>
      </c>
      <c r="D597">
        <v>9762.9</v>
      </c>
      <c r="E597">
        <v>3287.9</v>
      </c>
      <c r="F597">
        <v>3659.4</v>
      </c>
      <c r="G597" s="2">
        <f t="shared" si="136"/>
        <v>11686.9</v>
      </c>
      <c r="H597" s="186">
        <f t="shared" si="137"/>
        <v>13422.3</v>
      </c>
      <c r="I597" s="49">
        <f t="shared" si="138"/>
        <v>-12.929229714728475</v>
      </c>
      <c r="J597" s="166"/>
    </row>
    <row r="598" spans="1:10" ht="15" x14ac:dyDescent="0.2">
      <c r="A598" s="30">
        <f t="shared" si="139"/>
        <v>43020</v>
      </c>
      <c r="B598" s="96" t="s">
        <v>178</v>
      </c>
      <c r="C598">
        <v>8202.7999999999993</v>
      </c>
      <c r="D598">
        <v>9780.7000000000007</v>
      </c>
      <c r="E598">
        <v>4658.8999999999996</v>
      </c>
      <c r="F598">
        <v>5759.9</v>
      </c>
      <c r="G598" s="2">
        <f t="shared" si="136"/>
        <v>12861.699999999999</v>
      </c>
      <c r="H598" s="186">
        <f t="shared" si="137"/>
        <v>15540.6</v>
      </c>
      <c r="I598" s="49">
        <f t="shared" si="138"/>
        <v>-17.238073176067857</v>
      </c>
      <c r="J598" s="166"/>
    </row>
    <row r="599" spans="1:10" ht="15" x14ac:dyDescent="0.2">
      <c r="A599" s="30">
        <f t="shared" si="139"/>
        <v>43027</v>
      </c>
      <c r="B599" s="96" t="s">
        <v>178</v>
      </c>
      <c r="C599">
        <v>8039.8</v>
      </c>
      <c r="D599">
        <v>9329.9</v>
      </c>
      <c r="E599">
        <v>6398.1</v>
      </c>
      <c r="F599">
        <v>8036.3</v>
      </c>
      <c r="G599" s="2">
        <f t="shared" si="136"/>
        <v>14437.900000000001</v>
      </c>
      <c r="H599" s="186">
        <f t="shared" si="137"/>
        <v>17366.2</v>
      </c>
      <c r="I599" s="49">
        <f t="shared" si="138"/>
        <v>-16.862065391392466</v>
      </c>
      <c r="J599" s="166"/>
    </row>
    <row r="600" spans="1:10" ht="15" x14ac:dyDescent="0.2">
      <c r="A600" s="30">
        <f t="shared" si="139"/>
        <v>43034</v>
      </c>
      <c r="B600" s="96" t="s">
        <v>178</v>
      </c>
      <c r="C600">
        <v>7462.9</v>
      </c>
      <c r="D600">
        <v>9311.5</v>
      </c>
      <c r="E600">
        <v>8506.4</v>
      </c>
      <c r="F600">
        <v>10124</v>
      </c>
      <c r="G600" s="2">
        <f t="shared" si="136"/>
        <v>15969.3</v>
      </c>
      <c r="H600" s="186">
        <f t="shared" si="137"/>
        <v>19435.5</v>
      </c>
      <c r="I600" s="49">
        <f t="shared" si="138"/>
        <v>-17.834375241182375</v>
      </c>
      <c r="J600" s="166"/>
    </row>
    <row r="601" spans="1:10" ht="15" x14ac:dyDescent="0.2">
      <c r="A601" s="30">
        <f t="shared" si="139"/>
        <v>43041</v>
      </c>
      <c r="B601" s="96" t="s">
        <v>178</v>
      </c>
      <c r="C601">
        <v>6828.9</v>
      </c>
      <c r="D601">
        <v>8617.7999999999993</v>
      </c>
      <c r="E601">
        <v>10297.299999999999</v>
      </c>
      <c r="F601">
        <v>12187.4</v>
      </c>
      <c r="G601" s="2">
        <f t="shared" si="136"/>
        <v>17126.199999999997</v>
      </c>
      <c r="H601" s="186">
        <f t="shared" si="137"/>
        <v>20805.199999999997</v>
      </c>
      <c r="I601" s="49">
        <f t="shared" si="138"/>
        <v>-17.683079230192455</v>
      </c>
      <c r="J601" s="166"/>
    </row>
    <row r="602" spans="1:10" ht="15" x14ac:dyDescent="0.2">
      <c r="A602" s="30">
        <f t="shared" si="139"/>
        <v>43048</v>
      </c>
      <c r="B602" s="96" t="s">
        <v>178</v>
      </c>
      <c r="C602">
        <v>6461.7</v>
      </c>
      <c r="D602">
        <v>7941.8</v>
      </c>
      <c r="E602">
        <v>11777.7</v>
      </c>
      <c r="F602">
        <v>14550.8</v>
      </c>
      <c r="G602" s="2">
        <f t="shared" si="136"/>
        <v>18239.400000000001</v>
      </c>
      <c r="H602" s="186">
        <f t="shared" si="137"/>
        <v>22492.6</v>
      </c>
      <c r="I602" s="49">
        <f t="shared" si="138"/>
        <v>-18.909330179703531</v>
      </c>
      <c r="J602" s="166"/>
    </row>
    <row r="603" spans="1:10" ht="15" x14ac:dyDescent="0.2">
      <c r="A603" s="30">
        <f t="shared" si="139"/>
        <v>43055</v>
      </c>
      <c r="B603" s="96" t="s">
        <v>178</v>
      </c>
      <c r="C603">
        <v>5378.2</v>
      </c>
      <c r="D603">
        <v>8058.8</v>
      </c>
      <c r="E603">
        <v>13268.4</v>
      </c>
      <c r="F603">
        <v>16613.400000000001</v>
      </c>
      <c r="G603" s="2">
        <f t="shared" si="136"/>
        <v>18646.599999999999</v>
      </c>
      <c r="H603" s="186">
        <f t="shared" si="137"/>
        <v>24672.2</v>
      </c>
      <c r="I603" s="49">
        <f t="shared" si="138"/>
        <v>-24.422629518243212</v>
      </c>
      <c r="J603" s="166"/>
    </row>
    <row r="604" spans="1:10" ht="15" x14ac:dyDescent="0.2">
      <c r="A604" s="30">
        <f t="shared" si="139"/>
        <v>43062</v>
      </c>
      <c r="B604" s="96" t="s">
        <v>178</v>
      </c>
      <c r="C604">
        <v>4379.3999999999996</v>
      </c>
      <c r="D604">
        <v>7261.9</v>
      </c>
      <c r="E604">
        <v>14984.9</v>
      </c>
      <c r="F604">
        <v>18419.400000000001</v>
      </c>
      <c r="G604" s="2">
        <f t="shared" si="136"/>
        <v>19364.3</v>
      </c>
      <c r="H604" s="186">
        <f t="shared" si="137"/>
        <v>25681.300000000003</v>
      </c>
      <c r="I604" s="49">
        <f t="shared" si="138"/>
        <v>-24.597664448450828</v>
      </c>
      <c r="J604" s="166"/>
    </row>
    <row r="605" spans="1:10" ht="15" x14ac:dyDescent="0.2">
      <c r="A605" s="30">
        <f t="shared" si="139"/>
        <v>43069</v>
      </c>
      <c r="B605" s="96" t="s">
        <v>178</v>
      </c>
      <c r="C605">
        <v>4400.7</v>
      </c>
      <c r="D605">
        <v>7397.1</v>
      </c>
      <c r="E605">
        <v>16256.2</v>
      </c>
      <c r="F605">
        <v>19851.099999999999</v>
      </c>
      <c r="G605" s="2">
        <f t="shared" si="136"/>
        <v>20656.900000000001</v>
      </c>
      <c r="H605" s="186">
        <f t="shared" si="137"/>
        <v>27248.199999999997</v>
      </c>
      <c r="I605" s="49">
        <f t="shared" si="138"/>
        <v>-24.189854742698593</v>
      </c>
      <c r="J605" s="166"/>
    </row>
    <row r="606" spans="1:10" ht="15" x14ac:dyDescent="0.2">
      <c r="A606" s="30">
        <f t="shared" si="139"/>
        <v>43076</v>
      </c>
      <c r="B606" s="96" t="s">
        <v>178</v>
      </c>
      <c r="C606">
        <v>4504.6000000000004</v>
      </c>
      <c r="D606">
        <v>7428.5</v>
      </c>
      <c r="E606">
        <v>17024.599999999999</v>
      </c>
      <c r="F606">
        <v>21143.3</v>
      </c>
      <c r="G606" s="2">
        <f t="shared" si="136"/>
        <v>21529.199999999997</v>
      </c>
      <c r="H606" s="186">
        <f t="shared" si="137"/>
        <v>28571.8</v>
      </c>
      <c r="I606" s="49">
        <f t="shared" si="138"/>
        <v>-24.648779565865652</v>
      </c>
      <c r="J606" s="166"/>
    </row>
    <row r="607" spans="1:10" ht="15" x14ac:dyDescent="0.2">
      <c r="A607" s="30">
        <f t="shared" si="139"/>
        <v>43083</v>
      </c>
      <c r="B607" s="96" t="s">
        <v>178</v>
      </c>
      <c r="C607">
        <v>5125.6000000000004</v>
      </c>
      <c r="D607">
        <v>7424.3</v>
      </c>
      <c r="E607">
        <v>17980.900000000001</v>
      </c>
      <c r="F607">
        <v>22397</v>
      </c>
      <c r="G607" s="2">
        <f t="shared" si="136"/>
        <v>23106.5</v>
      </c>
      <c r="H607" s="186">
        <f t="shared" si="137"/>
        <v>29821.3</v>
      </c>
      <c r="I607" s="49">
        <f t="shared" si="138"/>
        <v>-22.516791689161774</v>
      </c>
      <c r="J607" s="166"/>
    </row>
    <row r="608" spans="1:10" ht="15" x14ac:dyDescent="0.2">
      <c r="A608" s="30">
        <f t="shared" si="139"/>
        <v>43090</v>
      </c>
      <c r="B608" s="96" t="s">
        <v>178</v>
      </c>
      <c r="C608">
        <v>5124.3999999999996</v>
      </c>
      <c r="D608">
        <v>7107.9</v>
      </c>
      <c r="E608">
        <v>18910.8</v>
      </c>
      <c r="F608">
        <v>23761.1</v>
      </c>
      <c r="G608" s="2">
        <f t="shared" si="136"/>
        <v>24035.199999999997</v>
      </c>
      <c r="H608" s="186">
        <f t="shared" si="137"/>
        <v>30869</v>
      </c>
      <c r="I608" s="49">
        <f t="shared" si="138"/>
        <v>-22.138067316725529</v>
      </c>
      <c r="J608" s="166"/>
    </row>
    <row r="609" spans="1:10" ht="15" x14ac:dyDescent="0.2">
      <c r="A609" s="30">
        <f t="shared" si="139"/>
        <v>43097</v>
      </c>
      <c r="B609" s="96" t="s">
        <v>178</v>
      </c>
      <c r="C609">
        <v>4923.2</v>
      </c>
      <c r="D609">
        <v>6554.5</v>
      </c>
      <c r="E609">
        <v>19590.5</v>
      </c>
      <c r="F609">
        <v>24955.9</v>
      </c>
      <c r="G609" s="2">
        <f t="shared" si="136"/>
        <v>24513.7</v>
      </c>
      <c r="H609" s="186">
        <f t="shared" si="137"/>
        <v>31510.400000000001</v>
      </c>
      <c r="I609" s="49">
        <f t="shared" si="138"/>
        <v>-22.204415050269123</v>
      </c>
      <c r="J609" s="166"/>
    </row>
    <row r="610" spans="1:10" ht="15" x14ac:dyDescent="0.2">
      <c r="A610" s="30">
        <f t="shared" si="139"/>
        <v>43104</v>
      </c>
      <c r="B610" s="96" t="s">
        <v>178</v>
      </c>
      <c r="C610">
        <v>4663.1000000000004</v>
      </c>
      <c r="D610">
        <v>6125</v>
      </c>
      <c r="E610">
        <v>20467.2</v>
      </c>
      <c r="F610">
        <v>25585.8</v>
      </c>
      <c r="G610" s="2">
        <f t="shared" si="136"/>
        <v>25130.300000000003</v>
      </c>
      <c r="H610" s="186">
        <f t="shared" si="137"/>
        <v>31710.799999999999</v>
      </c>
      <c r="I610" s="49">
        <f t="shared" si="138"/>
        <v>-20.751605131374784</v>
      </c>
      <c r="J610" s="166"/>
    </row>
    <row r="611" spans="1:10" ht="15" x14ac:dyDescent="0.2">
      <c r="A611" s="30">
        <f t="shared" si="139"/>
        <v>43111</v>
      </c>
      <c r="B611" s="96" t="s">
        <v>178</v>
      </c>
      <c r="C611">
        <v>4572.1000000000004</v>
      </c>
      <c r="D611">
        <v>5743.4</v>
      </c>
      <c r="E611">
        <v>21134.7</v>
      </c>
      <c r="F611">
        <v>26579.4</v>
      </c>
      <c r="G611" s="2">
        <f t="shared" ref="G611:H613" si="140">+C611+E611</f>
        <v>25706.800000000003</v>
      </c>
      <c r="H611" s="186">
        <f t="shared" si="140"/>
        <v>32322.800000000003</v>
      </c>
      <c r="I611" s="49">
        <f>+(G611/H611-1)*100</f>
        <v>-20.468523766505374</v>
      </c>
      <c r="J611" s="166"/>
    </row>
    <row r="612" spans="1:10" ht="15" x14ac:dyDescent="0.2">
      <c r="A612" s="30">
        <f t="shared" si="139"/>
        <v>43118</v>
      </c>
      <c r="B612" s="96" t="s">
        <v>178</v>
      </c>
      <c r="C612" s="118">
        <v>4197</v>
      </c>
      <c r="D612">
        <v>5132</v>
      </c>
      <c r="E612">
        <v>21587.4</v>
      </c>
      <c r="F612">
        <v>27542.3</v>
      </c>
      <c r="G612" s="2">
        <f t="shared" si="140"/>
        <v>25784.400000000001</v>
      </c>
      <c r="H612" s="186">
        <f t="shared" si="140"/>
        <v>32674.3</v>
      </c>
      <c r="I612" s="49">
        <f>+(G612/H612-1)*100</f>
        <v>-21.086603232509948</v>
      </c>
      <c r="J612" s="166"/>
    </row>
    <row r="613" spans="1:10" ht="15" x14ac:dyDescent="0.2">
      <c r="A613" s="30">
        <f t="shared" si="139"/>
        <v>43125</v>
      </c>
      <c r="B613" s="96" t="s">
        <v>178</v>
      </c>
      <c r="C613">
        <v>3959.7</v>
      </c>
      <c r="D613">
        <v>4814.3</v>
      </c>
      <c r="E613">
        <v>22281.4</v>
      </c>
      <c r="F613">
        <v>28439.9</v>
      </c>
      <c r="G613" s="2">
        <f t="shared" si="140"/>
        <v>26241.100000000002</v>
      </c>
      <c r="H613" s="186">
        <f t="shared" si="140"/>
        <v>33254.200000000004</v>
      </c>
      <c r="I613" s="49">
        <f>+(G613/H613-1)*100</f>
        <v>-21.089366155252577</v>
      </c>
      <c r="J613" s="166"/>
    </row>
    <row r="614" spans="1:10" ht="15" x14ac:dyDescent="0.2">
      <c r="A614" s="30">
        <f t="shared" si="139"/>
        <v>43132</v>
      </c>
      <c r="B614" s="96" t="s">
        <v>178</v>
      </c>
      <c r="C614">
        <v>3315.4</v>
      </c>
      <c r="D614">
        <v>4064.6</v>
      </c>
      <c r="E614">
        <v>23090.1</v>
      </c>
      <c r="F614">
        <v>29449.5</v>
      </c>
      <c r="G614" s="2">
        <f t="shared" ref="G614:G621" si="141">+C614+E614</f>
        <v>26405.5</v>
      </c>
      <c r="H614" s="186">
        <f t="shared" ref="H614:H621" si="142">+D614+F614</f>
        <v>33514.1</v>
      </c>
      <c r="I614" s="49">
        <f t="shared" ref="I614:I625" si="143">+(G614/H614-1)*100</f>
        <v>-21.210773972745798</v>
      </c>
      <c r="J614" s="166"/>
    </row>
    <row r="615" spans="1:10" ht="15" x14ac:dyDescent="0.2">
      <c r="A615" s="30">
        <f t="shared" si="139"/>
        <v>43139</v>
      </c>
      <c r="B615" s="96" t="s">
        <v>178</v>
      </c>
      <c r="C615">
        <v>2754.8</v>
      </c>
      <c r="D615">
        <v>3510.7</v>
      </c>
      <c r="E615">
        <v>23807.7</v>
      </c>
      <c r="F615">
        <v>30265.7</v>
      </c>
      <c r="G615" s="2">
        <f t="shared" si="141"/>
        <v>26562.5</v>
      </c>
      <c r="H615" s="186">
        <f t="shared" si="142"/>
        <v>33776.400000000001</v>
      </c>
      <c r="I615" s="49">
        <f t="shared" si="143"/>
        <v>-21.357811963382723</v>
      </c>
      <c r="J615" s="166"/>
    </row>
    <row r="616" spans="1:10" ht="15" x14ac:dyDescent="0.2">
      <c r="A616" s="30">
        <f t="shared" si="139"/>
        <v>43146</v>
      </c>
      <c r="B616" s="96" t="s">
        <v>178</v>
      </c>
      <c r="C616">
        <v>1846.5</v>
      </c>
      <c r="D616">
        <v>3446.1</v>
      </c>
      <c r="E616">
        <v>24354.2</v>
      </c>
      <c r="F616">
        <v>30605.1</v>
      </c>
      <c r="G616" s="2">
        <f t="shared" si="141"/>
        <v>26200.7</v>
      </c>
      <c r="H616" s="186">
        <f t="shared" si="142"/>
        <v>34051.199999999997</v>
      </c>
      <c r="I616" s="49">
        <f t="shared" si="143"/>
        <v>-23.054987783103087</v>
      </c>
      <c r="J616" s="166"/>
    </row>
    <row r="617" spans="1:10" ht="15" x14ac:dyDescent="0.2">
      <c r="A617" s="30">
        <f t="shared" si="139"/>
        <v>43153</v>
      </c>
      <c r="B617" s="96" t="s">
        <v>178</v>
      </c>
      <c r="C617" s="118">
        <v>1523</v>
      </c>
      <c r="D617">
        <v>3043</v>
      </c>
      <c r="E617">
        <v>24893.4</v>
      </c>
      <c r="F617">
        <v>31215.4</v>
      </c>
      <c r="G617" s="2">
        <f t="shared" si="141"/>
        <v>26416.400000000001</v>
      </c>
      <c r="H617" s="186">
        <f t="shared" si="142"/>
        <v>34258.400000000001</v>
      </c>
      <c r="I617" s="49">
        <f t="shared" si="143"/>
        <v>-22.890736286574974</v>
      </c>
      <c r="J617" s="166"/>
    </row>
    <row r="618" spans="1:10" ht="15" x14ac:dyDescent="0.2">
      <c r="A618" s="30">
        <f t="shared" si="139"/>
        <v>43160</v>
      </c>
      <c r="B618" s="96" t="s">
        <v>178</v>
      </c>
      <c r="C618">
        <v>2542.1</v>
      </c>
      <c r="D618">
        <v>2594</v>
      </c>
      <c r="E618">
        <v>25150.1</v>
      </c>
      <c r="F618">
        <v>31748.799999999999</v>
      </c>
      <c r="G618" s="2">
        <f t="shared" si="141"/>
        <v>27692.199999999997</v>
      </c>
      <c r="H618" s="186">
        <f t="shared" si="142"/>
        <v>34342.800000000003</v>
      </c>
      <c r="I618" s="49">
        <f t="shared" si="143"/>
        <v>-19.365340042163147</v>
      </c>
      <c r="J618" s="166"/>
    </row>
    <row r="619" spans="1:10" ht="15" x14ac:dyDescent="0.2">
      <c r="A619" s="30">
        <f t="shared" si="139"/>
        <v>43167</v>
      </c>
      <c r="B619" s="96" t="s">
        <v>178</v>
      </c>
      <c r="C619">
        <v>2606.9</v>
      </c>
      <c r="D619">
        <v>2542.9</v>
      </c>
      <c r="E619">
        <v>25594.6</v>
      </c>
      <c r="F619">
        <v>32021.200000000001</v>
      </c>
      <c r="G619" s="2">
        <f t="shared" si="141"/>
        <v>28201.5</v>
      </c>
      <c r="H619" s="186">
        <f t="shared" si="142"/>
        <v>34564.1</v>
      </c>
      <c r="I619" s="49">
        <f t="shared" si="143"/>
        <v>-18.408117092590281</v>
      </c>
      <c r="J619" s="166"/>
    </row>
    <row r="620" spans="1:10" ht="15" x14ac:dyDescent="0.2">
      <c r="A620" s="30">
        <f t="shared" si="139"/>
        <v>43174</v>
      </c>
      <c r="B620" s="96" t="s">
        <v>178</v>
      </c>
      <c r="C620">
        <v>2800.7</v>
      </c>
      <c r="D620">
        <v>2662.9</v>
      </c>
      <c r="E620">
        <v>25725.5</v>
      </c>
      <c r="F620">
        <v>32095.4</v>
      </c>
      <c r="G620" s="2">
        <f t="shared" si="141"/>
        <v>28526.2</v>
      </c>
      <c r="H620" s="186">
        <f t="shared" si="142"/>
        <v>34758.300000000003</v>
      </c>
      <c r="I620" s="49">
        <f t="shared" si="143"/>
        <v>-17.929818201695713</v>
      </c>
      <c r="J620" s="166"/>
    </row>
    <row r="621" spans="1:10" ht="15" x14ac:dyDescent="0.2">
      <c r="A621" s="30">
        <f t="shared" si="139"/>
        <v>43181</v>
      </c>
      <c r="B621" s="96" t="s">
        <v>178</v>
      </c>
      <c r="C621">
        <v>2672.2</v>
      </c>
      <c r="D621">
        <v>2272.3000000000002</v>
      </c>
      <c r="E621">
        <v>25865.1</v>
      </c>
      <c r="F621">
        <v>32575.1</v>
      </c>
      <c r="G621" s="2">
        <f t="shared" si="141"/>
        <v>28537.3</v>
      </c>
      <c r="H621" s="186">
        <f t="shared" si="142"/>
        <v>34847.4</v>
      </c>
      <c r="I621" s="49">
        <f t="shared" si="143"/>
        <v>-18.10780718217142</v>
      </c>
      <c r="J621" s="166"/>
    </row>
    <row r="622" spans="1:10" ht="15" x14ac:dyDescent="0.2">
      <c r="A622" s="30">
        <f t="shared" si="139"/>
        <v>43188</v>
      </c>
      <c r="B622" s="96" t="s">
        <v>178</v>
      </c>
      <c r="C622">
        <v>2604.1999999999998</v>
      </c>
      <c r="D622">
        <v>2337.6</v>
      </c>
      <c r="E622">
        <v>26070.5</v>
      </c>
      <c r="F622">
        <v>32816.400000000001</v>
      </c>
      <c r="G622" s="2">
        <f t="shared" ref="G622:H625" si="144">+C622+E622</f>
        <v>28674.7</v>
      </c>
      <c r="H622" s="186">
        <f t="shared" si="144"/>
        <v>35154</v>
      </c>
      <c r="I622" s="49">
        <f t="shared" si="143"/>
        <v>-18.431188484951921</v>
      </c>
      <c r="J622" s="166"/>
    </row>
    <row r="623" spans="1:10" ht="15" x14ac:dyDescent="0.2">
      <c r="A623" s="30">
        <f t="shared" si="139"/>
        <v>43195</v>
      </c>
      <c r="B623" s="96" t="s">
        <v>178</v>
      </c>
      <c r="C623">
        <v>2781.9</v>
      </c>
      <c r="D623">
        <v>2201</v>
      </c>
      <c r="E623">
        <v>26147.5</v>
      </c>
      <c r="F623">
        <v>33175.199999999997</v>
      </c>
      <c r="G623" s="2">
        <f t="shared" si="144"/>
        <v>28929.4</v>
      </c>
      <c r="H623" s="186">
        <f t="shared" si="144"/>
        <v>35376.199999999997</v>
      </c>
      <c r="I623" s="49">
        <f t="shared" si="143"/>
        <v>-18.223551427230721</v>
      </c>
      <c r="J623" s="166"/>
    </row>
    <row r="624" spans="1:10" ht="15" x14ac:dyDescent="0.2">
      <c r="A624" s="30">
        <f t="shared" si="139"/>
        <v>43202</v>
      </c>
      <c r="B624" s="96" t="s">
        <v>178</v>
      </c>
      <c r="C624">
        <v>2719.4</v>
      </c>
      <c r="D624">
        <v>2146.1999999999998</v>
      </c>
      <c r="E624">
        <v>26157.1</v>
      </c>
      <c r="F624">
        <v>33305.1</v>
      </c>
      <c r="G624" s="2">
        <f t="shared" si="144"/>
        <v>28876.5</v>
      </c>
      <c r="H624" s="186">
        <f t="shared" si="144"/>
        <v>35451.299999999996</v>
      </c>
      <c r="I624" s="49">
        <f t="shared" si="143"/>
        <v>-18.546005365106488</v>
      </c>
      <c r="J624" s="166"/>
    </row>
    <row r="625" spans="1:10" ht="15" x14ac:dyDescent="0.2">
      <c r="A625" s="30">
        <f t="shared" si="139"/>
        <v>43209</v>
      </c>
      <c r="B625" s="96" t="s">
        <v>178</v>
      </c>
      <c r="C625">
        <v>2581.8000000000002</v>
      </c>
      <c r="D625">
        <v>2148.5</v>
      </c>
      <c r="E625">
        <v>26284.9</v>
      </c>
      <c r="F625">
        <v>33574.800000000003</v>
      </c>
      <c r="G625" s="2">
        <f t="shared" si="144"/>
        <v>28866.7</v>
      </c>
      <c r="H625" s="186">
        <f t="shared" si="144"/>
        <v>35723.300000000003</v>
      </c>
      <c r="I625" s="49">
        <f t="shared" si="143"/>
        <v>-19.193635526393138</v>
      </c>
      <c r="J625" s="166"/>
    </row>
    <row r="626" spans="1:10" ht="15" x14ac:dyDescent="0.2">
      <c r="A626" s="30">
        <f t="shared" si="139"/>
        <v>43216</v>
      </c>
      <c r="B626" s="96" t="s">
        <v>178</v>
      </c>
      <c r="C626">
        <v>2255.1</v>
      </c>
      <c r="D626">
        <v>2080.6</v>
      </c>
      <c r="E626">
        <v>26477.9</v>
      </c>
      <c r="F626">
        <v>33712.300000000003</v>
      </c>
      <c r="G626" s="2">
        <f t="shared" ref="G626:G636" si="145">+C626+E626</f>
        <v>28733</v>
      </c>
      <c r="H626" s="186">
        <f t="shared" ref="H626:H647" si="146">+D626+F626</f>
        <v>35792.9</v>
      </c>
      <c r="I626" s="49">
        <f t="shared" ref="I626:I647" si="147">+(G626/H626-1)*100</f>
        <v>-19.724302864534593</v>
      </c>
      <c r="J626" s="166"/>
    </row>
    <row r="627" spans="1:10" ht="15" x14ac:dyDescent="0.2">
      <c r="A627" s="30">
        <f t="shared" si="139"/>
        <v>43223</v>
      </c>
      <c r="B627" s="96" t="s">
        <v>178</v>
      </c>
      <c r="C627">
        <v>2185.1</v>
      </c>
      <c r="D627">
        <v>2086.6</v>
      </c>
      <c r="E627">
        <v>26553.4</v>
      </c>
      <c r="F627">
        <v>33718.199999999997</v>
      </c>
      <c r="G627" s="2">
        <f t="shared" si="145"/>
        <v>28738.5</v>
      </c>
      <c r="H627" s="186">
        <f t="shared" si="146"/>
        <v>35804.799999999996</v>
      </c>
      <c r="I627" s="49">
        <f t="shared" si="147"/>
        <v>-19.735622039503077</v>
      </c>
      <c r="J627" s="166">
        <v>1020</v>
      </c>
    </row>
    <row r="628" spans="1:10" ht="15" x14ac:dyDescent="0.2">
      <c r="A628" s="30">
        <f t="shared" si="139"/>
        <v>43230</v>
      </c>
      <c r="B628" s="96" t="s">
        <v>178</v>
      </c>
      <c r="C628">
        <v>2052.1</v>
      </c>
      <c r="D628">
        <v>2139.1</v>
      </c>
      <c r="E628">
        <v>26682.9</v>
      </c>
      <c r="F628">
        <v>33789.599999999999</v>
      </c>
      <c r="G628" s="2">
        <f t="shared" si="145"/>
        <v>28735</v>
      </c>
      <c r="H628" s="186">
        <f t="shared" si="146"/>
        <v>35928.699999999997</v>
      </c>
      <c r="I628" s="49">
        <f t="shared" si="147"/>
        <v>-20.022154990300223</v>
      </c>
      <c r="J628" s="166">
        <v>1020</v>
      </c>
    </row>
    <row r="629" spans="1:10" ht="15" x14ac:dyDescent="0.2">
      <c r="A629" s="30">
        <f t="shared" si="139"/>
        <v>43237</v>
      </c>
      <c r="B629" s="96" t="s">
        <v>178</v>
      </c>
      <c r="C629">
        <v>1866.4</v>
      </c>
      <c r="D629">
        <v>2127.1</v>
      </c>
      <c r="E629">
        <v>26816</v>
      </c>
      <c r="F629">
        <v>33931.599999999999</v>
      </c>
      <c r="G629" s="2">
        <f t="shared" si="145"/>
        <v>28682.400000000001</v>
      </c>
      <c r="H629" s="186">
        <f t="shared" si="146"/>
        <v>36058.699999999997</v>
      </c>
      <c r="I629" s="49">
        <f t="shared" si="147"/>
        <v>-20.456366979397465</v>
      </c>
      <c r="J629" s="166">
        <v>1020</v>
      </c>
    </row>
    <row r="630" spans="1:10" ht="15" x14ac:dyDescent="0.2">
      <c r="A630" s="30">
        <f t="shared" si="139"/>
        <v>43244</v>
      </c>
      <c r="B630" s="96" t="s">
        <v>178</v>
      </c>
      <c r="C630">
        <v>1666.9</v>
      </c>
      <c r="D630">
        <v>2064.5</v>
      </c>
      <c r="E630">
        <v>27023.9</v>
      </c>
      <c r="F630" s="118">
        <v>34004</v>
      </c>
      <c r="G630" s="2">
        <f t="shared" si="145"/>
        <v>28690.800000000003</v>
      </c>
      <c r="H630" s="186">
        <f t="shared" si="146"/>
        <v>36068.5</v>
      </c>
      <c r="I630" s="49">
        <f t="shared" si="147"/>
        <v>-20.454690380803186</v>
      </c>
      <c r="J630" s="166">
        <v>1458</v>
      </c>
    </row>
    <row r="631" spans="1:10" ht="15" x14ac:dyDescent="0.2">
      <c r="A631" s="30">
        <f t="shared" si="139"/>
        <v>43251</v>
      </c>
      <c r="B631" s="96" t="s">
        <v>178</v>
      </c>
      <c r="C631">
        <v>1495.8</v>
      </c>
      <c r="D631">
        <v>1813.3</v>
      </c>
      <c r="E631">
        <v>27155.9</v>
      </c>
      <c r="F631">
        <v>34082.6</v>
      </c>
      <c r="G631" s="2">
        <f t="shared" si="145"/>
        <v>28651.7</v>
      </c>
      <c r="H631" s="186">
        <f t="shared" si="146"/>
        <v>35895.9</v>
      </c>
      <c r="I631" s="49">
        <f t="shared" si="147"/>
        <v>-20.181134892842913</v>
      </c>
      <c r="J631" s="166">
        <v>1458</v>
      </c>
    </row>
    <row r="632" spans="1:10" ht="15" x14ac:dyDescent="0.2">
      <c r="A632" s="30">
        <f t="shared" si="139"/>
        <v>43258</v>
      </c>
      <c r="B632" s="96" t="s">
        <v>178</v>
      </c>
      <c r="C632">
        <v>1453.2</v>
      </c>
      <c r="D632">
        <v>1729.7</v>
      </c>
      <c r="E632">
        <v>27224.3</v>
      </c>
      <c r="F632">
        <v>34227.599999999999</v>
      </c>
      <c r="G632" s="2">
        <f t="shared" si="145"/>
        <v>28677.5</v>
      </c>
      <c r="H632" s="186">
        <f t="shared" si="146"/>
        <v>35957.299999999996</v>
      </c>
      <c r="I632" s="49">
        <f t="shared" si="147"/>
        <v>-20.2456802930142</v>
      </c>
      <c r="J632" s="166">
        <v>1458</v>
      </c>
    </row>
    <row r="633" spans="1:10" ht="15" x14ac:dyDescent="0.2">
      <c r="A633" s="30">
        <f t="shared" si="139"/>
        <v>43265</v>
      </c>
      <c r="B633" s="96" t="s">
        <v>178</v>
      </c>
      <c r="C633">
        <v>1330.5</v>
      </c>
      <c r="D633">
        <v>1661.6</v>
      </c>
      <c r="E633">
        <v>27281</v>
      </c>
      <c r="F633">
        <v>34294.5</v>
      </c>
      <c r="G633" s="2">
        <f t="shared" si="145"/>
        <v>28611.5</v>
      </c>
      <c r="H633" s="186">
        <f t="shared" si="146"/>
        <v>35956.1</v>
      </c>
      <c r="I633" s="49">
        <f t="shared" si="147"/>
        <v>-20.426575740973018</v>
      </c>
      <c r="J633" s="166">
        <v>1458</v>
      </c>
    </row>
    <row r="634" spans="1:10" ht="15" x14ac:dyDescent="0.2">
      <c r="A634" s="30">
        <f t="shared" si="139"/>
        <v>43272</v>
      </c>
      <c r="B634" s="96" t="s">
        <v>178</v>
      </c>
      <c r="C634">
        <v>1138.9000000000001</v>
      </c>
      <c r="D634">
        <v>1593.7</v>
      </c>
      <c r="E634">
        <v>27352.6</v>
      </c>
      <c r="F634">
        <v>34363.300000000003</v>
      </c>
      <c r="G634" s="2">
        <f t="shared" si="145"/>
        <v>28491.5</v>
      </c>
      <c r="H634" s="186">
        <f t="shared" si="146"/>
        <v>35957</v>
      </c>
      <c r="I634" s="49">
        <f t="shared" si="147"/>
        <v>-20.762299413187979</v>
      </c>
      <c r="J634" s="166">
        <v>1458</v>
      </c>
    </row>
    <row r="635" spans="1:10" ht="15" x14ac:dyDescent="0.2">
      <c r="A635" s="30">
        <f t="shared" si="139"/>
        <v>43279</v>
      </c>
      <c r="B635" s="96" t="s">
        <v>178</v>
      </c>
      <c r="C635">
        <v>703.5</v>
      </c>
      <c r="D635">
        <v>1656.3</v>
      </c>
      <c r="E635">
        <v>27425.3</v>
      </c>
      <c r="F635">
        <v>34434.1</v>
      </c>
      <c r="G635" s="2">
        <f t="shared" si="145"/>
        <v>28128.799999999999</v>
      </c>
      <c r="H635" s="186">
        <f t="shared" si="146"/>
        <v>36090.400000000001</v>
      </c>
      <c r="I635" s="49">
        <f t="shared" si="147"/>
        <v>-22.060160042559794</v>
      </c>
      <c r="J635" s="166">
        <v>1392</v>
      </c>
    </row>
    <row r="636" spans="1:10" ht="15" x14ac:dyDescent="0.2">
      <c r="A636" s="30">
        <f t="shared" si="139"/>
        <v>43286</v>
      </c>
      <c r="B636" s="96" t="s">
        <v>178</v>
      </c>
      <c r="C636" s="118">
        <v>703.5</v>
      </c>
      <c r="D636" s="118">
        <v>1656.3</v>
      </c>
      <c r="E636" s="118">
        <v>27425.3</v>
      </c>
      <c r="F636" s="118">
        <v>34434.1</v>
      </c>
      <c r="G636" s="2">
        <f t="shared" si="145"/>
        <v>28128.799999999999</v>
      </c>
      <c r="H636" s="186">
        <f t="shared" si="146"/>
        <v>36090.400000000001</v>
      </c>
      <c r="I636" s="49">
        <f t="shared" si="147"/>
        <v>-22.060160042559794</v>
      </c>
      <c r="J636" s="166">
        <v>1392</v>
      </c>
    </row>
    <row r="637" spans="1:10" ht="15" x14ac:dyDescent="0.2">
      <c r="A637" s="30">
        <f t="shared" si="139"/>
        <v>43293</v>
      </c>
      <c r="B637" s="96" t="s">
        <v>178</v>
      </c>
      <c r="C637" s="118">
        <v>637.79999999999995</v>
      </c>
      <c r="D637" s="118">
        <v>1590.2</v>
      </c>
      <c r="E637" s="118">
        <v>27485</v>
      </c>
      <c r="F637" s="118">
        <v>34572</v>
      </c>
      <c r="G637" s="2">
        <f t="shared" ref="G637:G646" si="148">+C637+E637</f>
        <v>28122.799999999999</v>
      </c>
      <c r="H637" s="186">
        <f t="shared" ref="H637:H646" si="149">+D637+F637</f>
        <v>36162.199999999997</v>
      </c>
      <c r="I637" s="49">
        <f t="shared" si="147"/>
        <v>-22.231501402016463</v>
      </c>
      <c r="J637" s="166">
        <v>1332</v>
      </c>
    </row>
    <row r="638" spans="1:10" ht="15" x14ac:dyDescent="0.2">
      <c r="A638" s="30">
        <f t="shared" ref="A638:A701" si="150">+A637+7</f>
        <v>43300</v>
      </c>
      <c r="B638" s="96" t="s">
        <v>178</v>
      </c>
      <c r="C638" s="118">
        <v>634.70000000000005</v>
      </c>
      <c r="D638" s="118">
        <v>1587.1</v>
      </c>
      <c r="E638" s="118">
        <v>27485.1</v>
      </c>
      <c r="F638" s="118">
        <v>34713.599999999999</v>
      </c>
      <c r="G638" s="2">
        <f t="shared" si="148"/>
        <v>28119.8</v>
      </c>
      <c r="H638" s="186">
        <f t="shared" si="149"/>
        <v>36300.699999999997</v>
      </c>
      <c r="I638" s="49">
        <f t="shared" si="147"/>
        <v>-22.536480012782121</v>
      </c>
      <c r="J638" s="166">
        <v>1332</v>
      </c>
    </row>
    <row r="639" spans="1:10" ht="15" x14ac:dyDescent="0.2">
      <c r="A639" s="30">
        <f t="shared" si="150"/>
        <v>43307</v>
      </c>
      <c r="B639" s="96" t="s">
        <v>178</v>
      </c>
      <c r="C639">
        <v>514.6</v>
      </c>
      <c r="D639">
        <v>1454.3</v>
      </c>
      <c r="E639">
        <v>27485.3</v>
      </c>
      <c r="F639">
        <v>34786.9</v>
      </c>
      <c r="G639" s="2">
        <f t="shared" si="148"/>
        <v>27999.899999999998</v>
      </c>
      <c r="H639" s="186">
        <f t="shared" si="149"/>
        <v>36241.200000000004</v>
      </c>
      <c r="I639" s="49">
        <f t="shared" si="147"/>
        <v>-22.740141054931971</v>
      </c>
      <c r="J639" s="166">
        <v>1332</v>
      </c>
    </row>
    <row r="640" spans="1:10" ht="15" x14ac:dyDescent="0.2">
      <c r="A640" s="30">
        <f t="shared" si="150"/>
        <v>43314</v>
      </c>
      <c r="B640" s="96" t="s">
        <v>178</v>
      </c>
      <c r="C640">
        <v>372.9</v>
      </c>
      <c r="D640">
        <v>1347.6</v>
      </c>
      <c r="E640">
        <v>27552.5</v>
      </c>
      <c r="F640">
        <v>34973.9</v>
      </c>
      <c r="G640" s="2">
        <f t="shared" si="148"/>
        <v>27925.4</v>
      </c>
      <c r="H640" s="186">
        <f t="shared" si="149"/>
        <v>36321.5</v>
      </c>
      <c r="I640" s="49">
        <f t="shared" si="147"/>
        <v>-23.116060735377118</v>
      </c>
      <c r="J640" s="166">
        <v>1332</v>
      </c>
    </row>
    <row r="641" spans="1:10" ht="15" x14ac:dyDescent="0.2">
      <c r="A641" s="30">
        <f t="shared" si="150"/>
        <v>43321</v>
      </c>
      <c r="B641" s="96" t="s">
        <v>178</v>
      </c>
      <c r="G641" s="2">
        <f t="shared" si="148"/>
        <v>0</v>
      </c>
      <c r="H641" s="186">
        <f t="shared" si="149"/>
        <v>0</v>
      </c>
      <c r="I641" s="49" t="e">
        <f t="shared" si="147"/>
        <v>#DIV/0!</v>
      </c>
      <c r="J641" s="166"/>
    </row>
    <row r="642" spans="1:10" ht="15" x14ac:dyDescent="0.2">
      <c r="A642" s="30">
        <f t="shared" si="150"/>
        <v>43328</v>
      </c>
      <c r="B642" s="96" t="s">
        <v>178</v>
      </c>
      <c r="G642" s="2">
        <f t="shared" si="148"/>
        <v>0</v>
      </c>
      <c r="H642" s="186">
        <f t="shared" si="149"/>
        <v>0</v>
      </c>
      <c r="I642" s="49" t="e">
        <f t="shared" si="147"/>
        <v>#DIV/0!</v>
      </c>
      <c r="J642" s="166"/>
    </row>
    <row r="643" spans="1:10" ht="15" x14ac:dyDescent="0.2">
      <c r="A643" s="30">
        <f t="shared" si="150"/>
        <v>43335</v>
      </c>
      <c r="B643" s="96" t="s">
        <v>178</v>
      </c>
      <c r="G643" s="2">
        <f t="shared" si="148"/>
        <v>0</v>
      </c>
      <c r="H643" s="186">
        <f t="shared" si="149"/>
        <v>0</v>
      </c>
      <c r="I643" s="49" t="e">
        <f t="shared" si="147"/>
        <v>#DIV/0!</v>
      </c>
      <c r="J643" s="166"/>
    </row>
    <row r="644" spans="1:10" ht="15" x14ac:dyDescent="0.2">
      <c r="A644" s="30">
        <f t="shared" si="150"/>
        <v>43342</v>
      </c>
      <c r="B644" s="96" t="s">
        <v>178</v>
      </c>
      <c r="G644" s="2">
        <f t="shared" si="148"/>
        <v>0</v>
      </c>
      <c r="H644" s="186">
        <f t="shared" si="149"/>
        <v>0</v>
      </c>
      <c r="I644" s="49" t="e">
        <f t="shared" si="147"/>
        <v>#DIV/0!</v>
      </c>
      <c r="J644" s="166"/>
    </row>
    <row r="645" spans="1:10" ht="15" x14ac:dyDescent="0.2">
      <c r="A645" s="30">
        <f t="shared" si="150"/>
        <v>43349</v>
      </c>
      <c r="B645" s="96" t="s">
        <v>178</v>
      </c>
      <c r="G645" s="2">
        <f t="shared" si="148"/>
        <v>0</v>
      </c>
      <c r="H645" s="186">
        <f t="shared" si="149"/>
        <v>0</v>
      </c>
      <c r="I645" s="49" t="e">
        <f t="shared" si="147"/>
        <v>#DIV/0!</v>
      </c>
      <c r="J645" s="166"/>
    </row>
    <row r="646" spans="1:10" ht="15" x14ac:dyDescent="0.2">
      <c r="A646" s="30">
        <f t="shared" si="150"/>
        <v>43356</v>
      </c>
      <c r="B646" s="96" t="s">
        <v>178</v>
      </c>
      <c r="G646" s="2">
        <f t="shared" si="148"/>
        <v>0</v>
      </c>
      <c r="H646" s="186">
        <f t="shared" si="149"/>
        <v>0</v>
      </c>
      <c r="I646" s="49" t="e">
        <f t="shared" si="147"/>
        <v>#DIV/0!</v>
      </c>
      <c r="J646" s="166"/>
    </row>
    <row r="647" spans="1:10" ht="15" x14ac:dyDescent="0.2">
      <c r="A647" s="30">
        <f t="shared" si="150"/>
        <v>43363</v>
      </c>
      <c r="B647" s="96" t="s">
        <v>178</v>
      </c>
      <c r="H647" s="186">
        <f t="shared" si="146"/>
        <v>0</v>
      </c>
      <c r="I647" s="49" t="e">
        <f t="shared" si="147"/>
        <v>#DIV/0!</v>
      </c>
      <c r="J647" s="166"/>
    </row>
    <row r="648" spans="1:10" ht="15" x14ac:dyDescent="0.2">
      <c r="A648" s="30">
        <f t="shared" si="150"/>
        <v>43370</v>
      </c>
      <c r="B648" s="96" t="s">
        <v>178</v>
      </c>
      <c r="J648" s="166"/>
    </row>
    <row r="649" spans="1:10" ht="15" x14ac:dyDescent="0.2">
      <c r="A649" s="30">
        <f t="shared" si="150"/>
        <v>43377</v>
      </c>
      <c r="B649" s="96" t="s">
        <v>178</v>
      </c>
      <c r="J649" s="166"/>
    </row>
    <row r="650" spans="1:10" ht="15" x14ac:dyDescent="0.2">
      <c r="A650" s="30">
        <f t="shared" si="150"/>
        <v>43384</v>
      </c>
      <c r="B650" s="96" t="s">
        <v>178</v>
      </c>
      <c r="J650" s="166"/>
    </row>
    <row r="651" spans="1:10" ht="15" x14ac:dyDescent="0.2">
      <c r="A651" s="30">
        <f t="shared" si="150"/>
        <v>43391</v>
      </c>
      <c r="B651" s="96" t="s">
        <v>178</v>
      </c>
      <c r="J651" s="166"/>
    </row>
    <row r="652" spans="1:10" ht="15" x14ac:dyDescent="0.2">
      <c r="A652" s="30">
        <f t="shared" si="150"/>
        <v>43398</v>
      </c>
      <c r="B652" s="96" t="s">
        <v>178</v>
      </c>
      <c r="J652" s="166"/>
    </row>
    <row r="653" spans="1:10" ht="15" x14ac:dyDescent="0.2">
      <c r="A653" s="30">
        <f t="shared" si="150"/>
        <v>43405</v>
      </c>
      <c r="B653" s="96" t="s">
        <v>178</v>
      </c>
      <c r="J653" s="166"/>
    </row>
    <row r="654" spans="1:10" ht="15" x14ac:dyDescent="0.2">
      <c r="A654" s="30">
        <f t="shared" si="150"/>
        <v>43412</v>
      </c>
      <c r="B654" s="96" t="s">
        <v>178</v>
      </c>
      <c r="J654" s="166"/>
    </row>
    <row r="655" spans="1:10" ht="15" x14ac:dyDescent="0.2">
      <c r="A655" s="30">
        <f t="shared" si="150"/>
        <v>43419</v>
      </c>
      <c r="B655" s="96" t="s">
        <v>178</v>
      </c>
      <c r="J655" s="166"/>
    </row>
    <row r="656" spans="1:10" ht="15" x14ac:dyDescent="0.2">
      <c r="A656" s="30">
        <f t="shared" si="150"/>
        <v>43426</v>
      </c>
      <c r="B656" s="96" t="s">
        <v>178</v>
      </c>
      <c r="J656" s="166"/>
    </row>
    <row r="657" spans="1:10" ht="15" x14ac:dyDescent="0.2">
      <c r="A657" s="30">
        <f t="shared" si="150"/>
        <v>43433</v>
      </c>
      <c r="B657" s="96" t="s">
        <v>178</v>
      </c>
      <c r="J657" s="166"/>
    </row>
    <row r="658" spans="1:10" ht="15" x14ac:dyDescent="0.2">
      <c r="A658" s="30">
        <f t="shared" si="150"/>
        <v>43440</v>
      </c>
      <c r="B658" s="96" t="s">
        <v>178</v>
      </c>
      <c r="J658" s="166"/>
    </row>
    <row r="659" spans="1:10" ht="15" x14ac:dyDescent="0.2">
      <c r="A659" s="30">
        <f t="shared" si="150"/>
        <v>43447</v>
      </c>
      <c r="B659" s="96" t="s">
        <v>178</v>
      </c>
      <c r="J659" s="166"/>
    </row>
    <row r="660" spans="1:10" ht="15" x14ac:dyDescent="0.2">
      <c r="A660" s="30">
        <f t="shared" si="150"/>
        <v>43454</v>
      </c>
      <c r="B660" s="96" t="s">
        <v>178</v>
      </c>
      <c r="J660" s="166"/>
    </row>
    <row r="661" spans="1:10" ht="15" x14ac:dyDescent="0.2">
      <c r="A661" s="30">
        <f t="shared" si="150"/>
        <v>43461</v>
      </c>
      <c r="B661" s="96" t="s">
        <v>178</v>
      </c>
      <c r="J661" s="166"/>
    </row>
    <row r="662" spans="1:10" ht="15" x14ac:dyDescent="0.2">
      <c r="A662" s="30">
        <f t="shared" si="150"/>
        <v>43468</v>
      </c>
      <c r="B662" s="96" t="s">
        <v>178</v>
      </c>
      <c r="J662" s="166"/>
    </row>
    <row r="663" spans="1:10" ht="15" x14ac:dyDescent="0.2">
      <c r="A663" s="30">
        <f t="shared" si="150"/>
        <v>43475</v>
      </c>
      <c r="B663" s="96" t="s">
        <v>178</v>
      </c>
      <c r="J663" s="166"/>
    </row>
    <row r="664" spans="1:10" ht="15" x14ac:dyDescent="0.2">
      <c r="A664" s="30">
        <f t="shared" si="150"/>
        <v>43482</v>
      </c>
      <c r="B664" s="96" t="s">
        <v>178</v>
      </c>
      <c r="J664" s="166"/>
    </row>
    <row r="665" spans="1:10" ht="15" x14ac:dyDescent="0.2">
      <c r="A665" s="30">
        <f t="shared" si="150"/>
        <v>43489</v>
      </c>
      <c r="B665" s="96" t="s">
        <v>178</v>
      </c>
      <c r="J665" s="166"/>
    </row>
    <row r="666" spans="1:10" ht="15" x14ac:dyDescent="0.2">
      <c r="A666" s="30">
        <f t="shared" si="150"/>
        <v>43496</v>
      </c>
      <c r="B666" s="96" t="s">
        <v>178</v>
      </c>
      <c r="J666" s="166"/>
    </row>
    <row r="667" spans="1:10" ht="15" x14ac:dyDescent="0.2">
      <c r="A667" s="30">
        <f t="shared" si="150"/>
        <v>43503</v>
      </c>
      <c r="B667" s="96" t="s">
        <v>178</v>
      </c>
      <c r="J667" s="166"/>
    </row>
    <row r="668" spans="1:10" ht="15" x14ac:dyDescent="0.2">
      <c r="A668" s="30">
        <f t="shared" si="150"/>
        <v>43510</v>
      </c>
      <c r="B668" s="96" t="s">
        <v>178</v>
      </c>
      <c r="J668" s="166"/>
    </row>
    <row r="669" spans="1:10" ht="15" x14ac:dyDescent="0.2">
      <c r="A669" s="30">
        <f t="shared" si="150"/>
        <v>43517</v>
      </c>
      <c r="B669" s="96" t="s">
        <v>178</v>
      </c>
      <c r="J669" s="166"/>
    </row>
    <row r="670" spans="1:10" ht="15" x14ac:dyDescent="0.2">
      <c r="A670" s="30">
        <f t="shared" si="150"/>
        <v>43524</v>
      </c>
      <c r="B670" s="96" t="s">
        <v>178</v>
      </c>
      <c r="J670" s="166"/>
    </row>
    <row r="671" spans="1:10" ht="15" x14ac:dyDescent="0.2">
      <c r="A671" s="30">
        <f t="shared" si="150"/>
        <v>43531</v>
      </c>
      <c r="B671" s="96" t="s">
        <v>178</v>
      </c>
      <c r="J671" s="166"/>
    </row>
    <row r="672" spans="1:10" ht="15" x14ac:dyDescent="0.2">
      <c r="A672" s="30">
        <f t="shared" si="150"/>
        <v>43538</v>
      </c>
      <c r="B672" s="96" t="s">
        <v>178</v>
      </c>
      <c r="J672" s="166"/>
    </row>
    <row r="673" spans="1:10" ht="15" x14ac:dyDescent="0.2">
      <c r="A673" s="30">
        <f t="shared" si="150"/>
        <v>43545</v>
      </c>
      <c r="B673" s="96" t="s">
        <v>178</v>
      </c>
      <c r="J673" s="166"/>
    </row>
    <row r="674" spans="1:10" ht="15" x14ac:dyDescent="0.2">
      <c r="A674" s="30">
        <f t="shared" si="150"/>
        <v>43552</v>
      </c>
      <c r="B674" s="96" t="s">
        <v>178</v>
      </c>
      <c r="J674" s="166"/>
    </row>
    <row r="675" spans="1:10" ht="15" x14ac:dyDescent="0.2">
      <c r="A675" s="30">
        <f t="shared" si="150"/>
        <v>43559</v>
      </c>
      <c r="B675" s="96" t="s">
        <v>178</v>
      </c>
      <c r="J675" s="166"/>
    </row>
    <row r="676" spans="1:10" ht="15" x14ac:dyDescent="0.2">
      <c r="A676" s="30">
        <f t="shared" si="150"/>
        <v>43566</v>
      </c>
      <c r="B676" s="96" t="s">
        <v>178</v>
      </c>
      <c r="J676" s="166"/>
    </row>
    <row r="677" spans="1:10" ht="15" x14ac:dyDescent="0.2">
      <c r="A677" s="30">
        <f t="shared" si="150"/>
        <v>43573</v>
      </c>
      <c r="B677" s="96" t="s">
        <v>178</v>
      </c>
      <c r="J677" s="166"/>
    </row>
    <row r="678" spans="1:10" ht="15" x14ac:dyDescent="0.2">
      <c r="A678" s="30">
        <f t="shared" si="150"/>
        <v>43580</v>
      </c>
      <c r="B678" s="96" t="s">
        <v>178</v>
      </c>
      <c r="J678" s="166"/>
    </row>
    <row r="679" spans="1:10" ht="15" x14ac:dyDescent="0.2">
      <c r="A679" s="30">
        <f t="shared" si="150"/>
        <v>43587</v>
      </c>
      <c r="B679" s="96" t="s">
        <v>178</v>
      </c>
      <c r="J679" s="166"/>
    </row>
    <row r="680" spans="1:10" ht="15" x14ac:dyDescent="0.2">
      <c r="A680" s="30">
        <f t="shared" si="150"/>
        <v>43594</v>
      </c>
      <c r="B680" s="96" t="s">
        <v>178</v>
      </c>
      <c r="J680" s="166"/>
    </row>
    <row r="681" spans="1:10" ht="15" x14ac:dyDescent="0.2">
      <c r="A681" s="30">
        <f t="shared" si="150"/>
        <v>43601</v>
      </c>
      <c r="B681" s="96" t="s">
        <v>178</v>
      </c>
      <c r="J681" s="166"/>
    </row>
    <row r="682" spans="1:10" ht="15" x14ac:dyDescent="0.2">
      <c r="A682" s="30">
        <f t="shared" si="150"/>
        <v>43608</v>
      </c>
      <c r="B682" s="96" t="s">
        <v>178</v>
      </c>
      <c r="J682" s="166"/>
    </row>
    <row r="683" spans="1:10" ht="15" x14ac:dyDescent="0.2">
      <c r="A683" s="30">
        <f t="shared" si="150"/>
        <v>43615</v>
      </c>
      <c r="B683" s="96" t="s">
        <v>178</v>
      </c>
      <c r="J683" s="166"/>
    </row>
    <row r="684" spans="1:10" ht="15" x14ac:dyDescent="0.2">
      <c r="A684" s="30">
        <f t="shared" si="150"/>
        <v>43622</v>
      </c>
      <c r="B684" s="96" t="s">
        <v>178</v>
      </c>
      <c r="J684" s="166"/>
    </row>
    <row r="685" spans="1:10" ht="15" x14ac:dyDescent="0.2">
      <c r="A685" s="30">
        <f t="shared" si="150"/>
        <v>43629</v>
      </c>
      <c r="B685" s="96" t="s">
        <v>178</v>
      </c>
      <c r="J685" s="166"/>
    </row>
    <row r="686" spans="1:10" ht="15" x14ac:dyDescent="0.2">
      <c r="A686" s="30">
        <f t="shared" si="150"/>
        <v>43636</v>
      </c>
      <c r="B686" s="96" t="s">
        <v>178</v>
      </c>
      <c r="J686" s="166"/>
    </row>
    <row r="687" spans="1:10" ht="15" x14ac:dyDescent="0.2">
      <c r="A687" s="30">
        <f t="shared" si="150"/>
        <v>43643</v>
      </c>
      <c r="B687" s="96" t="s">
        <v>178</v>
      </c>
      <c r="J687" s="166"/>
    </row>
    <row r="688" spans="1:10" ht="15" x14ac:dyDescent="0.2">
      <c r="A688" s="30">
        <f t="shared" si="150"/>
        <v>43650</v>
      </c>
      <c r="B688" s="96" t="s">
        <v>178</v>
      </c>
      <c r="J688" s="166"/>
    </row>
    <row r="689" spans="1:10" ht="15" x14ac:dyDescent="0.2">
      <c r="A689" s="30">
        <f t="shared" si="150"/>
        <v>43657</v>
      </c>
      <c r="B689" s="96" t="s">
        <v>178</v>
      </c>
      <c r="J689" s="166"/>
    </row>
    <row r="690" spans="1:10" ht="15" x14ac:dyDescent="0.2">
      <c r="A690" s="30">
        <f t="shared" si="150"/>
        <v>43664</v>
      </c>
      <c r="B690" s="96" t="s">
        <v>178</v>
      </c>
      <c r="J690" s="166"/>
    </row>
    <row r="691" spans="1:10" ht="15" x14ac:dyDescent="0.2">
      <c r="A691" s="30">
        <f t="shared" si="150"/>
        <v>43671</v>
      </c>
      <c r="B691" s="96" t="s">
        <v>178</v>
      </c>
      <c r="J691" s="166"/>
    </row>
    <row r="692" spans="1:10" ht="15" x14ac:dyDescent="0.2">
      <c r="A692" s="30">
        <f t="shared" si="150"/>
        <v>43678</v>
      </c>
      <c r="B692" s="96" t="s">
        <v>178</v>
      </c>
      <c r="J692" s="166"/>
    </row>
    <row r="693" spans="1:10" ht="15" x14ac:dyDescent="0.2">
      <c r="A693" s="30">
        <f t="shared" si="150"/>
        <v>43685</v>
      </c>
      <c r="B693" s="96" t="s">
        <v>178</v>
      </c>
      <c r="J693" s="166"/>
    </row>
    <row r="694" spans="1:10" ht="15" x14ac:dyDescent="0.2">
      <c r="A694" s="30">
        <f t="shared" si="150"/>
        <v>43692</v>
      </c>
      <c r="B694" s="96" t="s">
        <v>178</v>
      </c>
      <c r="J694" s="166"/>
    </row>
    <row r="695" spans="1:10" ht="15" x14ac:dyDescent="0.2">
      <c r="A695" s="30">
        <f t="shared" si="150"/>
        <v>43699</v>
      </c>
      <c r="B695" s="96" t="s">
        <v>178</v>
      </c>
      <c r="J695" s="166"/>
    </row>
    <row r="696" spans="1:10" ht="15" x14ac:dyDescent="0.2">
      <c r="A696" s="30">
        <f t="shared" si="150"/>
        <v>43706</v>
      </c>
      <c r="B696" s="96" t="s">
        <v>178</v>
      </c>
      <c r="J696" s="166"/>
    </row>
    <row r="697" spans="1:10" ht="15" x14ac:dyDescent="0.2">
      <c r="A697" s="30">
        <f t="shared" si="150"/>
        <v>43713</v>
      </c>
      <c r="B697" s="96" t="s">
        <v>178</v>
      </c>
      <c r="J697" s="166"/>
    </row>
    <row r="698" spans="1:10" ht="15" x14ac:dyDescent="0.2">
      <c r="A698" s="30">
        <f t="shared" si="150"/>
        <v>43720</v>
      </c>
      <c r="B698" s="96" t="s">
        <v>178</v>
      </c>
      <c r="J698" s="166"/>
    </row>
    <row r="699" spans="1:10" ht="15" x14ac:dyDescent="0.2">
      <c r="A699" s="30">
        <f t="shared" si="150"/>
        <v>43727</v>
      </c>
      <c r="B699" s="96" t="s">
        <v>178</v>
      </c>
      <c r="J699" s="166"/>
    </row>
    <row r="700" spans="1:10" ht="15" x14ac:dyDescent="0.2">
      <c r="A700" s="30">
        <f t="shared" si="150"/>
        <v>43734</v>
      </c>
      <c r="B700" s="96" t="s">
        <v>178</v>
      </c>
      <c r="J700" s="166"/>
    </row>
    <row r="701" spans="1:10" ht="15" x14ac:dyDescent="0.2">
      <c r="A701" s="30">
        <f t="shared" si="150"/>
        <v>43741</v>
      </c>
      <c r="B701" s="96" t="s">
        <v>178</v>
      </c>
      <c r="J701" s="166"/>
    </row>
    <row r="702" spans="1:10" ht="15" x14ac:dyDescent="0.2">
      <c r="A702" s="30">
        <f t="shared" ref="A702:A765" si="151">+A701+7</f>
        <v>43748</v>
      </c>
      <c r="B702" s="96" t="s">
        <v>178</v>
      </c>
      <c r="J702" s="166"/>
    </row>
    <row r="703" spans="1:10" ht="15" x14ac:dyDescent="0.2">
      <c r="A703" s="30">
        <f t="shared" si="151"/>
        <v>43755</v>
      </c>
      <c r="B703" s="96" t="s">
        <v>178</v>
      </c>
      <c r="J703" s="166"/>
    </row>
    <row r="704" spans="1:10" ht="15" x14ac:dyDescent="0.2">
      <c r="A704" s="30">
        <f t="shared" si="151"/>
        <v>43762</v>
      </c>
      <c r="B704" s="96" t="s">
        <v>178</v>
      </c>
      <c r="J704" s="166"/>
    </row>
    <row r="705" spans="1:10" ht="15" x14ac:dyDescent="0.2">
      <c r="A705" s="30">
        <f t="shared" si="151"/>
        <v>43769</v>
      </c>
      <c r="B705" s="96" t="s">
        <v>178</v>
      </c>
      <c r="J705" s="166"/>
    </row>
    <row r="706" spans="1:10" ht="15" x14ac:dyDescent="0.2">
      <c r="A706" s="30">
        <f t="shared" si="151"/>
        <v>43776</v>
      </c>
      <c r="B706" s="96" t="s">
        <v>178</v>
      </c>
      <c r="J706" s="166"/>
    </row>
    <row r="707" spans="1:10" ht="15" x14ac:dyDescent="0.2">
      <c r="A707" s="30">
        <f t="shared" si="151"/>
        <v>43783</v>
      </c>
      <c r="B707" s="96" t="s">
        <v>178</v>
      </c>
      <c r="J707" s="166"/>
    </row>
    <row r="708" spans="1:10" ht="15" x14ac:dyDescent="0.2">
      <c r="A708" s="30">
        <f t="shared" si="151"/>
        <v>43790</v>
      </c>
      <c r="B708" s="96" t="s">
        <v>178</v>
      </c>
      <c r="J708" s="166"/>
    </row>
    <row r="709" spans="1:10" ht="15" x14ac:dyDescent="0.2">
      <c r="A709" s="30">
        <f t="shared" si="151"/>
        <v>43797</v>
      </c>
      <c r="B709" s="96" t="s">
        <v>178</v>
      </c>
      <c r="J709" s="166"/>
    </row>
    <row r="710" spans="1:10" ht="15" x14ac:dyDescent="0.2">
      <c r="A710" s="30">
        <f t="shared" si="151"/>
        <v>43804</v>
      </c>
      <c r="B710" s="96" t="s">
        <v>178</v>
      </c>
      <c r="J710" s="166"/>
    </row>
    <row r="711" spans="1:10" ht="15" x14ac:dyDescent="0.2">
      <c r="A711" s="30">
        <f t="shared" si="151"/>
        <v>43811</v>
      </c>
      <c r="B711" s="96" t="s">
        <v>178</v>
      </c>
      <c r="J711" s="166"/>
    </row>
    <row r="712" spans="1:10" ht="15" x14ac:dyDescent="0.2">
      <c r="A712" s="30">
        <f t="shared" si="151"/>
        <v>43818</v>
      </c>
      <c r="B712" s="96" t="s">
        <v>178</v>
      </c>
      <c r="J712" s="166"/>
    </row>
    <row r="713" spans="1:10" ht="15" x14ac:dyDescent="0.2">
      <c r="A713" s="30">
        <f t="shared" si="151"/>
        <v>43825</v>
      </c>
      <c r="B713" s="96" t="s">
        <v>178</v>
      </c>
      <c r="J713" s="166"/>
    </row>
    <row r="714" spans="1:10" ht="15" x14ac:dyDescent="0.2">
      <c r="A714" s="30">
        <f t="shared" si="151"/>
        <v>43832</v>
      </c>
      <c r="B714" s="96" t="s">
        <v>178</v>
      </c>
      <c r="J714" s="166"/>
    </row>
    <row r="715" spans="1:10" ht="15" x14ac:dyDescent="0.2">
      <c r="A715" s="30">
        <f t="shared" si="151"/>
        <v>43839</v>
      </c>
      <c r="B715" s="96" t="s">
        <v>178</v>
      </c>
      <c r="J715" s="166"/>
    </row>
    <row r="716" spans="1:10" ht="15" x14ac:dyDescent="0.2">
      <c r="A716" s="30">
        <f t="shared" si="151"/>
        <v>43846</v>
      </c>
      <c r="B716" s="96" t="s">
        <v>178</v>
      </c>
      <c r="J716" s="166"/>
    </row>
    <row r="717" spans="1:10" ht="15" x14ac:dyDescent="0.2">
      <c r="A717" s="30">
        <f t="shared" si="151"/>
        <v>43853</v>
      </c>
      <c r="B717" s="96" t="s">
        <v>178</v>
      </c>
      <c r="J717" s="166"/>
    </row>
    <row r="718" spans="1:10" ht="15" x14ac:dyDescent="0.2">
      <c r="A718" s="30">
        <f t="shared" si="151"/>
        <v>43860</v>
      </c>
      <c r="B718" s="96" t="s">
        <v>178</v>
      </c>
      <c r="J718" s="166"/>
    </row>
    <row r="719" spans="1:10" ht="15" x14ac:dyDescent="0.2">
      <c r="A719" s="30">
        <f t="shared" si="151"/>
        <v>43867</v>
      </c>
      <c r="B719" s="96" t="s">
        <v>178</v>
      </c>
      <c r="J719" s="166"/>
    </row>
    <row r="720" spans="1:10" ht="15" x14ac:dyDescent="0.2">
      <c r="A720" s="30">
        <f t="shared" si="151"/>
        <v>43874</v>
      </c>
      <c r="B720" s="96" t="s">
        <v>178</v>
      </c>
      <c r="J720" s="166"/>
    </row>
    <row r="721" spans="1:10" ht="15" x14ac:dyDescent="0.2">
      <c r="A721" s="30">
        <f t="shared" si="151"/>
        <v>43881</v>
      </c>
      <c r="B721" s="96" t="s">
        <v>178</v>
      </c>
      <c r="J721" s="166"/>
    </row>
    <row r="722" spans="1:10" ht="15" x14ac:dyDescent="0.2">
      <c r="A722" s="30">
        <f t="shared" si="151"/>
        <v>43888</v>
      </c>
      <c r="B722" s="96" t="s">
        <v>178</v>
      </c>
      <c r="J722" s="166"/>
    </row>
    <row r="723" spans="1:10" ht="15" x14ac:dyDescent="0.2">
      <c r="A723" s="30">
        <f t="shared" si="151"/>
        <v>43895</v>
      </c>
      <c r="B723" s="96" t="s">
        <v>178</v>
      </c>
      <c r="J723" s="166"/>
    </row>
    <row r="724" spans="1:10" ht="15" x14ac:dyDescent="0.2">
      <c r="A724" s="30">
        <f t="shared" si="151"/>
        <v>43902</v>
      </c>
      <c r="B724" s="96" t="s">
        <v>178</v>
      </c>
      <c r="J724" s="166"/>
    </row>
    <row r="725" spans="1:10" ht="15" x14ac:dyDescent="0.2">
      <c r="A725" s="30">
        <f t="shared" si="151"/>
        <v>43909</v>
      </c>
      <c r="B725" s="96" t="s">
        <v>178</v>
      </c>
      <c r="J725" s="166"/>
    </row>
    <row r="726" spans="1:10" ht="15" x14ac:dyDescent="0.2">
      <c r="A726" s="30">
        <f t="shared" si="151"/>
        <v>43916</v>
      </c>
      <c r="B726" s="96" t="s">
        <v>178</v>
      </c>
      <c r="J726" s="166"/>
    </row>
    <row r="727" spans="1:10" ht="15" x14ac:dyDescent="0.2">
      <c r="A727" s="30">
        <f t="shared" si="151"/>
        <v>43923</v>
      </c>
      <c r="B727" s="96" t="s">
        <v>178</v>
      </c>
      <c r="J727" s="166"/>
    </row>
    <row r="728" spans="1:10" ht="15" x14ac:dyDescent="0.2">
      <c r="A728" s="30">
        <f t="shared" si="151"/>
        <v>43930</v>
      </c>
      <c r="B728" s="96" t="s">
        <v>178</v>
      </c>
      <c r="J728" s="166"/>
    </row>
    <row r="729" spans="1:10" ht="15" x14ac:dyDescent="0.2">
      <c r="A729" s="30">
        <f t="shared" si="151"/>
        <v>43937</v>
      </c>
      <c r="B729" s="96" t="s">
        <v>178</v>
      </c>
      <c r="J729" s="166"/>
    </row>
    <row r="730" spans="1:10" ht="15" x14ac:dyDescent="0.2">
      <c r="A730" s="30">
        <f t="shared" si="151"/>
        <v>43944</v>
      </c>
      <c r="B730" s="96" t="s">
        <v>178</v>
      </c>
      <c r="J730" s="166"/>
    </row>
    <row r="731" spans="1:10" ht="15" x14ac:dyDescent="0.2">
      <c r="A731" s="30">
        <f t="shared" si="151"/>
        <v>43951</v>
      </c>
      <c r="B731" s="96" t="s">
        <v>178</v>
      </c>
      <c r="J731" s="166"/>
    </row>
    <row r="732" spans="1:10" ht="15" x14ac:dyDescent="0.2">
      <c r="A732" s="30">
        <f t="shared" si="151"/>
        <v>43958</v>
      </c>
      <c r="B732" s="96" t="s">
        <v>178</v>
      </c>
      <c r="J732" s="166"/>
    </row>
    <row r="733" spans="1:10" ht="15" x14ac:dyDescent="0.2">
      <c r="A733" s="30">
        <f t="shared" si="151"/>
        <v>43965</v>
      </c>
      <c r="B733" s="96" t="s">
        <v>178</v>
      </c>
      <c r="J733" s="166"/>
    </row>
    <row r="734" spans="1:10" ht="15" x14ac:dyDescent="0.2">
      <c r="A734" s="30">
        <f t="shared" si="151"/>
        <v>43972</v>
      </c>
      <c r="B734" s="96" t="s">
        <v>178</v>
      </c>
      <c r="J734" s="166"/>
    </row>
    <row r="735" spans="1:10" ht="15" x14ac:dyDescent="0.2">
      <c r="A735" s="30">
        <f t="shared" si="151"/>
        <v>43979</v>
      </c>
      <c r="B735" s="96" t="s">
        <v>178</v>
      </c>
      <c r="J735" s="166"/>
    </row>
    <row r="736" spans="1:10" ht="15" x14ac:dyDescent="0.2">
      <c r="A736" s="30">
        <f t="shared" si="151"/>
        <v>43986</v>
      </c>
      <c r="B736" s="96" t="s">
        <v>178</v>
      </c>
      <c r="J736" s="166"/>
    </row>
    <row r="737" spans="1:10" ht="15" x14ac:dyDescent="0.2">
      <c r="A737" s="30">
        <f t="shared" si="151"/>
        <v>43993</v>
      </c>
      <c r="B737" s="96" t="s">
        <v>178</v>
      </c>
      <c r="J737" s="166"/>
    </row>
    <row r="738" spans="1:10" ht="15" x14ac:dyDescent="0.2">
      <c r="A738" s="30">
        <f t="shared" si="151"/>
        <v>44000</v>
      </c>
      <c r="B738" s="96" t="s">
        <v>178</v>
      </c>
      <c r="J738" s="166"/>
    </row>
    <row r="739" spans="1:10" ht="15" x14ac:dyDescent="0.2">
      <c r="A739" s="30">
        <f t="shared" si="151"/>
        <v>44007</v>
      </c>
      <c r="B739" s="96" t="s">
        <v>178</v>
      </c>
      <c r="J739" s="166"/>
    </row>
    <row r="740" spans="1:10" ht="15" x14ac:dyDescent="0.2">
      <c r="A740" s="30">
        <f t="shared" si="151"/>
        <v>44014</v>
      </c>
      <c r="B740" s="96" t="s">
        <v>178</v>
      </c>
      <c r="J740" s="166"/>
    </row>
    <row r="741" spans="1:10" ht="15" x14ac:dyDescent="0.2">
      <c r="A741" s="30">
        <f t="shared" si="151"/>
        <v>44021</v>
      </c>
      <c r="B741" s="96" t="s">
        <v>178</v>
      </c>
      <c r="J741" s="166"/>
    </row>
    <row r="742" spans="1:10" ht="15" x14ac:dyDescent="0.2">
      <c r="A742" s="30">
        <f t="shared" si="151"/>
        <v>44028</v>
      </c>
      <c r="B742" s="96" t="s">
        <v>178</v>
      </c>
      <c r="J742" s="166"/>
    </row>
    <row r="743" spans="1:10" ht="15" x14ac:dyDescent="0.2">
      <c r="A743" s="30">
        <f t="shared" si="151"/>
        <v>44035</v>
      </c>
      <c r="B743" s="96" t="s">
        <v>178</v>
      </c>
      <c r="J743" s="166"/>
    </row>
    <row r="744" spans="1:10" ht="15" x14ac:dyDescent="0.2">
      <c r="A744" s="30">
        <f t="shared" si="151"/>
        <v>44042</v>
      </c>
      <c r="B744" s="96" t="s">
        <v>178</v>
      </c>
      <c r="J744" s="166"/>
    </row>
    <row r="745" spans="1:10" ht="15" x14ac:dyDescent="0.2">
      <c r="A745" s="30">
        <f t="shared" si="151"/>
        <v>44049</v>
      </c>
      <c r="B745" s="96" t="s">
        <v>178</v>
      </c>
      <c r="J745" s="166"/>
    </row>
    <row r="746" spans="1:10" ht="15" x14ac:dyDescent="0.2">
      <c r="A746" s="30">
        <f t="shared" si="151"/>
        <v>44056</v>
      </c>
      <c r="B746" s="96" t="s">
        <v>178</v>
      </c>
      <c r="J746" s="166"/>
    </row>
    <row r="747" spans="1:10" ht="15" x14ac:dyDescent="0.2">
      <c r="A747" s="30">
        <f t="shared" si="151"/>
        <v>44063</v>
      </c>
      <c r="B747" s="96" t="s">
        <v>178</v>
      </c>
      <c r="J747" s="166"/>
    </row>
    <row r="748" spans="1:10" ht="15" x14ac:dyDescent="0.2">
      <c r="A748" s="30">
        <f t="shared" si="151"/>
        <v>44070</v>
      </c>
      <c r="B748" s="96" t="s">
        <v>178</v>
      </c>
      <c r="J748" s="166"/>
    </row>
    <row r="749" spans="1:10" ht="15" x14ac:dyDescent="0.2">
      <c r="A749" s="30">
        <f t="shared" si="151"/>
        <v>44077</v>
      </c>
      <c r="B749" s="96" t="s">
        <v>178</v>
      </c>
      <c r="J749" s="166"/>
    </row>
    <row r="750" spans="1:10" ht="15" x14ac:dyDescent="0.2">
      <c r="A750" s="30">
        <f t="shared" si="151"/>
        <v>44084</v>
      </c>
      <c r="B750" s="96" t="s">
        <v>178</v>
      </c>
      <c r="J750" s="166"/>
    </row>
    <row r="751" spans="1:10" ht="15" x14ac:dyDescent="0.2">
      <c r="A751" s="30">
        <f t="shared" si="151"/>
        <v>44091</v>
      </c>
      <c r="B751" s="96" t="s">
        <v>178</v>
      </c>
      <c r="J751" s="166"/>
    </row>
    <row r="752" spans="1:10" ht="15" x14ac:dyDescent="0.2">
      <c r="A752" s="30">
        <f t="shared" si="151"/>
        <v>44098</v>
      </c>
      <c r="B752" s="96" t="s">
        <v>178</v>
      </c>
      <c r="J752" s="166"/>
    </row>
    <row r="753" spans="1:10" ht="15" x14ac:dyDescent="0.2">
      <c r="A753" s="30">
        <f t="shared" si="151"/>
        <v>44105</v>
      </c>
      <c r="B753" s="96" t="s">
        <v>178</v>
      </c>
      <c r="J753" s="166"/>
    </row>
    <row r="754" spans="1:10" ht="15" x14ac:dyDescent="0.2">
      <c r="A754" s="30">
        <f t="shared" si="151"/>
        <v>44112</v>
      </c>
      <c r="B754" s="96" t="s">
        <v>178</v>
      </c>
      <c r="J754" s="166"/>
    </row>
    <row r="755" spans="1:10" ht="15" x14ac:dyDescent="0.2">
      <c r="A755" s="30">
        <f t="shared" si="151"/>
        <v>44119</v>
      </c>
      <c r="B755" s="96" t="s">
        <v>178</v>
      </c>
      <c r="J755" s="166"/>
    </row>
    <row r="756" spans="1:10" ht="15" x14ac:dyDescent="0.2">
      <c r="A756" s="30">
        <f t="shared" si="151"/>
        <v>44126</v>
      </c>
      <c r="B756" s="96" t="s">
        <v>178</v>
      </c>
      <c r="J756" s="166"/>
    </row>
    <row r="757" spans="1:10" ht="15" x14ac:dyDescent="0.2">
      <c r="A757" s="30">
        <f t="shared" si="151"/>
        <v>44133</v>
      </c>
      <c r="B757" s="96" t="s">
        <v>178</v>
      </c>
      <c r="J757" s="166"/>
    </row>
    <row r="758" spans="1:10" ht="15" x14ac:dyDescent="0.2">
      <c r="A758" s="30">
        <f t="shared" si="151"/>
        <v>44140</v>
      </c>
      <c r="B758" s="96" t="s">
        <v>178</v>
      </c>
      <c r="J758" s="166"/>
    </row>
    <row r="759" spans="1:10" ht="15" x14ac:dyDescent="0.2">
      <c r="A759" s="30">
        <f t="shared" si="151"/>
        <v>44147</v>
      </c>
      <c r="B759" s="96" t="s">
        <v>178</v>
      </c>
      <c r="J759" s="166"/>
    </row>
    <row r="760" spans="1:10" ht="15" x14ac:dyDescent="0.2">
      <c r="A760" s="30">
        <f t="shared" si="151"/>
        <v>44154</v>
      </c>
      <c r="B760" s="96" t="s">
        <v>178</v>
      </c>
      <c r="J760" s="166"/>
    </row>
    <row r="761" spans="1:10" ht="15" x14ac:dyDescent="0.2">
      <c r="A761" s="30">
        <f t="shared" si="151"/>
        <v>44161</v>
      </c>
      <c r="B761" s="96" t="s">
        <v>178</v>
      </c>
      <c r="J761" s="166"/>
    </row>
    <row r="762" spans="1:10" ht="15" x14ac:dyDescent="0.2">
      <c r="A762" s="30">
        <f t="shared" si="151"/>
        <v>44168</v>
      </c>
      <c r="B762" s="96" t="s">
        <v>178</v>
      </c>
      <c r="J762" s="166"/>
    </row>
    <row r="763" spans="1:10" ht="15" x14ac:dyDescent="0.2">
      <c r="A763" s="30">
        <f t="shared" si="151"/>
        <v>44175</v>
      </c>
      <c r="B763" s="96" t="s">
        <v>178</v>
      </c>
      <c r="J763" s="166"/>
    </row>
    <row r="764" spans="1:10" ht="15" x14ac:dyDescent="0.2">
      <c r="A764" s="30">
        <f t="shared" si="151"/>
        <v>44182</v>
      </c>
      <c r="B764" s="96" t="s">
        <v>178</v>
      </c>
      <c r="J764" s="166"/>
    </row>
    <row r="765" spans="1:10" ht="15" x14ac:dyDescent="0.2">
      <c r="A765" s="30">
        <f t="shared" si="151"/>
        <v>44189</v>
      </c>
      <c r="B765" s="96" t="s">
        <v>178</v>
      </c>
      <c r="J765" s="166"/>
    </row>
    <row r="766" spans="1:10" ht="15" x14ac:dyDescent="0.2">
      <c r="A766" s="30">
        <f t="shared" ref="A766:A829" si="152">+A765+7</f>
        <v>44196</v>
      </c>
      <c r="B766" s="96" t="s">
        <v>178</v>
      </c>
      <c r="J766" s="166"/>
    </row>
    <row r="767" spans="1:10" ht="15" x14ac:dyDescent="0.2">
      <c r="A767" s="30">
        <f t="shared" si="152"/>
        <v>44203</v>
      </c>
      <c r="B767" s="96" t="s">
        <v>178</v>
      </c>
      <c r="J767" s="166"/>
    </row>
    <row r="768" spans="1:10" ht="15" x14ac:dyDescent="0.2">
      <c r="A768" s="30">
        <f t="shared" si="152"/>
        <v>44210</v>
      </c>
      <c r="B768" s="96" t="s">
        <v>178</v>
      </c>
      <c r="J768" s="166"/>
    </row>
    <row r="769" spans="1:10" ht="15" x14ac:dyDescent="0.2">
      <c r="A769" s="30">
        <f t="shared" si="152"/>
        <v>44217</v>
      </c>
      <c r="B769" s="96" t="s">
        <v>178</v>
      </c>
      <c r="J769" s="166"/>
    </row>
    <row r="770" spans="1:10" ht="15" x14ac:dyDescent="0.2">
      <c r="A770" s="30">
        <f t="shared" si="152"/>
        <v>44224</v>
      </c>
      <c r="B770" s="96" t="s">
        <v>178</v>
      </c>
      <c r="J770" s="166"/>
    </row>
    <row r="771" spans="1:10" ht="15" x14ac:dyDescent="0.2">
      <c r="A771" s="30">
        <f t="shared" si="152"/>
        <v>44231</v>
      </c>
      <c r="B771" s="96" t="s">
        <v>178</v>
      </c>
      <c r="J771" s="166"/>
    </row>
    <row r="772" spans="1:10" ht="15" x14ac:dyDescent="0.2">
      <c r="A772" s="30">
        <f t="shared" si="152"/>
        <v>44238</v>
      </c>
      <c r="B772" s="96" t="s">
        <v>178</v>
      </c>
      <c r="J772" s="166"/>
    </row>
    <row r="773" spans="1:10" ht="15" x14ac:dyDescent="0.2">
      <c r="A773" s="30">
        <f t="shared" si="152"/>
        <v>44245</v>
      </c>
      <c r="B773" s="96" t="s">
        <v>178</v>
      </c>
      <c r="J773" s="166"/>
    </row>
    <row r="774" spans="1:10" ht="15" x14ac:dyDescent="0.2">
      <c r="A774" s="30">
        <f t="shared" si="152"/>
        <v>44252</v>
      </c>
      <c r="B774" s="96" t="s">
        <v>178</v>
      </c>
      <c r="J774" s="166"/>
    </row>
    <row r="775" spans="1:10" ht="15" x14ac:dyDescent="0.2">
      <c r="A775" s="30">
        <f t="shared" si="152"/>
        <v>44259</v>
      </c>
      <c r="B775" s="96" t="s">
        <v>178</v>
      </c>
      <c r="J775" s="166"/>
    </row>
    <row r="776" spans="1:10" ht="15" x14ac:dyDescent="0.2">
      <c r="A776" s="30">
        <f t="shared" si="152"/>
        <v>44266</v>
      </c>
      <c r="B776" s="96" t="s">
        <v>178</v>
      </c>
      <c r="J776" s="166"/>
    </row>
    <row r="777" spans="1:10" ht="15" x14ac:dyDescent="0.2">
      <c r="A777" s="30">
        <f t="shared" si="152"/>
        <v>44273</v>
      </c>
      <c r="B777" s="96" t="s">
        <v>178</v>
      </c>
      <c r="J777" s="166"/>
    </row>
    <row r="778" spans="1:10" ht="15" x14ac:dyDescent="0.2">
      <c r="A778" s="30">
        <f t="shared" si="152"/>
        <v>44280</v>
      </c>
      <c r="B778" s="96" t="s">
        <v>178</v>
      </c>
      <c r="J778" s="166"/>
    </row>
    <row r="779" spans="1:10" ht="15" x14ac:dyDescent="0.2">
      <c r="A779" s="30">
        <f t="shared" si="152"/>
        <v>44287</v>
      </c>
      <c r="B779" s="96" t="s">
        <v>178</v>
      </c>
      <c r="J779" s="166"/>
    </row>
    <row r="780" spans="1:10" ht="15" x14ac:dyDescent="0.2">
      <c r="A780" s="30">
        <f t="shared" si="152"/>
        <v>44294</v>
      </c>
      <c r="B780" s="96" t="s">
        <v>178</v>
      </c>
      <c r="J780" s="166"/>
    </row>
    <row r="781" spans="1:10" ht="15" x14ac:dyDescent="0.2">
      <c r="A781" s="30">
        <f t="shared" si="152"/>
        <v>44301</v>
      </c>
      <c r="B781" s="96" t="s">
        <v>178</v>
      </c>
      <c r="J781" s="166"/>
    </row>
    <row r="782" spans="1:10" ht="15" x14ac:dyDescent="0.2">
      <c r="A782" s="30">
        <f t="shared" si="152"/>
        <v>44308</v>
      </c>
      <c r="B782" s="96" t="s">
        <v>178</v>
      </c>
      <c r="J782" s="166"/>
    </row>
    <row r="783" spans="1:10" ht="15" x14ac:dyDescent="0.2">
      <c r="A783" s="30">
        <f t="shared" si="152"/>
        <v>44315</v>
      </c>
      <c r="B783" s="96" t="s">
        <v>178</v>
      </c>
      <c r="J783" s="166"/>
    </row>
    <row r="784" spans="1:10" ht="15" x14ac:dyDescent="0.2">
      <c r="A784" s="30">
        <f t="shared" si="152"/>
        <v>44322</v>
      </c>
      <c r="B784" s="96" t="s">
        <v>178</v>
      </c>
      <c r="J784" s="166"/>
    </row>
    <row r="785" spans="1:10" ht="15" x14ac:dyDescent="0.2">
      <c r="A785" s="30">
        <f t="shared" si="152"/>
        <v>44329</v>
      </c>
      <c r="B785" s="96" t="s">
        <v>178</v>
      </c>
      <c r="J785" s="166"/>
    </row>
    <row r="786" spans="1:10" ht="15" x14ac:dyDescent="0.2">
      <c r="A786" s="30">
        <f t="shared" si="152"/>
        <v>44336</v>
      </c>
      <c r="B786" s="96" t="s">
        <v>178</v>
      </c>
      <c r="J786" s="166"/>
    </row>
    <row r="787" spans="1:10" ht="15" x14ac:dyDescent="0.2">
      <c r="A787" s="30">
        <f t="shared" si="152"/>
        <v>44343</v>
      </c>
      <c r="B787" s="96" t="s">
        <v>178</v>
      </c>
      <c r="J787" s="166"/>
    </row>
    <row r="788" spans="1:10" ht="15" x14ac:dyDescent="0.2">
      <c r="A788" s="30">
        <f t="shared" si="152"/>
        <v>44350</v>
      </c>
      <c r="B788" s="96" t="s">
        <v>178</v>
      </c>
      <c r="J788" s="166"/>
    </row>
    <row r="789" spans="1:10" ht="15" x14ac:dyDescent="0.2">
      <c r="A789" s="30">
        <f t="shared" si="152"/>
        <v>44357</v>
      </c>
      <c r="B789" s="96" t="s">
        <v>178</v>
      </c>
      <c r="J789" s="166"/>
    </row>
    <row r="790" spans="1:10" ht="15" x14ac:dyDescent="0.2">
      <c r="A790" s="30">
        <f t="shared" si="152"/>
        <v>44364</v>
      </c>
      <c r="B790" s="96" t="s">
        <v>178</v>
      </c>
      <c r="J790" s="166"/>
    </row>
    <row r="791" spans="1:10" ht="15" x14ac:dyDescent="0.2">
      <c r="A791" s="30">
        <f t="shared" si="152"/>
        <v>44371</v>
      </c>
      <c r="B791" s="96" t="s">
        <v>178</v>
      </c>
      <c r="J791" s="166"/>
    </row>
    <row r="792" spans="1:10" ht="15" x14ac:dyDescent="0.2">
      <c r="A792" s="30">
        <f t="shared" si="152"/>
        <v>44378</v>
      </c>
      <c r="B792" s="96" t="s">
        <v>178</v>
      </c>
      <c r="J792" s="166"/>
    </row>
    <row r="793" spans="1:10" ht="15" x14ac:dyDescent="0.2">
      <c r="A793" s="30">
        <f t="shared" si="152"/>
        <v>44385</v>
      </c>
      <c r="B793" s="96" t="s">
        <v>178</v>
      </c>
      <c r="J793" s="166"/>
    </row>
    <row r="794" spans="1:10" ht="15" x14ac:dyDescent="0.2">
      <c r="A794" s="30">
        <f t="shared" si="152"/>
        <v>44392</v>
      </c>
      <c r="B794" s="96" t="s">
        <v>178</v>
      </c>
      <c r="J794" s="166"/>
    </row>
    <row r="795" spans="1:10" ht="15" x14ac:dyDescent="0.2">
      <c r="A795" s="30">
        <f t="shared" si="152"/>
        <v>44399</v>
      </c>
      <c r="B795" s="96" t="s">
        <v>178</v>
      </c>
      <c r="J795" s="166"/>
    </row>
    <row r="796" spans="1:10" ht="15" x14ac:dyDescent="0.2">
      <c r="A796" s="30">
        <f t="shared" si="152"/>
        <v>44406</v>
      </c>
      <c r="B796" s="96" t="s">
        <v>178</v>
      </c>
      <c r="J796" s="166"/>
    </row>
    <row r="797" spans="1:10" ht="15" x14ac:dyDescent="0.2">
      <c r="A797" s="30">
        <f t="shared" si="152"/>
        <v>44413</v>
      </c>
      <c r="B797" s="96" t="s">
        <v>178</v>
      </c>
      <c r="J797" s="166"/>
    </row>
    <row r="798" spans="1:10" ht="15" x14ac:dyDescent="0.2">
      <c r="A798" s="30">
        <f t="shared" si="152"/>
        <v>44420</v>
      </c>
      <c r="B798" s="96" t="s">
        <v>178</v>
      </c>
      <c r="J798" s="166"/>
    </row>
    <row r="799" spans="1:10" ht="15" x14ac:dyDescent="0.2">
      <c r="A799" s="30">
        <f t="shared" si="152"/>
        <v>44427</v>
      </c>
      <c r="B799" s="96" t="s">
        <v>178</v>
      </c>
      <c r="J799" s="166"/>
    </row>
    <row r="800" spans="1:10" ht="15" x14ac:dyDescent="0.2">
      <c r="A800" s="30">
        <f t="shared" si="152"/>
        <v>44434</v>
      </c>
      <c r="B800" s="96" t="s">
        <v>178</v>
      </c>
      <c r="J800" s="166"/>
    </row>
    <row r="801" spans="1:10" ht="15" x14ac:dyDescent="0.2">
      <c r="A801" s="30">
        <f t="shared" si="152"/>
        <v>44441</v>
      </c>
      <c r="B801" s="96" t="s">
        <v>178</v>
      </c>
      <c r="J801" s="166"/>
    </row>
    <row r="802" spans="1:10" ht="15" x14ac:dyDescent="0.2">
      <c r="A802" s="30">
        <f t="shared" si="152"/>
        <v>44448</v>
      </c>
      <c r="B802" s="96" t="s">
        <v>178</v>
      </c>
      <c r="J802" s="166"/>
    </row>
    <row r="803" spans="1:10" ht="15" x14ac:dyDescent="0.2">
      <c r="A803" s="30">
        <f t="shared" si="152"/>
        <v>44455</v>
      </c>
      <c r="B803" s="96" t="s">
        <v>178</v>
      </c>
      <c r="J803" s="166"/>
    </row>
    <row r="804" spans="1:10" ht="15" x14ac:dyDescent="0.2">
      <c r="A804" s="30">
        <f t="shared" si="152"/>
        <v>44462</v>
      </c>
      <c r="B804" s="96" t="s">
        <v>178</v>
      </c>
      <c r="J804" s="166"/>
    </row>
    <row r="805" spans="1:10" ht="15" x14ac:dyDescent="0.2">
      <c r="A805" s="30">
        <f t="shared" si="152"/>
        <v>44469</v>
      </c>
      <c r="B805" s="96" t="s">
        <v>178</v>
      </c>
      <c r="J805" s="166"/>
    </row>
    <row r="806" spans="1:10" ht="15" x14ac:dyDescent="0.2">
      <c r="A806" s="30">
        <f t="shared" si="152"/>
        <v>44476</v>
      </c>
      <c r="B806" s="96" t="s">
        <v>178</v>
      </c>
      <c r="J806" s="166"/>
    </row>
    <row r="807" spans="1:10" ht="15" x14ac:dyDescent="0.2">
      <c r="A807" s="30">
        <f t="shared" si="152"/>
        <v>44483</v>
      </c>
      <c r="B807" s="96" t="s">
        <v>178</v>
      </c>
      <c r="J807" s="166"/>
    </row>
    <row r="808" spans="1:10" ht="15" x14ac:dyDescent="0.2">
      <c r="A808" s="30">
        <f t="shared" si="152"/>
        <v>44490</v>
      </c>
      <c r="B808" s="96" t="s">
        <v>178</v>
      </c>
      <c r="J808" s="166"/>
    </row>
    <row r="809" spans="1:10" ht="15" x14ac:dyDescent="0.2">
      <c r="A809" s="30">
        <f t="shared" si="152"/>
        <v>44497</v>
      </c>
      <c r="B809" s="96" t="s">
        <v>178</v>
      </c>
      <c r="J809" s="166"/>
    </row>
    <row r="810" spans="1:10" ht="15" x14ac:dyDescent="0.2">
      <c r="A810" s="30">
        <f t="shared" si="152"/>
        <v>44504</v>
      </c>
      <c r="B810" s="96" t="s">
        <v>178</v>
      </c>
      <c r="J810" s="166"/>
    </row>
    <row r="811" spans="1:10" ht="15" x14ac:dyDescent="0.2">
      <c r="A811" s="30">
        <f t="shared" si="152"/>
        <v>44511</v>
      </c>
      <c r="B811" s="96" t="s">
        <v>178</v>
      </c>
      <c r="J811" s="166"/>
    </row>
    <row r="812" spans="1:10" ht="15" x14ac:dyDescent="0.2">
      <c r="A812" s="30">
        <f t="shared" si="152"/>
        <v>44518</v>
      </c>
      <c r="B812" s="96" t="s">
        <v>178</v>
      </c>
      <c r="J812" s="166"/>
    </row>
    <row r="813" spans="1:10" ht="15" x14ac:dyDescent="0.2">
      <c r="A813" s="30">
        <f t="shared" si="152"/>
        <v>44525</v>
      </c>
      <c r="B813" s="96" t="s">
        <v>178</v>
      </c>
      <c r="J813" s="166"/>
    </row>
    <row r="814" spans="1:10" ht="15" x14ac:dyDescent="0.2">
      <c r="A814" s="30">
        <f t="shared" si="152"/>
        <v>44532</v>
      </c>
      <c r="B814" s="96" t="s">
        <v>178</v>
      </c>
      <c r="J814" s="166"/>
    </row>
    <row r="815" spans="1:10" ht="15" x14ac:dyDescent="0.2">
      <c r="A815" s="30">
        <f t="shared" si="152"/>
        <v>44539</v>
      </c>
      <c r="B815" s="96" t="s">
        <v>178</v>
      </c>
      <c r="J815" s="166"/>
    </row>
    <row r="816" spans="1:10" ht="15" x14ac:dyDescent="0.2">
      <c r="A816" s="30">
        <f t="shared" si="152"/>
        <v>44546</v>
      </c>
      <c r="B816" s="96" t="s">
        <v>178</v>
      </c>
      <c r="J816" s="166"/>
    </row>
    <row r="817" spans="1:10" ht="15" x14ac:dyDescent="0.2">
      <c r="A817" s="30">
        <f t="shared" si="152"/>
        <v>44553</v>
      </c>
      <c r="B817" s="96" t="s">
        <v>178</v>
      </c>
      <c r="J817" s="166"/>
    </row>
    <row r="818" spans="1:10" ht="15" x14ac:dyDescent="0.2">
      <c r="A818" s="30">
        <f t="shared" si="152"/>
        <v>44560</v>
      </c>
      <c r="B818" s="96" t="s">
        <v>178</v>
      </c>
      <c r="J818" s="166"/>
    </row>
    <row r="819" spans="1:10" ht="15" x14ac:dyDescent="0.2">
      <c r="A819" s="30">
        <f t="shared" si="152"/>
        <v>44567</v>
      </c>
      <c r="B819" s="96" t="s">
        <v>178</v>
      </c>
      <c r="J819" s="166"/>
    </row>
    <row r="820" spans="1:10" ht="15" x14ac:dyDescent="0.2">
      <c r="A820" s="30">
        <f t="shared" si="152"/>
        <v>44574</v>
      </c>
      <c r="B820" s="96" t="s">
        <v>178</v>
      </c>
      <c r="J820" s="166"/>
    </row>
    <row r="821" spans="1:10" ht="15" x14ac:dyDescent="0.2">
      <c r="A821" s="30">
        <f t="shared" si="152"/>
        <v>44581</v>
      </c>
      <c r="B821" s="96" t="s">
        <v>178</v>
      </c>
      <c r="J821" s="166"/>
    </row>
    <row r="822" spans="1:10" ht="15" x14ac:dyDescent="0.2">
      <c r="A822" s="30">
        <f t="shared" si="152"/>
        <v>44588</v>
      </c>
      <c r="B822" s="96" t="s">
        <v>178</v>
      </c>
      <c r="J822" s="166"/>
    </row>
    <row r="823" spans="1:10" ht="15" x14ac:dyDescent="0.2">
      <c r="A823" s="30">
        <f t="shared" si="152"/>
        <v>44595</v>
      </c>
      <c r="B823" s="96" t="s">
        <v>178</v>
      </c>
      <c r="J823" s="166"/>
    </row>
    <row r="824" spans="1:10" ht="15" x14ac:dyDescent="0.2">
      <c r="A824" s="30">
        <f t="shared" si="152"/>
        <v>44602</v>
      </c>
      <c r="B824" s="96" t="s">
        <v>178</v>
      </c>
      <c r="J824" s="166"/>
    </row>
    <row r="825" spans="1:10" ht="15" x14ac:dyDescent="0.2">
      <c r="A825" s="30">
        <f t="shared" si="152"/>
        <v>44609</v>
      </c>
      <c r="B825" s="96" t="s">
        <v>178</v>
      </c>
      <c r="J825" s="166"/>
    </row>
    <row r="826" spans="1:10" ht="15" x14ac:dyDescent="0.2">
      <c r="A826" s="30">
        <f t="shared" si="152"/>
        <v>44616</v>
      </c>
      <c r="B826" s="96" t="s">
        <v>178</v>
      </c>
      <c r="J826" s="166"/>
    </row>
    <row r="827" spans="1:10" ht="15" x14ac:dyDescent="0.2">
      <c r="A827" s="30">
        <f t="shared" si="152"/>
        <v>44623</v>
      </c>
      <c r="B827" s="96" t="s">
        <v>178</v>
      </c>
      <c r="J827" s="166"/>
    </row>
    <row r="828" spans="1:10" ht="15" x14ac:dyDescent="0.2">
      <c r="A828" s="30">
        <f t="shared" si="152"/>
        <v>44630</v>
      </c>
      <c r="B828" s="96" t="s">
        <v>178</v>
      </c>
      <c r="J828" s="166"/>
    </row>
    <row r="829" spans="1:10" ht="15" x14ac:dyDescent="0.2">
      <c r="A829" s="30">
        <f t="shared" si="152"/>
        <v>44637</v>
      </c>
      <c r="B829" s="96" t="s">
        <v>178</v>
      </c>
      <c r="J829" s="166"/>
    </row>
    <row r="830" spans="1:10" ht="15" x14ac:dyDescent="0.2">
      <c r="A830" s="30">
        <f t="shared" ref="A830:A893" si="153">+A829+7</f>
        <v>44644</v>
      </c>
      <c r="B830" s="96" t="s">
        <v>178</v>
      </c>
      <c r="J830" s="166"/>
    </row>
    <row r="831" spans="1:10" ht="15" x14ac:dyDescent="0.2">
      <c r="A831" s="30">
        <f t="shared" si="153"/>
        <v>44651</v>
      </c>
      <c r="B831" s="96" t="s">
        <v>178</v>
      </c>
      <c r="J831" s="166"/>
    </row>
    <row r="832" spans="1:10" ht="15" x14ac:dyDescent="0.2">
      <c r="A832" s="30">
        <f t="shared" si="153"/>
        <v>44658</v>
      </c>
      <c r="B832" s="96" t="s">
        <v>178</v>
      </c>
      <c r="J832" s="166"/>
    </row>
    <row r="833" spans="1:10" ht="15" x14ac:dyDescent="0.2">
      <c r="A833" s="30">
        <f t="shared" si="153"/>
        <v>44665</v>
      </c>
      <c r="B833" s="96" t="s">
        <v>178</v>
      </c>
      <c r="J833" s="166"/>
    </row>
    <row r="834" spans="1:10" ht="15" x14ac:dyDescent="0.2">
      <c r="A834" s="30">
        <f t="shared" si="153"/>
        <v>44672</v>
      </c>
      <c r="B834" s="96" t="s">
        <v>178</v>
      </c>
      <c r="J834" s="166"/>
    </row>
    <row r="835" spans="1:10" ht="15" x14ac:dyDescent="0.2">
      <c r="A835" s="30">
        <f t="shared" si="153"/>
        <v>44679</v>
      </c>
      <c r="B835" s="96" t="s">
        <v>178</v>
      </c>
      <c r="J835" s="166"/>
    </row>
    <row r="836" spans="1:10" ht="15" x14ac:dyDescent="0.2">
      <c r="A836" s="30">
        <f t="shared" si="153"/>
        <v>44686</v>
      </c>
      <c r="B836" s="96" t="s">
        <v>178</v>
      </c>
      <c r="J836" s="166"/>
    </row>
    <row r="837" spans="1:10" ht="15" x14ac:dyDescent="0.2">
      <c r="A837" s="30">
        <f t="shared" si="153"/>
        <v>44693</v>
      </c>
      <c r="B837" s="96" t="s">
        <v>178</v>
      </c>
      <c r="J837" s="166"/>
    </row>
    <row r="838" spans="1:10" ht="15" x14ac:dyDescent="0.2">
      <c r="A838" s="30">
        <f t="shared" si="153"/>
        <v>44700</v>
      </c>
      <c r="B838" s="96" t="s">
        <v>178</v>
      </c>
      <c r="J838" s="166"/>
    </row>
    <row r="839" spans="1:10" ht="15" x14ac:dyDescent="0.2">
      <c r="A839" s="30">
        <f t="shared" si="153"/>
        <v>44707</v>
      </c>
      <c r="B839" s="96" t="s">
        <v>178</v>
      </c>
      <c r="J839" s="166"/>
    </row>
    <row r="840" spans="1:10" ht="15" x14ac:dyDescent="0.2">
      <c r="A840" s="30">
        <f t="shared" si="153"/>
        <v>44714</v>
      </c>
      <c r="B840" s="96" t="s">
        <v>178</v>
      </c>
      <c r="J840" s="166"/>
    </row>
    <row r="841" spans="1:10" ht="15" x14ac:dyDescent="0.2">
      <c r="A841" s="30">
        <f t="shared" si="153"/>
        <v>44721</v>
      </c>
      <c r="B841" s="96" t="s">
        <v>178</v>
      </c>
      <c r="J841" s="166"/>
    </row>
    <row r="842" spans="1:10" ht="15" x14ac:dyDescent="0.2">
      <c r="A842" s="30">
        <f t="shared" si="153"/>
        <v>44728</v>
      </c>
      <c r="B842" s="96" t="s">
        <v>178</v>
      </c>
      <c r="J842" s="166"/>
    </row>
    <row r="843" spans="1:10" ht="15" x14ac:dyDescent="0.2">
      <c r="A843" s="30">
        <f t="shared" si="153"/>
        <v>44735</v>
      </c>
      <c r="B843" s="96" t="s">
        <v>178</v>
      </c>
      <c r="J843" s="166"/>
    </row>
    <row r="844" spans="1:10" ht="15" x14ac:dyDescent="0.2">
      <c r="A844" s="30">
        <f t="shared" si="153"/>
        <v>44742</v>
      </c>
      <c r="B844" s="96" t="s">
        <v>178</v>
      </c>
      <c r="J844" s="166"/>
    </row>
    <row r="845" spans="1:10" ht="15" x14ac:dyDescent="0.2">
      <c r="A845" s="30">
        <f t="shared" si="153"/>
        <v>44749</v>
      </c>
      <c r="B845" s="96" t="s">
        <v>178</v>
      </c>
      <c r="J845" s="166"/>
    </row>
    <row r="846" spans="1:10" ht="15" x14ac:dyDescent="0.2">
      <c r="A846" s="30">
        <f t="shared" si="153"/>
        <v>44756</v>
      </c>
      <c r="B846" s="96" t="s">
        <v>178</v>
      </c>
      <c r="J846" s="166"/>
    </row>
    <row r="847" spans="1:10" ht="15" x14ac:dyDescent="0.2">
      <c r="A847" s="30">
        <f t="shared" si="153"/>
        <v>44763</v>
      </c>
      <c r="B847" s="96" t="s">
        <v>178</v>
      </c>
      <c r="J847" s="166"/>
    </row>
    <row r="848" spans="1:10" ht="15" x14ac:dyDescent="0.2">
      <c r="A848" s="30">
        <f t="shared" si="153"/>
        <v>44770</v>
      </c>
      <c r="B848" s="96" t="s">
        <v>178</v>
      </c>
      <c r="J848" s="166"/>
    </row>
    <row r="849" spans="1:10" ht="15" x14ac:dyDescent="0.2">
      <c r="A849" s="30">
        <f t="shared" si="153"/>
        <v>44777</v>
      </c>
      <c r="B849" s="96" t="s">
        <v>178</v>
      </c>
      <c r="J849" s="166"/>
    </row>
    <row r="850" spans="1:10" ht="15" x14ac:dyDescent="0.2">
      <c r="A850" s="30">
        <f t="shared" si="153"/>
        <v>44784</v>
      </c>
      <c r="B850" s="96" t="s">
        <v>178</v>
      </c>
      <c r="J850" s="166"/>
    </row>
    <row r="851" spans="1:10" ht="15" x14ac:dyDescent="0.2">
      <c r="A851" s="30">
        <f t="shared" si="153"/>
        <v>44791</v>
      </c>
      <c r="B851" s="96" t="s">
        <v>178</v>
      </c>
      <c r="J851" s="166"/>
    </row>
    <row r="852" spans="1:10" ht="15" x14ac:dyDescent="0.2">
      <c r="A852" s="30">
        <f t="shared" si="153"/>
        <v>44798</v>
      </c>
      <c r="B852" s="96" t="s">
        <v>178</v>
      </c>
      <c r="J852" s="166"/>
    </row>
    <row r="853" spans="1:10" ht="15" x14ac:dyDescent="0.2">
      <c r="A853" s="30">
        <f t="shared" si="153"/>
        <v>44805</v>
      </c>
      <c r="B853" s="96" t="s">
        <v>178</v>
      </c>
      <c r="J853" s="166"/>
    </row>
    <row r="854" spans="1:10" ht="15" x14ac:dyDescent="0.2">
      <c r="A854" s="30">
        <f t="shared" si="153"/>
        <v>44812</v>
      </c>
      <c r="B854" s="96" t="s">
        <v>178</v>
      </c>
      <c r="J854" s="166"/>
    </row>
    <row r="855" spans="1:10" ht="15" x14ac:dyDescent="0.2">
      <c r="A855" s="30">
        <f t="shared" si="153"/>
        <v>44819</v>
      </c>
      <c r="B855" s="96" t="s">
        <v>178</v>
      </c>
      <c r="J855" s="166"/>
    </row>
    <row r="856" spans="1:10" ht="15" x14ac:dyDescent="0.2">
      <c r="A856" s="30">
        <f t="shared" si="153"/>
        <v>44826</v>
      </c>
      <c r="B856" s="96" t="s">
        <v>178</v>
      </c>
      <c r="J856" s="166"/>
    </row>
    <row r="857" spans="1:10" ht="15" x14ac:dyDescent="0.2">
      <c r="A857" s="30">
        <f t="shared" si="153"/>
        <v>44833</v>
      </c>
      <c r="B857" s="96" t="s">
        <v>178</v>
      </c>
      <c r="J857" s="166"/>
    </row>
    <row r="858" spans="1:10" ht="15" x14ac:dyDescent="0.2">
      <c r="A858" s="30">
        <f t="shared" si="153"/>
        <v>44840</v>
      </c>
      <c r="B858" s="96" t="s">
        <v>178</v>
      </c>
      <c r="J858" s="166"/>
    </row>
    <row r="859" spans="1:10" ht="15" x14ac:dyDescent="0.2">
      <c r="A859" s="30">
        <f t="shared" si="153"/>
        <v>44847</v>
      </c>
      <c r="B859" s="96" t="s">
        <v>178</v>
      </c>
      <c r="J859" s="166"/>
    </row>
    <row r="860" spans="1:10" ht="15" x14ac:dyDescent="0.2">
      <c r="A860" s="30">
        <f t="shared" si="153"/>
        <v>44854</v>
      </c>
      <c r="B860" s="96" t="s">
        <v>178</v>
      </c>
      <c r="J860" s="166"/>
    </row>
    <row r="861" spans="1:10" ht="15" x14ac:dyDescent="0.2">
      <c r="A861" s="30">
        <f t="shared" si="153"/>
        <v>44861</v>
      </c>
      <c r="B861" s="96" t="s">
        <v>178</v>
      </c>
      <c r="J861" s="166"/>
    </row>
    <row r="862" spans="1:10" ht="15" x14ac:dyDescent="0.2">
      <c r="A862" s="30">
        <f t="shared" si="153"/>
        <v>44868</v>
      </c>
      <c r="B862" s="96" t="s">
        <v>178</v>
      </c>
      <c r="J862" s="166"/>
    </row>
    <row r="863" spans="1:10" ht="15" x14ac:dyDescent="0.2">
      <c r="A863" s="30">
        <f t="shared" si="153"/>
        <v>44875</v>
      </c>
      <c r="B863" s="96" t="s">
        <v>178</v>
      </c>
      <c r="J863" s="166"/>
    </row>
    <row r="864" spans="1:10" ht="15" x14ac:dyDescent="0.2">
      <c r="A864" s="30">
        <f t="shared" si="153"/>
        <v>44882</v>
      </c>
      <c r="B864" s="96" t="s">
        <v>178</v>
      </c>
      <c r="J864" s="166"/>
    </row>
    <row r="865" spans="1:10" ht="15" x14ac:dyDescent="0.2">
      <c r="A865" s="30">
        <f t="shared" si="153"/>
        <v>44889</v>
      </c>
      <c r="B865" s="96" t="s">
        <v>178</v>
      </c>
      <c r="J865" s="166"/>
    </row>
    <row r="866" spans="1:10" ht="15" x14ac:dyDescent="0.2">
      <c r="A866" s="30">
        <f t="shared" si="153"/>
        <v>44896</v>
      </c>
      <c r="B866" s="96" t="s">
        <v>178</v>
      </c>
      <c r="J866" s="166"/>
    </row>
    <row r="867" spans="1:10" ht="15" x14ac:dyDescent="0.2">
      <c r="A867" s="30">
        <f t="shared" si="153"/>
        <v>44903</v>
      </c>
      <c r="B867" s="96" t="s">
        <v>178</v>
      </c>
      <c r="J867" s="166"/>
    </row>
    <row r="868" spans="1:10" ht="15" x14ac:dyDescent="0.2">
      <c r="A868" s="30">
        <f t="shared" si="153"/>
        <v>44910</v>
      </c>
      <c r="B868" s="96" t="s">
        <v>178</v>
      </c>
      <c r="J868" s="166"/>
    </row>
    <row r="869" spans="1:10" ht="15" x14ac:dyDescent="0.2">
      <c r="A869" s="30">
        <f t="shared" si="153"/>
        <v>44917</v>
      </c>
      <c r="B869" s="96" t="s">
        <v>178</v>
      </c>
      <c r="J869" s="166"/>
    </row>
    <row r="870" spans="1:10" ht="15" x14ac:dyDescent="0.2">
      <c r="A870" s="30">
        <f t="shared" si="153"/>
        <v>44924</v>
      </c>
      <c r="B870" s="96" t="s">
        <v>178</v>
      </c>
      <c r="J870" s="166"/>
    </row>
    <row r="871" spans="1:10" ht="15" x14ac:dyDescent="0.2">
      <c r="A871" s="30">
        <f t="shared" si="153"/>
        <v>44931</v>
      </c>
      <c r="B871" s="96" t="s">
        <v>178</v>
      </c>
      <c r="J871" s="166"/>
    </row>
    <row r="872" spans="1:10" ht="15" x14ac:dyDescent="0.2">
      <c r="A872" s="30">
        <f t="shared" si="153"/>
        <v>44938</v>
      </c>
      <c r="B872" s="96" t="s">
        <v>178</v>
      </c>
      <c r="J872" s="166"/>
    </row>
    <row r="873" spans="1:10" ht="15" x14ac:dyDescent="0.2">
      <c r="A873" s="30">
        <f t="shared" si="153"/>
        <v>44945</v>
      </c>
      <c r="B873" s="96" t="s">
        <v>178</v>
      </c>
      <c r="J873" s="166"/>
    </row>
    <row r="874" spans="1:10" ht="15" x14ac:dyDescent="0.2">
      <c r="A874" s="30">
        <f t="shared" si="153"/>
        <v>44952</v>
      </c>
      <c r="B874" s="96" t="s">
        <v>178</v>
      </c>
      <c r="J874" s="166"/>
    </row>
    <row r="875" spans="1:10" ht="15" x14ac:dyDescent="0.2">
      <c r="A875" s="30">
        <f t="shared" si="153"/>
        <v>44959</v>
      </c>
      <c r="B875" s="96" t="s">
        <v>178</v>
      </c>
      <c r="J875" s="166"/>
    </row>
    <row r="876" spans="1:10" ht="15" x14ac:dyDescent="0.2">
      <c r="A876" s="30">
        <f t="shared" si="153"/>
        <v>44966</v>
      </c>
      <c r="B876" s="96" t="s">
        <v>178</v>
      </c>
      <c r="J876" s="166"/>
    </row>
    <row r="877" spans="1:10" ht="15" x14ac:dyDescent="0.2">
      <c r="A877" s="30">
        <f t="shared" si="153"/>
        <v>44973</v>
      </c>
      <c r="B877" s="96" t="s">
        <v>178</v>
      </c>
      <c r="J877" s="166"/>
    </row>
    <row r="878" spans="1:10" ht="15" x14ac:dyDescent="0.2">
      <c r="A878" s="30">
        <f t="shared" si="153"/>
        <v>44980</v>
      </c>
      <c r="B878" s="96" t="s">
        <v>178</v>
      </c>
      <c r="J878" s="166"/>
    </row>
    <row r="879" spans="1:10" ht="15" x14ac:dyDescent="0.2">
      <c r="A879" s="30">
        <f t="shared" si="153"/>
        <v>44987</v>
      </c>
      <c r="B879" s="96" t="s">
        <v>178</v>
      </c>
      <c r="J879" s="166"/>
    </row>
    <row r="880" spans="1:10" ht="15" x14ac:dyDescent="0.2">
      <c r="A880" s="30">
        <f t="shared" si="153"/>
        <v>44994</v>
      </c>
      <c r="B880" s="96" t="s">
        <v>178</v>
      </c>
      <c r="J880" s="166"/>
    </row>
    <row r="881" spans="1:10" ht="15" x14ac:dyDescent="0.2">
      <c r="A881" s="30">
        <f t="shared" si="153"/>
        <v>45001</v>
      </c>
      <c r="B881" s="96" t="s">
        <v>178</v>
      </c>
      <c r="J881" s="166"/>
    </row>
    <row r="882" spans="1:10" ht="15" x14ac:dyDescent="0.2">
      <c r="A882" s="30">
        <f t="shared" si="153"/>
        <v>45008</v>
      </c>
      <c r="B882" s="96" t="s">
        <v>178</v>
      </c>
      <c r="J882" s="166"/>
    </row>
    <row r="883" spans="1:10" ht="15" x14ac:dyDescent="0.2">
      <c r="A883" s="30">
        <f t="shared" si="153"/>
        <v>45015</v>
      </c>
      <c r="B883" s="96" t="s">
        <v>178</v>
      </c>
      <c r="J883" s="166"/>
    </row>
    <row r="884" spans="1:10" ht="15" x14ac:dyDescent="0.2">
      <c r="A884" s="30">
        <f t="shared" si="153"/>
        <v>45022</v>
      </c>
      <c r="B884" s="96" t="s">
        <v>178</v>
      </c>
      <c r="J884" s="166"/>
    </row>
    <row r="885" spans="1:10" ht="15" x14ac:dyDescent="0.2">
      <c r="A885" s="30">
        <f t="shared" si="153"/>
        <v>45029</v>
      </c>
      <c r="B885" s="96" t="s">
        <v>178</v>
      </c>
      <c r="J885" s="166"/>
    </row>
    <row r="886" spans="1:10" ht="15" x14ac:dyDescent="0.2">
      <c r="A886" s="30">
        <f t="shared" si="153"/>
        <v>45036</v>
      </c>
      <c r="B886" s="96" t="s">
        <v>178</v>
      </c>
      <c r="J886" s="166"/>
    </row>
    <row r="887" spans="1:10" ht="15" x14ac:dyDescent="0.2">
      <c r="A887" s="30">
        <f t="shared" si="153"/>
        <v>45043</v>
      </c>
      <c r="B887" s="96" t="s">
        <v>178</v>
      </c>
      <c r="J887" s="166"/>
    </row>
    <row r="888" spans="1:10" ht="15" x14ac:dyDescent="0.2">
      <c r="A888" s="30">
        <f t="shared" si="153"/>
        <v>45050</v>
      </c>
      <c r="B888" s="96" t="s">
        <v>178</v>
      </c>
      <c r="J888" s="166"/>
    </row>
    <row r="889" spans="1:10" ht="15" x14ac:dyDescent="0.2">
      <c r="A889" s="30">
        <f t="shared" si="153"/>
        <v>45057</v>
      </c>
      <c r="B889" s="96" t="s">
        <v>178</v>
      </c>
      <c r="J889" s="166"/>
    </row>
    <row r="890" spans="1:10" ht="15" x14ac:dyDescent="0.2">
      <c r="A890" s="30">
        <f t="shared" si="153"/>
        <v>45064</v>
      </c>
      <c r="B890" s="96" t="s">
        <v>178</v>
      </c>
      <c r="J890" s="166"/>
    </row>
    <row r="891" spans="1:10" ht="15" x14ac:dyDescent="0.2">
      <c r="A891" s="30">
        <f t="shared" si="153"/>
        <v>45071</v>
      </c>
      <c r="B891" s="96" t="s">
        <v>178</v>
      </c>
      <c r="J891" s="166"/>
    </row>
    <row r="892" spans="1:10" ht="15" x14ac:dyDescent="0.2">
      <c r="A892" s="30">
        <f t="shared" si="153"/>
        <v>45078</v>
      </c>
      <c r="B892" s="96" t="s">
        <v>178</v>
      </c>
      <c r="J892" s="166"/>
    </row>
    <row r="893" spans="1:10" ht="15" x14ac:dyDescent="0.2">
      <c r="A893" s="30">
        <f t="shared" si="153"/>
        <v>45085</v>
      </c>
      <c r="B893" s="96" t="s">
        <v>178</v>
      </c>
      <c r="J893" s="166"/>
    </row>
    <row r="894" spans="1:10" ht="15" x14ac:dyDescent="0.2">
      <c r="A894" s="30">
        <f t="shared" ref="A894:A928" si="154">+A893+7</f>
        <v>45092</v>
      </c>
      <c r="B894" s="96" t="s">
        <v>178</v>
      </c>
      <c r="J894" s="166"/>
    </row>
    <row r="895" spans="1:10" ht="15" x14ac:dyDescent="0.2">
      <c r="A895" s="30">
        <f t="shared" si="154"/>
        <v>45099</v>
      </c>
      <c r="B895" s="96" t="s">
        <v>178</v>
      </c>
      <c r="J895" s="166"/>
    </row>
    <row r="896" spans="1:10" ht="15" x14ac:dyDescent="0.2">
      <c r="A896" s="30">
        <f t="shared" si="154"/>
        <v>45106</v>
      </c>
      <c r="B896" s="96" t="s">
        <v>178</v>
      </c>
      <c r="J896" s="166"/>
    </row>
    <row r="897" spans="1:10" ht="15" x14ac:dyDescent="0.2">
      <c r="A897" s="30">
        <f t="shared" si="154"/>
        <v>45113</v>
      </c>
      <c r="B897" s="96" t="s">
        <v>178</v>
      </c>
      <c r="J897" s="166"/>
    </row>
    <row r="898" spans="1:10" ht="15" x14ac:dyDescent="0.2">
      <c r="A898" s="30">
        <f t="shared" si="154"/>
        <v>45120</v>
      </c>
      <c r="B898" s="96" t="s">
        <v>178</v>
      </c>
      <c r="J898" s="166"/>
    </row>
    <row r="899" spans="1:10" ht="15" x14ac:dyDescent="0.2">
      <c r="A899" s="30">
        <f t="shared" si="154"/>
        <v>45127</v>
      </c>
      <c r="B899" s="96" t="s">
        <v>178</v>
      </c>
      <c r="J899" s="166"/>
    </row>
    <row r="900" spans="1:10" ht="15" x14ac:dyDescent="0.2">
      <c r="A900" s="30">
        <f t="shared" si="154"/>
        <v>45134</v>
      </c>
      <c r="B900" s="96" t="s">
        <v>178</v>
      </c>
      <c r="J900" s="166"/>
    </row>
    <row r="901" spans="1:10" ht="15" x14ac:dyDescent="0.2">
      <c r="A901" s="30">
        <f t="shared" si="154"/>
        <v>45141</v>
      </c>
      <c r="B901" s="96" t="s">
        <v>178</v>
      </c>
      <c r="J901" s="166"/>
    </row>
    <row r="902" spans="1:10" ht="15" x14ac:dyDescent="0.2">
      <c r="A902" s="30">
        <f t="shared" si="154"/>
        <v>45148</v>
      </c>
      <c r="B902" s="96" t="s">
        <v>178</v>
      </c>
      <c r="J902" s="166"/>
    </row>
    <row r="903" spans="1:10" ht="15" x14ac:dyDescent="0.2">
      <c r="A903" s="30">
        <f t="shared" si="154"/>
        <v>45155</v>
      </c>
      <c r="B903" s="96" t="s">
        <v>178</v>
      </c>
      <c r="J903" s="166"/>
    </row>
    <row r="904" spans="1:10" ht="15" x14ac:dyDescent="0.2">
      <c r="A904" s="30">
        <f t="shared" si="154"/>
        <v>45162</v>
      </c>
      <c r="B904" s="96" t="s">
        <v>178</v>
      </c>
      <c r="J904" s="166"/>
    </row>
    <row r="905" spans="1:10" ht="15" x14ac:dyDescent="0.2">
      <c r="A905" s="30">
        <f t="shared" si="154"/>
        <v>45169</v>
      </c>
      <c r="B905" s="96" t="s">
        <v>178</v>
      </c>
      <c r="J905" s="166"/>
    </row>
    <row r="906" spans="1:10" ht="15" x14ac:dyDescent="0.2">
      <c r="A906" s="30">
        <f t="shared" si="154"/>
        <v>45176</v>
      </c>
      <c r="B906" s="96" t="s">
        <v>178</v>
      </c>
      <c r="J906" s="166"/>
    </row>
    <row r="907" spans="1:10" ht="15" x14ac:dyDescent="0.2">
      <c r="A907" s="30">
        <f t="shared" si="154"/>
        <v>45183</v>
      </c>
      <c r="B907" s="96" t="s">
        <v>178</v>
      </c>
      <c r="J907" s="166"/>
    </row>
    <row r="908" spans="1:10" ht="15" x14ac:dyDescent="0.2">
      <c r="A908" s="30">
        <f t="shared" si="154"/>
        <v>45190</v>
      </c>
      <c r="B908" s="96" t="s">
        <v>178</v>
      </c>
      <c r="J908" s="166"/>
    </row>
    <row r="909" spans="1:10" ht="15" x14ac:dyDescent="0.2">
      <c r="A909" s="30">
        <f t="shared" si="154"/>
        <v>45197</v>
      </c>
      <c r="B909" s="96" t="s">
        <v>178</v>
      </c>
      <c r="J909" s="166"/>
    </row>
    <row r="910" spans="1:10" ht="15" x14ac:dyDescent="0.2">
      <c r="A910" s="30">
        <f t="shared" si="154"/>
        <v>45204</v>
      </c>
      <c r="B910" s="96" t="s">
        <v>178</v>
      </c>
      <c r="J910" s="166"/>
    </row>
    <row r="911" spans="1:10" ht="15" x14ac:dyDescent="0.2">
      <c r="A911" s="30">
        <f t="shared" si="154"/>
        <v>45211</v>
      </c>
      <c r="B911" s="96" t="s">
        <v>178</v>
      </c>
      <c r="J911" s="166"/>
    </row>
    <row r="912" spans="1:10" ht="15" x14ac:dyDescent="0.2">
      <c r="A912" s="30">
        <f t="shared" si="154"/>
        <v>45218</v>
      </c>
      <c r="B912" s="96" t="s">
        <v>178</v>
      </c>
      <c r="J912" s="166"/>
    </row>
    <row r="913" spans="1:10" ht="15" x14ac:dyDescent="0.2">
      <c r="A913" s="30">
        <f t="shared" si="154"/>
        <v>45225</v>
      </c>
      <c r="B913" s="96" t="s">
        <v>178</v>
      </c>
      <c r="J913" s="166"/>
    </row>
    <row r="914" spans="1:10" ht="15" x14ac:dyDescent="0.2">
      <c r="A914" s="30">
        <f t="shared" si="154"/>
        <v>45232</v>
      </c>
      <c r="B914" s="96" t="s">
        <v>178</v>
      </c>
      <c r="J914" s="166"/>
    </row>
    <row r="915" spans="1:10" ht="15" x14ac:dyDescent="0.2">
      <c r="A915" s="30">
        <f t="shared" si="154"/>
        <v>45239</v>
      </c>
      <c r="B915" s="96" t="s">
        <v>178</v>
      </c>
      <c r="J915" s="166"/>
    </row>
    <row r="916" spans="1:10" ht="15" x14ac:dyDescent="0.2">
      <c r="A916" s="30">
        <f t="shared" si="154"/>
        <v>45246</v>
      </c>
      <c r="B916" s="96" t="s">
        <v>178</v>
      </c>
      <c r="J916" s="166"/>
    </row>
    <row r="917" spans="1:10" ht="15" x14ac:dyDescent="0.2">
      <c r="A917" s="30">
        <f t="shared" si="154"/>
        <v>45253</v>
      </c>
      <c r="B917" s="96" t="s">
        <v>178</v>
      </c>
      <c r="J917" s="166"/>
    </row>
    <row r="918" spans="1:10" ht="15" x14ac:dyDescent="0.2">
      <c r="A918" s="30">
        <f t="shared" si="154"/>
        <v>45260</v>
      </c>
      <c r="B918" s="96" t="s">
        <v>178</v>
      </c>
      <c r="J918" s="166"/>
    </row>
    <row r="919" spans="1:10" ht="15" x14ac:dyDescent="0.2">
      <c r="A919" s="30">
        <f t="shared" si="154"/>
        <v>45267</v>
      </c>
      <c r="B919" s="96" t="s">
        <v>178</v>
      </c>
      <c r="J919" s="166"/>
    </row>
    <row r="920" spans="1:10" ht="15" x14ac:dyDescent="0.2">
      <c r="A920" s="30">
        <f t="shared" si="154"/>
        <v>45274</v>
      </c>
      <c r="B920" s="96" t="s">
        <v>178</v>
      </c>
      <c r="J920" s="166"/>
    </row>
    <row r="921" spans="1:10" ht="15" x14ac:dyDescent="0.2">
      <c r="A921" s="30">
        <f t="shared" si="154"/>
        <v>45281</v>
      </c>
      <c r="B921" s="96" t="s">
        <v>178</v>
      </c>
      <c r="J921" s="166"/>
    </row>
    <row r="922" spans="1:10" ht="15" x14ac:dyDescent="0.2">
      <c r="A922" s="30">
        <f t="shared" si="154"/>
        <v>45288</v>
      </c>
      <c r="B922" s="96" t="s">
        <v>178</v>
      </c>
      <c r="J922" s="166"/>
    </row>
    <row r="923" spans="1:10" ht="15" x14ac:dyDescent="0.2">
      <c r="A923" s="30">
        <f t="shared" si="154"/>
        <v>45295</v>
      </c>
      <c r="B923" s="96" t="s">
        <v>178</v>
      </c>
      <c r="J923" s="166"/>
    </row>
    <row r="924" spans="1:10" ht="15" x14ac:dyDescent="0.2">
      <c r="A924" s="30">
        <f t="shared" si="154"/>
        <v>45302</v>
      </c>
      <c r="B924" s="96" t="s">
        <v>178</v>
      </c>
      <c r="J924" s="166"/>
    </row>
    <row r="925" spans="1:10" ht="15" x14ac:dyDescent="0.2">
      <c r="A925" s="30">
        <f t="shared" si="154"/>
        <v>45309</v>
      </c>
      <c r="B925" s="96" t="s">
        <v>178</v>
      </c>
      <c r="J925" s="166"/>
    </row>
    <row r="926" spans="1:10" ht="15" x14ac:dyDescent="0.2">
      <c r="A926" s="30">
        <f t="shared" si="154"/>
        <v>45316</v>
      </c>
      <c r="B926" s="96" t="s">
        <v>178</v>
      </c>
      <c r="J926" s="166"/>
    </row>
    <row r="927" spans="1:10" ht="15" x14ac:dyDescent="0.2">
      <c r="A927" s="30">
        <f t="shared" si="154"/>
        <v>45323</v>
      </c>
      <c r="B927" s="96" t="s">
        <v>178</v>
      </c>
      <c r="J927" s="166"/>
    </row>
    <row r="928" spans="1:10" ht="15" x14ac:dyDescent="0.2">
      <c r="A928" s="30">
        <f t="shared" si="154"/>
        <v>45330</v>
      </c>
      <c r="B928" s="96" t="s">
        <v>178</v>
      </c>
      <c r="J928" s="166"/>
    </row>
    <row r="65486" spans="1:9" x14ac:dyDescent="0.2">
      <c r="A65486" s="30"/>
      <c r="G65486" s="10"/>
      <c r="H65486" s="2"/>
      <c r="I65486" s="49"/>
    </row>
  </sheetData>
  <mergeCells count="6">
    <mergeCell ref="AQ8:AW8"/>
    <mergeCell ref="E1:F1"/>
    <mergeCell ref="G1:H1"/>
    <mergeCell ref="AQ5:AT5"/>
    <mergeCell ref="AQ6:AT6"/>
    <mergeCell ref="AQ7:AW7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AT3:AT4" formula="1"/>
    <ignoredError sqref="I405:I420 I564:I602 I620:I624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Q65487"/>
  <sheetViews>
    <sheetView zoomScale="130" zoomScaleNormal="130" workbookViewId="0">
      <pane xSplit="2" ySplit="3" topLeftCell="C626" activePane="bottomRight" state="frozen"/>
      <selection pane="topRight" activeCell="C1" sqref="C1"/>
      <selection pane="bottomLeft" activeCell="A4" sqref="A4"/>
      <selection pane="bottomRight" activeCell="I644" sqref="I644"/>
    </sheetView>
  </sheetViews>
  <sheetFormatPr defaultRowHeight="12.75" x14ac:dyDescent="0.2"/>
  <cols>
    <col min="1" max="1" width="10.7109375" customWidth="1"/>
    <col min="2" max="2" width="9.140625" customWidth="1"/>
    <col min="3" max="3" width="11" customWidth="1"/>
    <col min="4" max="4" width="10.5703125" customWidth="1"/>
    <col min="5" max="5" width="9.7109375" customWidth="1"/>
    <col min="6" max="6" width="12.85546875" customWidth="1"/>
    <col min="8" max="8" width="9.5703125" customWidth="1"/>
    <col min="10" max="10" width="11.5703125" bestFit="1" customWidth="1"/>
  </cols>
  <sheetData>
    <row r="1" spans="1:12" x14ac:dyDescent="0.2">
      <c r="A1" s="213"/>
      <c r="B1" s="213"/>
      <c r="C1" s="213" t="s">
        <v>5</v>
      </c>
      <c r="D1" s="213"/>
      <c r="E1" s="315" t="s">
        <v>1</v>
      </c>
      <c r="F1" s="316"/>
      <c r="G1" s="315" t="s">
        <v>2</v>
      </c>
      <c r="H1" s="316"/>
      <c r="I1" s="250"/>
      <c r="J1" s="255"/>
      <c r="K1" s="7"/>
      <c r="L1" s="7"/>
    </row>
    <row r="2" spans="1:12" x14ac:dyDescent="0.2">
      <c r="A2" s="213" t="s">
        <v>15</v>
      </c>
      <c r="B2" s="251"/>
      <c r="C2" s="251" t="s">
        <v>120</v>
      </c>
      <c r="D2" s="251" t="s">
        <v>28</v>
      </c>
      <c r="E2" s="251" t="s">
        <v>120</v>
      </c>
      <c r="F2" s="251" t="s">
        <v>28</v>
      </c>
      <c r="G2" s="251" t="s">
        <v>120</v>
      </c>
      <c r="H2" s="251" t="s">
        <v>28</v>
      </c>
      <c r="I2" s="252" t="s">
        <v>4</v>
      </c>
      <c r="J2" s="249" t="s">
        <v>318</v>
      </c>
      <c r="K2" s="6"/>
      <c r="L2" s="6"/>
    </row>
    <row r="4" spans="1:12" x14ac:dyDescent="0.2">
      <c r="A4" s="30">
        <f>China!A3</f>
        <v>38855</v>
      </c>
      <c r="B4" s="96" t="s">
        <v>6</v>
      </c>
      <c r="C4">
        <v>79.3</v>
      </c>
      <c r="D4">
        <v>164.6</v>
      </c>
      <c r="E4">
        <v>1307.5999999999999</v>
      </c>
      <c r="F4">
        <v>1356.3</v>
      </c>
      <c r="G4" s="10">
        <f t="shared" ref="G4:H8" si="0">+C4+E4</f>
        <v>1386.8999999999999</v>
      </c>
      <c r="H4" s="2">
        <f t="shared" si="0"/>
        <v>1520.8999999999999</v>
      </c>
      <c r="I4" s="49">
        <f>+(G4/H4-1)*100</f>
        <v>-8.8105726872246706</v>
      </c>
    </row>
    <row r="5" spans="1:12" x14ac:dyDescent="0.2">
      <c r="A5" s="30">
        <f t="shared" ref="A5:A253" si="1">+A4+7</f>
        <v>38862</v>
      </c>
      <c r="B5" s="96" t="s">
        <v>6</v>
      </c>
      <c r="C5">
        <v>154.5</v>
      </c>
      <c r="D5">
        <v>153.30000000000001</v>
      </c>
      <c r="E5">
        <v>1316.9</v>
      </c>
      <c r="F5">
        <v>1370.1</v>
      </c>
      <c r="G5" s="10">
        <f t="shared" si="0"/>
        <v>1471.4</v>
      </c>
      <c r="H5" s="2">
        <f t="shared" si="0"/>
        <v>1523.3999999999999</v>
      </c>
      <c r="I5" s="49">
        <f t="shared" ref="I5:I39" si="2">+(G5/H5-1)*100</f>
        <v>-3.4134173559143832</v>
      </c>
      <c r="J5">
        <v>0</v>
      </c>
    </row>
    <row r="6" spans="1:12" x14ac:dyDescent="0.2">
      <c r="A6" s="30">
        <f t="shared" si="1"/>
        <v>38869</v>
      </c>
      <c r="B6" s="96" t="s">
        <v>6</v>
      </c>
      <c r="C6">
        <v>126.3</v>
      </c>
      <c r="D6">
        <v>134.9</v>
      </c>
      <c r="E6">
        <v>1352</v>
      </c>
      <c r="F6">
        <v>1388.8</v>
      </c>
      <c r="G6" s="10">
        <f t="shared" si="0"/>
        <v>1478.3</v>
      </c>
      <c r="H6" s="2">
        <f t="shared" si="0"/>
        <v>1523.7</v>
      </c>
      <c r="I6" s="49">
        <f t="shared" si="2"/>
        <v>-2.9795891579707301</v>
      </c>
      <c r="J6">
        <v>0</v>
      </c>
    </row>
    <row r="7" spans="1:12" x14ac:dyDescent="0.2">
      <c r="A7" s="30">
        <f t="shared" si="1"/>
        <v>38876</v>
      </c>
      <c r="B7" s="96" t="s">
        <v>6</v>
      </c>
      <c r="C7">
        <v>175</v>
      </c>
      <c r="D7">
        <v>133.9</v>
      </c>
      <c r="E7">
        <v>1369.3</v>
      </c>
      <c r="F7">
        <v>1398.9</v>
      </c>
      <c r="G7" s="10">
        <f t="shared" si="0"/>
        <v>1544.3</v>
      </c>
      <c r="H7" s="2">
        <f t="shared" si="0"/>
        <v>1532.8000000000002</v>
      </c>
      <c r="I7" s="49">
        <f t="shared" si="2"/>
        <v>0.7502609603340149</v>
      </c>
      <c r="J7">
        <v>0</v>
      </c>
    </row>
    <row r="8" spans="1:12" x14ac:dyDescent="0.2">
      <c r="A8" s="30">
        <f t="shared" si="1"/>
        <v>38883</v>
      </c>
      <c r="B8" s="96" t="s">
        <v>6</v>
      </c>
      <c r="C8">
        <v>205.5</v>
      </c>
      <c r="D8">
        <v>96.3</v>
      </c>
      <c r="E8">
        <v>1376.8</v>
      </c>
      <c r="F8">
        <v>1437.4</v>
      </c>
      <c r="G8" s="10">
        <f t="shared" si="0"/>
        <v>1582.3</v>
      </c>
      <c r="H8" s="2">
        <f t="shared" si="0"/>
        <v>1533.7</v>
      </c>
      <c r="I8" s="49">
        <f t="shared" si="2"/>
        <v>3.1688074590858539</v>
      </c>
      <c r="J8">
        <v>0</v>
      </c>
    </row>
    <row r="9" spans="1:12" x14ac:dyDescent="0.2">
      <c r="A9" s="30">
        <f t="shared" si="1"/>
        <v>38890</v>
      </c>
      <c r="B9" s="96" t="s">
        <v>6</v>
      </c>
      <c r="C9">
        <v>200.1</v>
      </c>
      <c r="D9">
        <v>91.7</v>
      </c>
      <c r="E9">
        <v>1479.3</v>
      </c>
      <c r="F9">
        <v>1442</v>
      </c>
      <c r="G9" s="10">
        <f t="shared" ref="G9:H39" si="3">+C9+E9</f>
        <v>1679.3999999999999</v>
      </c>
      <c r="H9" s="2">
        <f t="shared" si="3"/>
        <v>1533.7</v>
      </c>
      <c r="I9" s="49">
        <f t="shared" si="2"/>
        <v>9.499902197300635</v>
      </c>
      <c r="J9">
        <v>0</v>
      </c>
    </row>
    <row r="10" spans="1:12" x14ac:dyDescent="0.2">
      <c r="A10" s="30">
        <f t="shared" si="1"/>
        <v>38897</v>
      </c>
      <c r="B10" s="96" t="s">
        <v>6</v>
      </c>
      <c r="C10">
        <v>157.69999999999999</v>
      </c>
      <c r="D10">
        <v>120.3</v>
      </c>
      <c r="E10">
        <v>1537.3</v>
      </c>
      <c r="F10">
        <v>1446</v>
      </c>
      <c r="G10" s="10">
        <f t="shared" si="3"/>
        <v>1695</v>
      </c>
      <c r="H10" s="2">
        <f t="shared" si="3"/>
        <v>1566.3</v>
      </c>
      <c r="I10" s="49">
        <f t="shared" si="2"/>
        <v>8.216816701781271</v>
      </c>
      <c r="J10">
        <v>0</v>
      </c>
    </row>
    <row r="11" spans="1:12" x14ac:dyDescent="0.2">
      <c r="A11" s="30">
        <f t="shared" si="1"/>
        <v>38904</v>
      </c>
      <c r="B11" s="96" t="s">
        <v>6</v>
      </c>
      <c r="C11">
        <v>238.3</v>
      </c>
      <c r="D11">
        <v>115.9</v>
      </c>
      <c r="E11">
        <v>1549.1</v>
      </c>
      <c r="F11">
        <v>1450.6</v>
      </c>
      <c r="G11" s="10">
        <f t="shared" si="3"/>
        <v>1787.3999999999999</v>
      </c>
      <c r="H11" s="2">
        <f t="shared" si="3"/>
        <v>1566.5</v>
      </c>
      <c r="I11" s="49">
        <f t="shared" si="2"/>
        <v>14.10150015959144</v>
      </c>
      <c r="J11">
        <v>2</v>
      </c>
    </row>
    <row r="12" spans="1:12" x14ac:dyDescent="0.2">
      <c r="A12" s="30">
        <f t="shared" si="1"/>
        <v>38911</v>
      </c>
      <c r="B12" s="96" t="s">
        <v>6</v>
      </c>
      <c r="C12">
        <v>234.8</v>
      </c>
      <c r="D12">
        <v>118.9</v>
      </c>
      <c r="E12">
        <v>1561.5</v>
      </c>
      <c r="F12">
        <v>1450.6</v>
      </c>
      <c r="G12" s="10">
        <f t="shared" si="3"/>
        <v>1796.3</v>
      </c>
      <c r="H12" s="2">
        <f t="shared" si="3"/>
        <v>1569.5</v>
      </c>
      <c r="I12" s="49">
        <f t="shared" si="2"/>
        <v>14.450461930551128</v>
      </c>
      <c r="J12">
        <v>6</v>
      </c>
    </row>
    <row r="13" spans="1:12" x14ac:dyDescent="0.2">
      <c r="A13" s="30">
        <f t="shared" si="1"/>
        <v>38918</v>
      </c>
      <c r="B13" s="96" t="s">
        <v>6</v>
      </c>
      <c r="C13">
        <v>275.5</v>
      </c>
      <c r="D13">
        <v>62.8</v>
      </c>
      <c r="E13">
        <v>1572.9</v>
      </c>
      <c r="F13">
        <v>1450.9</v>
      </c>
      <c r="G13" s="10">
        <f t="shared" si="3"/>
        <v>1848.4</v>
      </c>
      <c r="H13" s="2">
        <f t="shared" si="3"/>
        <v>1513.7</v>
      </c>
      <c r="I13" s="49">
        <f t="shared" si="2"/>
        <v>22.111382704631044</v>
      </c>
      <c r="J13">
        <v>9</v>
      </c>
    </row>
    <row r="14" spans="1:12" x14ac:dyDescent="0.2">
      <c r="A14" s="30">
        <f t="shared" si="1"/>
        <v>38925</v>
      </c>
      <c r="B14" s="96" t="s">
        <v>6</v>
      </c>
      <c r="C14">
        <v>304.39999999999998</v>
      </c>
      <c r="D14">
        <v>68.400000000000006</v>
      </c>
      <c r="E14">
        <v>1579.1</v>
      </c>
      <c r="F14">
        <v>1451.8</v>
      </c>
      <c r="G14" s="10">
        <f t="shared" si="3"/>
        <v>1883.5</v>
      </c>
      <c r="H14" s="2">
        <f t="shared" si="3"/>
        <v>1520.2</v>
      </c>
      <c r="I14" s="49">
        <f t="shared" si="2"/>
        <v>23.89817129325089</v>
      </c>
      <c r="J14">
        <v>46</v>
      </c>
    </row>
    <row r="15" spans="1:12" x14ac:dyDescent="0.2">
      <c r="A15" s="30">
        <f t="shared" si="1"/>
        <v>38932</v>
      </c>
      <c r="B15" s="96" t="s">
        <v>6</v>
      </c>
      <c r="C15">
        <v>297.10000000000002</v>
      </c>
      <c r="D15">
        <v>64.5</v>
      </c>
      <c r="E15">
        <v>1677.4</v>
      </c>
      <c r="F15">
        <v>1479.1</v>
      </c>
      <c r="G15" s="10">
        <f t="shared" si="3"/>
        <v>1974.5</v>
      </c>
      <c r="H15" s="2">
        <f t="shared" si="3"/>
        <v>1543.6</v>
      </c>
      <c r="I15" s="49">
        <f t="shared" si="2"/>
        <v>27.915263021508174</v>
      </c>
      <c r="J15">
        <v>53.5</v>
      </c>
    </row>
    <row r="16" spans="1:12" x14ac:dyDescent="0.2">
      <c r="A16" s="30">
        <f t="shared" si="1"/>
        <v>38939</v>
      </c>
      <c r="B16" s="96" t="s">
        <v>6</v>
      </c>
      <c r="C16">
        <v>291.7</v>
      </c>
      <c r="D16">
        <v>63.9</v>
      </c>
      <c r="E16">
        <v>1741.8</v>
      </c>
      <c r="F16">
        <v>1484.1</v>
      </c>
      <c r="G16" s="10">
        <f t="shared" si="3"/>
        <v>2033.5</v>
      </c>
      <c r="H16" s="2">
        <f t="shared" si="3"/>
        <v>1548</v>
      </c>
      <c r="I16" s="49">
        <f t="shared" si="2"/>
        <v>31.363049095607231</v>
      </c>
      <c r="J16">
        <v>55.5</v>
      </c>
    </row>
    <row r="17" spans="1:10" x14ac:dyDescent="0.2">
      <c r="A17" s="30">
        <f t="shared" si="1"/>
        <v>38946</v>
      </c>
      <c r="B17" s="96" t="s">
        <v>6</v>
      </c>
      <c r="C17">
        <v>284.8</v>
      </c>
      <c r="D17">
        <v>92.6</v>
      </c>
      <c r="E17">
        <v>1755.6</v>
      </c>
      <c r="F17">
        <v>1485.7</v>
      </c>
      <c r="G17" s="10">
        <f t="shared" si="3"/>
        <v>2040.3999999999999</v>
      </c>
      <c r="H17" s="2">
        <f t="shared" si="3"/>
        <v>1578.3</v>
      </c>
      <c r="I17" s="49">
        <f t="shared" si="2"/>
        <v>29.278337451688529</v>
      </c>
      <c r="J17">
        <v>85</v>
      </c>
    </row>
    <row r="18" spans="1:10" x14ac:dyDescent="0.2">
      <c r="A18" s="30">
        <f t="shared" si="1"/>
        <v>38953</v>
      </c>
      <c r="B18" s="96" t="s">
        <v>6</v>
      </c>
      <c r="C18">
        <v>148.1</v>
      </c>
      <c r="D18">
        <v>96.9</v>
      </c>
      <c r="E18">
        <v>1835.8</v>
      </c>
      <c r="F18">
        <v>1486.4</v>
      </c>
      <c r="G18" s="10">
        <f t="shared" si="3"/>
        <v>1983.8999999999999</v>
      </c>
      <c r="H18" s="2">
        <f t="shared" si="3"/>
        <v>1583.3000000000002</v>
      </c>
      <c r="I18" s="49">
        <f t="shared" si="2"/>
        <v>25.301585296532526</v>
      </c>
      <c r="J18">
        <v>189</v>
      </c>
    </row>
    <row r="19" spans="1:10" x14ac:dyDescent="0.2">
      <c r="A19" s="30">
        <f t="shared" si="1"/>
        <v>38960</v>
      </c>
      <c r="B19" s="96" t="s">
        <v>6</v>
      </c>
      <c r="C19">
        <v>141.80000000000001</v>
      </c>
      <c r="D19">
        <v>59.4</v>
      </c>
      <c r="E19">
        <v>1850.3</v>
      </c>
      <c r="F19">
        <v>1525.4</v>
      </c>
      <c r="G19" s="10">
        <f t="shared" si="3"/>
        <v>1992.1</v>
      </c>
      <c r="H19" s="2">
        <f t="shared" si="3"/>
        <v>1584.8000000000002</v>
      </c>
      <c r="I19" s="49">
        <f t="shared" si="2"/>
        <v>25.700403836446228</v>
      </c>
      <c r="J19">
        <v>351.7</v>
      </c>
    </row>
    <row r="20" spans="1:10" x14ac:dyDescent="0.2">
      <c r="A20" s="30">
        <f t="shared" si="1"/>
        <v>38967</v>
      </c>
      <c r="B20" s="96" t="s">
        <v>6</v>
      </c>
      <c r="C20">
        <v>369.4</v>
      </c>
      <c r="D20">
        <v>235.1</v>
      </c>
      <c r="E20">
        <v>11.8</v>
      </c>
      <c r="F20">
        <v>0.8</v>
      </c>
      <c r="G20" s="10">
        <f t="shared" si="3"/>
        <v>381.2</v>
      </c>
      <c r="H20" s="2">
        <f t="shared" si="3"/>
        <v>235.9</v>
      </c>
      <c r="I20" s="49">
        <f t="shared" si="2"/>
        <v>61.593895718524784</v>
      </c>
    </row>
    <row r="21" spans="1:10" x14ac:dyDescent="0.2">
      <c r="A21" s="30">
        <f t="shared" si="1"/>
        <v>38974</v>
      </c>
      <c r="B21" s="96" t="s">
        <v>6</v>
      </c>
      <c r="C21">
        <v>367.2</v>
      </c>
      <c r="D21">
        <v>254.9</v>
      </c>
      <c r="E21">
        <v>31.9</v>
      </c>
      <c r="F21">
        <v>31.3</v>
      </c>
      <c r="G21" s="10">
        <f t="shared" si="3"/>
        <v>399.09999999999997</v>
      </c>
      <c r="H21" s="2">
        <f t="shared" si="3"/>
        <v>286.2</v>
      </c>
      <c r="I21" s="49">
        <f t="shared" si="2"/>
        <v>39.447938504542265</v>
      </c>
    </row>
    <row r="22" spans="1:10" x14ac:dyDescent="0.2">
      <c r="A22" s="30">
        <f t="shared" si="1"/>
        <v>38981</v>
      </c>
      <c r="B22" s="96" t="s">
        <v>6</v>
      </c>
      <c r="C22">
        <v>412.1</v>
      </c>
      <c r="D22">
        <v>269.3</v>
      </c>
      <c r="E22">
        <v>64.599999999999994</v>
      </c>
      <c r="F22">
        <v>56.3</v>
      </c>
      <c r="G22" s="10">
        <f t="shared" si="3"/>
        <v>476.70000000000005</v>
      </c>
      <c r="H22" s="2">
        <f t="shared" si="3"/>
        <v>325.60000000000002</v>
      </c>
      <c r="I22" s="49">
        <f t="shared" si="2"/>
        <v>46.406633906633907</v>
      </c>
    </row>
    <row r="23" spans="1:10" x14ac:dyDescent="0.2">
      <c r="A23" s="30">
        <f t="shared" si="1"/>
        <v>38988</v>
      </c>
      <c r="B23" s="96" t="s">
        <v>6</v>
      </c>
      <c r="C23">
        <v>425.4</v>
      </c>
      <c r="D23">
        <v>265.2</v>
      </c>
      <c r="E23">
        <v>96.4</v>
      </c>
      <c r="F23">
        <v>66.900000000000006</v>
      </c>
      <c r="G23" s="10">
        <f t="shared" si="3"/>
        <v>521.79999999999995</v>
      </c>
      <c r="H23" s="2">
        <f t="shared" si="3"/>
        <v>332.1</v>
      </c>
      <c r="I23" s="49">
        <f t="shared" si="2"/>
        <v>57.121348991267659</v>
      </c>
    </row>
    <row r="24" spans="1:10" x14ac:dyDescent="0.2">
      <c r="A24" s="30">
        <f t="shared" si="1"/>
        <v>38995</v>
      </c>
      <c r="B24" s="96" t="s">
        <v>6</v>
      </c>
      <c r="C24">
        <v>385.6</v>
      </c>
      <c r="D24">
        <v>279.8</v>
      </c>
      <c r="E24">
        <v>180.8</v>
      </c>
      <c r="F24">
        <v>100.5</v>
      </c>
      <c r="G24" s="10">
        <f t="shared" si="3"/>
        <v>566.40000000000009</v>
      </c>
      <c r="H24" s="2">
        <f t="shared" si="3"/>
        <v>380.3</v>
      </c>
      <c r="I24" s="49">
        <f t="shared" si="2"/>
        <v>48.935051275308993</v>
      </c>
    </row>
    <row r="25" spans="1:10" x14ac:dyDescent="0.2">
      <c r="A25" s="30">
        <f t="shared" si="1"/>
        <v>39002</v>
      </c>
      <c r="B25" s="96" t="s">
        <v>6</v>
      </c>
      <c r="C25">
        <v>350.7</v>
      </c>
      <c r="D25">
        <v>242.8</v>
      </c>
      <c r="E25">
        <v>218.2</v>
      </c>
      <c r="F25">
        <v>138.69999999999999</v>
      </c>
      <c r="G25" s="10">
        <f t="shared" si="3"/>
        <v>568.9</v>
      </c>
      <c r="H25" s="2">
        <f t="shared" si="3"/>
        <v>381.5</v>
      </c>
      <c r="I25" s="49">
        <f t="shared" si="2"/>
        <v>49.12188728702489</v>
      </c>
    </row>
    <row r="26" spans="1:10" x14ac:dyDescent="0.2">
      <c r="A26" s="30">
        <f t="shared" si="1"/>
        <v>39009</v>
      </c>
      <c r="B26" s="96" t="s">
        <v>6</v>
      </c>
      <c r="C26">
        <v>374.5</v>
      </c>
      <c r="D26">
        <v>301.39999999999998</v>
      </c>
      <c r="E26">
        <v>256.8</v>
      </c>
      <c r="F26">
        <v>150.1</v>
      </c>
      <c r="G26" s="10">
        <f t="shared" si="3"/>
        <v>631.29999999999995</v>
      </c>
      <c r="H26" s="2">
        <f t="shared" si="3"/>
        <v>451.5</v>
      </c>
      <c r="I26" s="49">
        <f t="shared" si="2"/>
        <v>39.822812846068658</v>
      </c>
    </row>
    <row r="27" spans="1:10" x14ac:dyDescent="0.2">
      <c r="A27" s="30">
        <f t="shared" si="1"/>
        <v>39016</v>
      </c>
      <c r="B27" s="96" t="s">
        <v>6</v>
      </c>
      <c r="C27">
        <v>343.1</v>
      </c>
      <c r="D27">
        <v>239.8</v>
      </c>
      <c r="E27">
        <v>336.9</v>
      </c>
      <c r="F27">
        <v>221.1</v>
      </c>
      <c r="G27" s="10">
        <f t="shared" si="3"/>
        <v>680</v>
      </c>
      <c r="H27" s="2">
        <f t="shared" si="3"/>
        <v>460.9</v>
      </c>
      <c r="I27" s="49">
        <f t="shared" si="2"/>
        <v>47.537426773703629</v>
      </c>
    </row>
    <row r="28" spans="1:10" x14ac:dyDescent="0.2">
      <c r="A28" s="30">
        <f t="shared" si="1"/>
        <v>39023</v>
      </c>
      <c r="B28" s="96" t="s">
        <v>6</v>
      </c>
      <c r="C28">
        <v>409</v>
      </c>
      <c r="D28">
        <v>295.60000000000002</v>
      </c>
      <c r="E28">
        <v>350.2</v>
      </c>
      <c r="F28">
        <v>288.7</v>
      </c>
      <c r="G28" s="10">
        <f t="shared" si="3"/>
        <v>759.2</v>
      </c>
      <c r="H28" s="2">
        <f t="shared" si="3"/>
        <v>584.29999999999995</v>
      </c>
      <c r="I28" s="49">
        <f t="shared" si="2"/>
        <v>29.93325346568545</v>
      </c>
    </row>
    <row r="29" spans="1:10" x14ac:dyDescent="0.2">
      <c r="A29" s="30">
        <f t="shared" si="1"/>
        <v>39030</v>
      </c>
      <c r="B29" s="96" t="s">
        <v>6</v>
      </c>
      <c r="C29">
        <v>431</v>
      </c>
      <c r="D29">
        <v>212.1</v>
      </c>
      <c r="E29">
        <v>373.5</v>
      </c>
      <c r="F29">
        <v>382.5</v>
      </c>
      <c r="G29" s="10">
        <f t="shared" si="3"/>
        <v>804.5</v>
      </c>
      <c r="H29" s="2">
        <f t="shared" si="3"/>
        <v>594.6</v>
      </c>
      <c r="I29" s="49">
        <f t="shared" si="2"/>
        <v>35.301042717793464</v>
      </c>
    </row>
    <row r="30" spans="1:10" x14ac:dyDescent="0.2">
      <c r="A30" s="30">
        <f t="shared" si="1"/>
        <v>39037</v>
      </c>
      <c r="B30" s="96" t="s">
        <v>6</v>
      </c>
      <c r="C30">
        <v>395.7</v>
      </c>
      <c r="D30">
        <v>238.4</v>
      </c>
      <c r="E30">
        <v>452.4</v>
      </c>
      <c r="F30">
        <v>401.6</v>
      </c>
      <c r="G30" s="10">
        <f t="shared" si="3"/>
        <v>848.09999999999991</v>
      </c>
      <c r="H30" s="2">
        <f t="shared" si="3"/>
        <v>640</v>
      </c>
      <c r="I30" s="49">
        <f t="shared" si="2"/>
        <v>32.515624999999979</v>
      </c>
    </row>
    <row r="31" spans="1:10" x14ac:dyDescent="0.2">
      <c r="A31" s="30">
        <f t="shared" si="1"/>
        <v>39044</v>
      </c>
      <c r="B31" s="96" t="s">
        <v>6</v>
      </c>
      <c r="C31">
        <v>408.6</v>
      </c>
      <c r="D31">
        <v>230.4</v>
      </c>
      <c r="E31">
        <v>470.1</v>
      </c>
      <c r="F31">
        <v>413.8</v>
      </c>
      <c r="G31" s="10">
        <f t="shared" si="3"/>
        <v>878.7</v>
      </c>
      <c r="H31" s="2">
        <f t="shared" si="3"/>
        <v>644.20000000000005</v>
      </c>
      <c r="I31" s="49">
        <f t="shared" si="2"/>
        <v>36.401738590499846</v>
      </c>
    </row>
    <row r="32" spans="1:10" x14ac:dyDescent="0.2">
      <c r="A32" s="30">
        <f t="shared" si="1"/>
        <v>39051</v>
      </c>
      <c r="B32" s="96" t="s">
        <v>6</v>
      </c>
      <c r="C32">
        <v>381.2</v>
      </c>
      <c r="D32">
        <v>148</v>
      </c>
      <c r="E32">
        <v>491.9</v>
      </c>
      <c r="F32">
        <v>558.1</v>
      </c>
      <c r="G32" s="10">
        <f t="shared" si="3"/>
        <v>873.09999999999991</v>
      </c>
      <c r="H32" s="2">
        <f t="shared" si="3"/>
        <v>706.1</v>
      </c>
      <c r="I32" s="49">
        <f t="shared" si="2"/>
        <v>23.651040929046864</v>
      </c>
    </row>
    <row r="33" spans="1:9" x14ac:dyDescent="0.2">
      <c r="A33" s="30">
        <f t="shared" si="1"/>
        <v>39058</v>
      </c>
      <c r="B33" s="96" t="s">
        <v>6</v>
      </c>
      <c r="C33">
        <v>369.2</v>
      </c>
      <c r="D33">
        <v>144.6</v>
      </c>
      <c r="E33">
        <v>534.6</v>
      </c>
      <c r="F33">
        <v>569.1</v>
      </c>
      <c r="G33" s="10">
        <f t="shared" si="3"/>
        <v>903.8</v>
      </c>
      <c r="H33" s="2">
        <f t="shared" si="3"/>
        <v>713.7</v>
      </c>
      <c r="I33" s="49">
        <f t="shared" si="2"/>
        <v>26.635841389939728</v>
      </c>
    </row>
    <row r="34" spans="1:9" x14ac:dyDescent="0.2">
      <c r="A34" s="30">
        <f t="shared" si="1"/>
        <v>39065</v>
      </c>
      <c r="B34" s="96" t="s">
        <v>6</v>
      </c>
      <c r="C34">
        <v>365.6</v>
      </c>
      <c r="D34">
        <v>305.7</v>
      </c>
      <c r="E34">
        <v>638.1</v>
      </c>
      <c r="F34">
        <v>579.70000000000005</v>
      </c>
      <c r="G34" s="10">
        <f t="shared" si="3"/>
        <v>1003.7</v>
      </c>
      <c r="H34" s="2">
        <f t="shared" si="3"/>
        <v>885.40000000000009</v>
      </c>
      <c r="I34" s="49">
        <f t="shared" si="2"/>
        <v>13.361192681274003</v>
      </c>
    </row>
    <row r="35" spans="1:9" x14ac:dyDescent="0.2">
      <c r="A35" s="30">
        <f t="shared" si="1"/>
        <v>39072</v>
      </c>
      <c r="B35" s="96" t="s">
        <v>6</v>
      </c>
      <c r="C35">
        <v>368.2</v>
      </c>
      <c r="D35">
        <v>297.2</v>
      </c>
      <c r="E35">
        <v>658.4</v>
      </c>
      <c r="F35">
        <v>588.29999999999995</v>
      </c>
      <c r="G35" s="10">
        <f t="shared" si="3"/>
        <v>1026.5999999999999</v>
      </c>
      <c r="H35" s="2">
        <f t="shared" si="3"/>
        <v>885.5</v>
      </c>
      <c r="I35" s="49">
        <f t="shared" si="2"/>
        <v>15.934500282326368</v>
      </c>
    </row>
    <row r="36" spans="1:9" x14ac:dyDescent="0.2">
      <c r="A36" s="30">
        <f t="shared" si="1"/>
        <v>39079</v>
      </c>
      <c r="B36" s="96" t="s">
        <v>6</v>
      </c>
      <c r="C36">
        <v>363.1</v>
      </c>
      <c r="D36">
        <v>293.10000000000002</v>
      </c>
      <c r="E36">
        <v>692.6</v>
      </c>
      <c r="F36">
        <v>598</v>
      </c>
      <c r="G36" s="10">
        <f t="shared" si="3"/>
        <v>1055.7</v>
      </c>
      <c r="H36" s="2">
        <f t="shared" si="3"/>
        <v>891.1</v>
      </c>
      <c r="I36" s="49">
        <f t="shared" si="2"/>
        <v>18.471552014364278</v>
      </c>
    </row>
    <row r="37" spans="1:9" x14ac:dyDescent="0.2">
      <c r="A37" s="30">
        <f t="shared" si="1"/>
        <v>39086</v>
      </c>
      <c r="B37" s="96" t="s">
        <v>6</v>
      </c>
      <c r="C37">
        <v>349.9</v>
      </c>
      <c r="D37">
        <v>269</v>
      </c>
      <c r="E37">
        <v>703.7</v>
      </c>
      <c r="F37">
        <v>624</v>
      </c>
      <c r="G37" s="10">
        <f t="shared" si="3"/>
        <v>1053.5999999999999</v>
      </c>
      <c r="H37" s="2">
        <f t="shared" si="3"/>
        <v>893</v>
      </c>
      <c r="I37" s="49">
        <f t="shared" si="2"/>
        <v>17.984322508398655</v>
      </c>
    </row>
    <row r="38" spans="1:9" x14ac:dyDescent="0.2">
      <c r="A38" s="30">
        <f t="shared" si="1"/>
        <v>39093</v>
      </c>
      <c r="B38" s="96" t="s">
        <v>6</v>
      </c>
      <c r="C38">
        <v>374.2</v>
      </c>
      <c r="D38">
        <v>230.2</v>
      </c>
      <c r="E38">
        <v>787.8</v>
      </c>
      <c r="F38">
        <v>667.7</v>
      </c>
      <c r="G38" s="10">
        <f t="shared" si="3"/>
        <v>1162</v>
      </c>
      <c r="H38" s="2">
        <f t="shared" si="3"/>
        <v>897.90000000000009</v>
      </c>
      <c r="I38" s="49">
        <f t="shared" si="2"/>
        <v>29.413074952667316</v>
      </c>
    </row>
    <row r="39" spans="1:9" x14ac:dyDescent="0.2">
      <c r="A39" s="30">
        <f t="shared" si="1"/>
        <v>39100</v>
      </c>
      <c r="B39" s="96" t="s">
        <v>6</v>
      </c>
      <c r="C39">
        <v>357.7</v>
      </c>
      <c r="D39">
        <v>180.5</v>
      </c>
      <c r="E39">
        <v>816.3</v>
      </c>
      <c r="F39">
        <v>737</v>
      </c>
      <c r="G39" s="10">
        <f t="shared" si="3"/>
        <v>1174</v>
      </c>
      <c r="H39" s="2">
        <f t="shared" si="3"/>
        <v>917.5</v>
      </c>
      <c r="I39" s="49">
        <f t="shared" si="2"/>
        <v>27.95640326975477</v>
      </c>
    </row>
    <row r="40" spans="1:9" x14ac:dyDescent="0.2">
      <c r="A40" s="30">
        <f t="shared" si="1"/>
        <v>39107</v>
      </c>
      <c r="B40" s="96" t="s">
        <v>6</v>
      </c>
      <c r="C40">
        <v>333.9</v>
      </c>
      <c r="D40">
        <v>282.60000000000002</v>
      </c>
      <c r="E40">
        <v>873</v>
      </c>
      <c r="F40">
        <v>770.3</v>
      </c>
      <c r="G40" s="10">
        <f t="shared" ref="G40:H42" si="4">+C40+E40</f>
        <v>1206.9000000000001</v>
      </c>
      <c r="H40" s="2">
        <f t="shared" si="4"/>
        <v>1052.9000000000001</v>
      </c>
      <c r="I40" s="49">
        <f t="shared" ref="I40:I45" si="5">+(G40/H40-1)*100</f>
        <v>14.62627030107322</v>
      </c>
    </row>
    <row r="41" spans="1:9" x14ac:dyDescent="0.2">
      <c r="A41" s="30">
        <f t="shared" si="1"/>
        <v>39114</v>
      </c>
      <c r="B41" s="96" t="s">
        <v>6</v>
      </c>
      <c r="C41">
        <v>357.4</v>
      </c>
      <c r="D41">
        <v>329.7</v>
      </c>
      <c r="E41">
        <v>896.4</v>
      </c>
      <c r="F41">
        <v>780.3</v>
      </c>
      <c r="G41" s="10">
        <f t="shared" si="4"/>
        <v>1253.8</v>
      </c>
      <c r="H41" s="2">
        <f t="shared" si="4"/>
        <v>1110</v>
      </c>
      <c r="I41" s="49">
        <f t="shared" si="5"/>
        <v>12.954954954954957</v>
      </c>
    </row>
    <row r="42" spans="1:9" x14ac:dyDescent="0.2">
      <c r="A42" s="30">
        <f t="shared" si="1"/>
        <v>39121</v>
      </c>
      <c r="B42" s="96" t="s">
        <v>6</v>
      </c>
      <c r="C42">
        <v>340.1</v>
      </c>
      <c r="D42">
        <v>266.89999999999998</v>
      </c>
      <c r="E42">
        <v>947.9</v>
      </c>
      <c r="F42">
        <v>940.4</v>
      </c>
      <c r="G42" s="10">
        <f t="shared" si="4"/>
        <v>1288</v>
      </c>
      <c r="H42" s="2">
        <f t="shared" si="4"/>
        <v>1207.3</v>
      </c>
      <c r="I42" s="49">
        <f t="shared" si="5"/>
        <v>6.6843369502195049</v>
      </c>
    </row>
    <row r="43" spans="1:9" x14ac:dyDescent="0.2">
      <c r="A43" s="30">
        <f t="shared" si="1"/>
        <v>39128</v>
      </c>
      <c r="B43" s="96" t="s">
        <v>6</v>
      </c>
      <c r="C43">
        <v>280.89999999999998</v>
      </c>
      <c r="D43">
        <v>282.5</v>
      </c>
      <c r="E43">
        <v>1042.0999999999999</v>
      </c>
      <c r="F43">
        <v>953.5</v>
      </c>
      <c r="G43" s="10">
        <f t="shared" ref="G43:H45" si="6">+C43+E43</f>
        <v>1323</v>
      </c>
      <c r="H43" s="2">
        <f t="shared" si="6"/>
        <v>1236</v>
      </c>
      <c r="I43" s="49">
        <f t="shared" si="5"/>
        <v>7.0388349514563187</v>
      </c>
    </row>
    <row r="44" spans="1:9" x14ac:dyDescent="0.2">
      <c r="A44" s="30">
        <f t="shared" si="1"/>
        <v>39135</v>
      </c>
      <c r="B44" s="96" t="s">
        <v>6</v>
      </c>
      <c r="C44">
        <v>271.7</v>
      </c>
      <c r="D44">
        <v>259</v>
      </c>
      <c r="E44">
        <v>1058.7</v>
      </c>
      <c r="F44">
        <v>1020.5</v>
      </c>
      <c r="G44" s="10">
        <f t="shared" si="6"/>
        <v>1330.4</v>
      </c>
      <c r="H44" s="2">
        <f t="shared" si="6"/>
        <v>1279.5</v>
      </c>
      <c r="I44" s="49">
        <f t="shared" si="5"/>
        <v>3.9781164517389778</v>
      </c>
    </row>
    <row r="45" spans="1:9" x14ac:dyDescent="0.2">
      <c r="A45" s="30">
        <f t="shared" si="1"/>
        <v>39142</v>
      </c>
      <c r="B45" s="96" t="s">
        <v>6</v>
      </c>
      <c r="C45">
        <v>260.8</v>
      </c>
      <c r="D45">
        <v>282.5</v>
      </c>
      <c r="E45">
        <v>1104.8</v>
      </c>
      <c r="F45">
        <v>1033.3</v>
      </c>
      <c r="G45" s="10">
        <f t="shared" si="6"/>
        <v>1365.6</v>
      </c>
      <c r="H45" s="2">
        <f t="shared" si="6"/>
        <v>1315.8</v>
      </c>
      <c r="I45" s="49">
        <f t="shared" si="5"/>
        <v>3.7847697218422294</v>
      </c>
    </row>
    <row r="46" spans="1:9" x14ac:dyDescent="0.2">
      <c r="A46" s="30">
        <f t="shared" si="1"/>
        <v>39149</v>
      </c>
      <c r="B46" s="96" t="s">
        <v>6</v>
      </c>
      <c r="C46">
        <v>213.3</v>
      </c>
      <c r="D46">
        <v>153.6</v>
      </c>
      <c r="E46">
        <v>1145.3</v>
      </c>
      <c r="F46">
        <v>1106.5</v>
      </c>
      <c r="G46" s="10">
        <f t="shared" ref="G46:H48" si="7">+C46+E46</f>
        <v>1358.6</v>
      </c>
      <c r="H46" s="2">
        <f t="shared" si="7"/>
        <v>1260.0999999999999</v>
      </c>
      <c r="I46" s="49">
        <f t="shared" ref="I46:I51" si="8">+(G46/H46-1)*100</f>
        <v>7.8168399333386152</v>
      </c>
    </row>
    <row r="47" spans="1:9" x14ac:dyDescent="0.2">
      <c r="A47" s="30">
        <f t="shared" si="1"/>
        <v>39156</v>
      </c>
      <c r="B47" s="96" t="s">
        <v>6</v>
      </c>
      <c r="C47">
        <v>210.1</v>
      </c>
      <c r="D47">
        <v>128.6</v>
      </c>
      <c r="E47">
        <v>1163.0999999999999</v>
      </c>
      <c r="F47">
        <v>1133.4000000000001</v>
      </c>
      <c r="G47" s="10">
        <f t="shared" si="7"/>
        <v>1373.1999999999998</v>
      </c>
      <c r="H47" s="2">
        <f t="shared" si="7"/>
        <v>1262</v>
      </c>
      <c r="I47" s="49">
        <f t="shared" si="8"/>
        <v>8.8114104595879326</v>
      </c>
    </row>
    <row r="48" spans="1:9" x14ac:dyDescent="0.2">
      <c r="A48" s="30">
        <f t="shared" si="1"/>
        <v>39163</v>
      </c>
      <c r="B48" s="96" t="s">
        <v>6</v>
      </c>
      <c r="C48">
        <v>181.8</v>
      </c>
      <c r="D48">
        <v>104.5</v>
      </c>
      <c r="E48">
        <v>1202.0999999999999</v>
      </c>
      <c r="F48">
        <v>1166.2</v>
      </c>
      <c r="G48" s="10">
        <f t="shared" si="7"/>
        <v>1383.8999999999999</v>
      </c>
      <c r="H48" s="2">
        <f t="shared" si="7"/>
        <v>1270.7</v>
      </c>
      <c r="I48" s="49">
        <f t="shared" si="8"/>
        <v>8.9084756433461809</v>
      </c>
    </row>
    <row r="49" spans="1:10" x14ac:dyDescent="0.2">
      <c r="A49" s="30">
        <f t="shared" si="1"/>
        <v>39170</v>
      </c>
      <c r="B49" s="96" t="s">
        <v>6</v>
      </c>
      <c r="C49">
        <v>152.80000000000001</v>
      </c>
      <c r="D49">
        <v>113.8</v>
      </c>
      <c r="E49">
        <v>1244.2</v>
      </c>
      <c r="F49">
        <v>1186.5999999999999</v>
      </c>
      <c r="G49" s="10">
        <f t="shared" ref="G49:H51" si="9">+C49+E49</f>
        <v>1397</v>
      </c>
      <c r="H49" s="2">
        <f t="shared" si="9"/>
        <v>1300.3999999999999</v>
      </c>
      <c r="I49" s="49">
        <f t="shared" si="8"/>
        <v>7.4284835435250773</v>
      </c>
    </row>
    <row r="50" spans="1:10" x14ac:dyDescent="0.2">
      <c r="A50" s="30">
        <f t="shared" si="1"/>
        <v>39177</v>
      </c>
      <c r="B50" s="96" t="s">
        <v>6</v>
      </c>
      <c r="C50">
        <v>141.80000000000001</v>
      </c>
      <c r="D50">
        <v>99.5</v>
      </c>
      <c r="E50">
        <v>1262.9000000000001</v>
      </c>
      <c r="F50">
        <v>1203.9000000000001</v>
      </c>
      <c r="G50" s="10">
        <f t="shared" si="9"/>
        <v>1404.7</v>
      </c>
      <c r="H50" s="2">
        <f t="shared" si="9"/>
        <v>1303.4000000000001</v>
      </c>
      <c r="I50" s="49">
        <f t="shared" si="8"/>
        <v>7.7719809728402645</v>
      </c>
    </row>
    <row r="51" spans="1:10" x14ac:dyDescent="0.2">
      <c r="A51" s="30">
        <f t="shared" si="1"/>
        <v>39184</v>
      </c>
      <c r="B51" s="96" t="s">
        <v>6</v>
      </c>
      <c r="C51">
        <v>163.6</v>
      </c>
      <c r="D51">
        <v>113.4</v>
      </c>
      <c r="E51">
        <v>1296</v>
      </c>
      <c r="F51">
        <v>1214.5999999999999</v>
      </c>
      <c r="G51" s="10">
        <f t="shared" si="9"/>
        <v>1459.6</v>
      </c>
      <c r="H51" s="2">
        <f t="shared" si="9"/>
        <v>1328</v>
      </c>
      <c r="I51" s="49">
        <f t="shared" si="8"/>
        <v>9.9096385542168708</v>
      </c>
    </row>
    <row r="52" spans="1:10" x14ac:dyDescent="0.2">
      <c r="A52" s="30">
        <f t="shared" si="1"/>
        <v>39191</v>
      </c>
      <c r="B52" s="96" t="s">
        <v>6</v>
      </c>
      <c r="C52">
        <v>134</v>
      </c>
      <c r="D52">
        <v>130</v>
      </c>
      <c r="E52">
        <v>1350.9</v>
      </c>
      <c r="F52">
        <v>1229.0999999999999</v>
      </c>
      <c r="G52" s="10">
        <f t="shared" ref="G52:H54" si="10">+C52+E52</f>
        <v>1484.9</v>
      </c>
      <c r="H52" s="2">
        <f t="shared" si="10"/>
        <v>1359.1</v>
      </c>
      <c r="I52" s="49">
        <f t="shared" ref="I52:I57" si="11">+(G52/H52-1)*100</f>
        <v>9.2561253770877983</v>
      </c>
    </row>
    <row r="53" spans="1:10" x14ac:dyDescent="0.2">
      <c r="A53" s="30">
        <f t="shared" si="1"/>
        <v>39198</v>
      </c>
      <c r="B53" s="96" t="s">
        <v>6</v>
      </c>
      <c r="C53">
        <v>142.80000000000001</v>
      </c>
      <c r="D53">
        <v>112.5</v>
      </c>
      <c r="E53">
        <v>1375.9</v>
      </c>
      <c r="F53">
        <v>1260.8</v>
      </c>
      <c r="G53" s="10">
        <f t="shared" si="10"/>
        <v>1518.7</v>
      </c>
      <c r="H53" s="2">
        <f t="shared" si="10"/>
        <v>1373.3</v>
      </c>
      <c r="I53" s="49">
        <f t="shared" si="11"/>
        <v>10.587635622223846</v>
      </c>
    </row>
    <row r="54" spans="1:10" x14ac:dyDescent="0.2">
      <c r="A54" s="30">
        <f t="shared" si="1"/>
        <v>39205</v>
      </c>
      <c r="B54" s="96" t="s">
        <v>6</v>
      </c>
      <c r="C54">
        <v>160.1</v>
      </c>
      <c r="D54">
        <v>102.6</v>
      </c>
      <c r="E54">
        <v>1406</v>
      </c>
      <c r="F54">
        <v>1270.9000000000001</v>
      </c>
      <c r="G54" s="10">
        <f t="shared" si="10"/>
        <v>1566.1</v>
      </c>
      <c r="H54" s="2">
        <f t="shared" si="10"/>
        <v>1373.5</v>
      </c>
      <c r="I54" s="49">
        <f t="shared" si="11"/>
        <v>14.022570076447028</v>
      </c>
      <c r="J54">
        <v>0</v>
      </c>
    </row>
    <row r="55" spans="1:10" x14ac:dyDescent="0.2">
      <c r="A55" s="30">
        <f t="shared" si="1"/>
        <v>39212</v>
      </c>
      <c r="B55" s="96" t="s">
        <v>6</v>
      </c>
      <c r="C55">
        <v>176.1</v>
      </c>
      <c r="D55">
        <v>84.2</v>
      </c>
      <c r="E55">
        <v>1432.3</v>
      </c>
      <c r="F55">
        <v>1293.0999999999999</v>
      </c>
      <c r="G55" s="10">
        <f t="shared" ref="G55:H57" si="12">+C55+E55</f>
        <v>1608.3999999999999</v>
      </c>
      <c r="H55" s="2">
        <f t="shared" si="12"/>
        <v>1377.3</v>
      </c>
      <c r="I55" s="49">
        <f t="shared" si="11"/>
        <v>16.779205692296518</v>
      </c>
    </row>
    <row r="56" spans="1:10" x14ac:dyDescent="0.2">
      <c r="A56" s="30">
        <f t="shared" si="1"/>
        <v>39219</v>
      </c>
      <c r="B56" s="96" t="s">
        <v>6</v>
      </c>
      <c r="C56">
        <v>183.6</v>
      </c>
      <c r="D56">
        <v>79.3</v>
      </c>
      <c r="E56">
        <v>1453.5</v>
      </c>
      <c r="F56">
        <v>1307.5999999999999</v>
      </c>
      <c r="G56" s="10">
        <f t="shared" si="12"/>
        <v>1637.1</v>
      </c>
      <c r="H56" s="2">
        <f t="shared" si="12"/>
        <v>1386.8999999999999</v>
      </c>
      <c r="I56" s="49">
        <f t="shared" si="11"/>
        <v>18.040233614536017</v>
      </c>
    </row>
    <row r="57" spans="1:10" x14ac:dyDescent="0.2">
      <c r="A57" s="30">
        <f t="shared" si="1"/>
        <v>39226</v>
      </c>
      <c r="B57" s="96" t="s">
        <v>6</v>
      </c>
      <c r="C57">
        <v>173.5</v>
      </c>
      <c r="D57">
        <v>154.5</v>
      </c>
      <c r="E57">
        <v>1484.7</v>
      </c>
      <c r="F57">
        <v>1316.9</v>
      </c>
      <c r="G57" s="10">
        <f t="shared" si="12"/>
        <v>1658.2</v>
      </c>
      <c r="H57" s="2">
        <f t="shared" si="12"/>
        <v>1471.4</v>
      </c>
      <c r="I57" s="49">
        <f t="shared" si="11"/>
        <v>12.695392143536765</v>
      </c>
      <c r="J57">
        <v>0</v>
      </c>
    </row>
    <row r="58" spans="1:10" x14ac:dyDescent="0.2">
      <c r="A58" s="30">
        <f t="shared" si="1"/>
        <v>39233</v>
      </c>
      <c r="B58" s="96" t="s">
        <v>6</v>
      </c>
      <c r="C58">
        <v>167.8</v>
      </c>
      <c r="D58">
        <v>126.3</v>
      </c>
      <c r="E58">
        <v>1507.6</v>
      </c>
      <c r="F58">
        <v>1352</v>
      </c>
      <c r="G58" s="10">
        <f t="shared" ref="G58:H60" si="13">+C58+E58</f>
        <v>1675.3999999999999</v>
      </c>
      <c r="H58" s="2">
        <f t="shared" si="13"/>
        <v>1478.3</v>
      </c>
      <c r="I58" s="49">
        <f t="shared" ref="I58:I63" si="14">+(G58/H58-1)*100</f>
        <v>13.332882364878573</v>
      </c>
    </row>
    <row r="59" spans="1:10" x14ac:dyDescent="0.2">
      <c r="A59" s="30">
        <f t="shared" si="1"/>
        <v>39240</v>
      </c>
      <c r="B59" s="96" t="s">
        <v>6</v>
      </c>
      <c r="C59">
        <v>189.2</v>
      </c>
      <c r="D59">
        <v>175</v>
      </c>
      <c r="E59">
        <v>1539</v>
      </c>
      <c r="F59">
        <v>1369.3</v>
      </c>
      <c r="G59" s="10">
        <f t="shared" si="13"/>
        <v>1728.2</v>
      </c>
      <c r="H59" s="2">
        <f t="shared" si="13"/>
        <v>1544.3</v>
      </c>
      <c r="I59" s="49">
        <f t="shared" si="14"/>
        <v>11.90830797124911</v>
      </c>
    </row>
    <row r="60" spans="1:10" x14ac:dyDescent="0.2">
      <c r="A60" s="30">
        <f t="shared" si="1"/>
        <v>39247</v>
      </c>
      <c r="B60" s="96" t="s">
        <v>6</v>
      </c>
      <c r="C60">
        <v>202.7</v>
      </c>
      <c r="D60">
        <v>205.5</v>
      </c>
      <c r="E60">
        <v>1561.9</v>
      </c>
      <c r="F60">
        <v>1376.8</v>
      </c>
      <c r="G60" s="10">
        <f t="shared" si="13"/>
        <v>1764.6000000000001</v>
      </c>
      <c r="H60" s="2">
        <f t="shared" si="13"/>
        <v>1582.3</v>
      </c>
      <c r="I60" s="49">
        <f t="shared" si="14"/>
        <v>11.521203311634975</v>
      </c>
    </row>
    <row r="61" spans="1:10" x14ac:dyDescent="0.2">
      <c r="A61" s="30">
        <f t="shared" si="1"/>
        <v>39254</v>
      </c>
      <c r="B61" s="96" t="s">
        <v>6</v>
      </c>
      <c r="C61">
        <v>235.7</v>
      </c>
      <c r="D61">
        <v>200.1</v>
      </c>
      <c r="E61">
        <v>1585.1</v>
      </c>
      <c r="F61">
        <v>1461.5</v>
      </c>
      <c r="G61" s="10">
        <f t="shared" ref="G61:H63" si="15">+C61+E61</f>
        <v>1820.8</v>
      </c>
      <c r="H61" s="2">
        <f t="shared" si="15"/>
        <v>1661.6</v>
      </c>
      <c r="I61" s="49">
        <f t="shared" si="14"/>
        <v>9.5811266249398166</v>
      </c>
    </row>
    <row r="62" spans="1:10" x14ac:dyDescent="0.2">
      <c r="A62" s="30">
        <f t="shared" si="1"/>
        <v>39261</v>
      </c>
      <c r="B62" s="96" t="s">
        <v>6</v>
      </c>
      <c r="C62">
        <v>240.2</v>
      </c>
      <c r="D62">
        <v>157.69999999999999</v>
      </c>
      <c r="E62">
        <v>1614.2</v>
      </c>
      <c r="F62">
        <v>1528.5</v>
      </c>
      <c r="G62" s="10">
        <f t="shared" si="15"/>
        <v>1854.4</v>
      </c>
      <c r="H62" s="2">
        <f t="shared" si="15"/>
        <v>1686.2</v>
      </c>
      <c r="I62" s="49">
        <f t="shared" si="14"/>
        <v>9.9750919226663459</v>
      </c>
      <c r="J62">
        <v>4</v>
      </c>
    </row>
    <row r="63" spans="1:10" x14ac:dyDescent="0.2">
      <c r="A63" s="30">
        <f t="shared" si="1"/>
        <v>39268</v>
      </c>
      <c r="B63" s="96" t="s">
        <v>6</v>
      </c>
      <c r="C63">
        <v>235.9</v>
      </c>
      <c r="D63">
        <v>238.3</v>
      </c>
      <c r="E63">
        <v>1635.6</v>
      </c>
      <c r="F63">
        <v>1540.2</v>
      </c>
      <c r="G63" s="10">
        <f t="shared" si="15"/>
        <v>1871.5</v>
      </c>
      <c r="H63" s="2">
        <f t="shared" si="15"/>
        <v>1778.5</v>
      </c>
      <c r="I63" s="49">
        <f t="shared" si="14"/>
        <v>5.2291256676974873</v>
      </c>
      <c r="J63">
        <v>6</v>
      </c>
    </row>
    <row r="64" spans="1:10" x14ac:dyDescent="0.2">
      <c r="A64" s="30">
        <f t="shared" si="1"/>
        <v>39275</v>
      </c>
      <c r="B64" s="96" t="s">
        <v>6</v>
      </c>
      <c r="C64">
        <v>223.8</v>
      </c>
      <c r="D64">
        <v>234.8</v>
      </c>
      <c r="E64">
        <v>1678.8</v>
      </c>
      <c r="F64">
        <v>1552.7</v>
      </c>
      <c r="G64" s="10">
        <f t="shared" ref="G64:H66" si="16">+C64+E64</f>
        <v>1902.6</v>
      </c>
      <c r="H64" s="2">
        <f t="shared" si="16"/>
        <v>1787.5</v>
      </c>
      <c r="I64" s="49">
        <f t="shared" ref="I64:I69" si="17">+(G64/H64-1)*100</f>
        <v>6.439160839160829</v>
      </c>
      <c r="J64">
        <v>15</v>
      </c>
    </row>
    <row r="65" spans="1:10" x14ac:dyDescent="0.2">
      <c r="A65" s="30">
        <f t="shared" si="1"/>
        <v>39282</v>
      </c>
      <c r="B65" s="96" t="s">
        <v>6</v>
      </c>
      <c r="C65">
        <v>244.9</v>
      </c>
      <c r="D65">
        <v>275.5</v>
      </c>
      <c r="E65">
        <v>1723</v>
      </c>
      <c r="F65">
        <v>1564.1</v>
      </c>
      <c r="G65" s="10">
        <f t="shared" si="16"/>
        <v>1967.9</v>
      </c>
      <c r="H65" s="2">
        <f t="shared" si="16"/>
        <v>1839.6</v>
      </c>
      <c r="I65" s="49">
        <f t="shared" si="17"/>
        <v>6.9743422483148576</v>
      </c>
      <c r="J65">
        <v>17</v>
      </c>
    </row>
    <row r="66" spans="1:10" x14ac:dyDescent="0.2">
      <c r="A66" s="30">
        <f t="shared" si="1"/>
        <v>39289</v>
      </c>
      <c r="B66" s="96" t="s">
        <v>6</v>
      </c>
      <c r="C66">
        <v>241.4</v>
      </c>
      <c r="D66">
        <v>304.39999999999998</v>
      </c>
      <c r="E66">
        <v>1750.9</v>
      </c>
      <c r="F66">
        <v>1579.1</v>
      </c>
      <c r="G66" s="10">
        <f t="shared" si="16"/>
        <v>1992.3000000000002</v>
      </c>
      <c r="H66" s="2">
        <f t="shared" si="16"/>
        <v>1883.5</v>
      </c>
      <c r="I66" s="49">
        <f t="shared" si="17"/>
        <v>5.7764799575258818</v>
      </c>
      <c r="J66">
        <v>24</v>
      </c>
    </row>
    <row r="67" spans="1:10" x14ac:dyDescent="0.2">
      <c r="A67" s="30">
        <f t="shared" si="1"/>
        <v>39296</v>
      </c>
      <c r="B67" s="96" t="s">
        <v>6</v>
      </c>
      <c r="C67">
        <v>229.6</v>
      </c>
      <c r="D67">
        <v>297.10000000000002</v>
      </c>
      <c r="E67">
        <v>1776.9</v>
      </c>
      <c r="F67">
        <v>1677.4</v>
      </c>
      <c r="G67" s="10">
        <f t="shared" ref="G67:H69" si="18">+C67+E67</f>
        <v>2006.5</v>
      </c>
      <c r="H67" s="2">
        <f t="shared" si="18"/>
        <v>1974.5</v>
      </c>
      <c r="I67" s="49">
        <f t="shared" si="17"/>
        <v>1.6206634591035662</v>
      </c>
      <c r="J67">
        <v>30</v>
      </c>
    </row>
    <row r="68" spans="1:10" x14ac:dyDescent="0.2">
      <c r="A68" s="30">
        <f t="shared" si="1"/>
        <v>39303</v>
      </c>
      <c r="B68" s="96" t="s">
        <v>6</v>
      </c>
      <c r="C68">
        <v>189.2</v>
      </c>
      <c r="D68">
        <v>291.7</v>
      </c>
      <c r="E68">
        <v>1842.6</v>
      </c>
      <c r="F68">
        <v>1741.8</v>
      </c>
      <c r="G68" s="10">
        <f t="shared" si="18"/>
        <v>2031.8</v>
      </c>
      <c r="H68" s="2">
        <f t="shared" si="18"/>
        <v>2033.5</v>
      </c>
      <c r="I68" s="49">
        <f t="shared" si="17"/>
        <v>-8.3599704942216579E-2</v>
      </c>
      <c r="J68">
        <v>35</v>
      </c>
    </row>
    <row r="69" spans="1:10" x14ac:dyDescent="0.2">
      <c r="A69" s="30">
        <f t="shared" si="1"/>
        <v>39310</v>
      </c>
      <c r="B69" s="96" t="s">
        <v>6</v>
      </c>
      <c r="C69">
        <v>178.2</v>
      </c>
      <c r="D69">
        <v>284.8</v>
      </c>
      <c r="E69">
        <v>1875.1</v>
      </c>
      <c r="F69">
        <v>1755.6</v>
      </c>
      <c r="G69" s="10">
        <f t="shared" si="18"/>
        <v>2053.2999999999997</v>
      </c>
      <c r="H69" s="2">
        <f t="shared" si="18"/>
        <v>2040.3999999999999</v>
      </c>
      <c r="I69" s="49">
        <f t="shared" si="17"/>
        <v>0.63222897471082451</v>
      </c>
      <c r="J69">
        <v>50</v>
      </c>
    </row>
    <row r="70" spans="1:10" x14ac:dyDescent="0.2">
      <c r="A70" s="30">
        <f t="shared" si="1"/>
        <v>39317</v>
      </c>
      <c r="B70" s="96" t="s">
        <v>6</v>
      </c>
      <c r="C70">
        <v>188.3</v>
      </c>
      <c r="D70">
        <v>148.1</v>
      </c>
      <c r="E70">
        <v>1892.2</v>
      </c>
      <c r="F70">
        <v>1835.8</v>
      </c>
      <c r="G70" s="10">
        <f t="shared" ref="G70:H72" si="19">+C70+E70</f>
        <v>2080.5</v>
      </c>
      <c r="H70" s="2">
        <f t="shared" si="19"/>
        <v>1983.8999999999999</v>
      </c>
      <c r="I70" s="49">
        <f t="shared" ref="I70:I75" si="20">+(G70/H70-1)*100</f>
        <v>4.8691970361409487</v>
      </c>
      <c r="J70">
        <v>54</v>
      </c>
    </row>
    <row r="71" spans="1:10" x14ac:dyDescent="0.2">
      <c r="A71" s="30">
        <f t="shared" si="1"/>
        <v>39324</v>
      </c>
      <c r="B71" s="96" t="s">
        <v>6</v>
      </c>
      <c r="C71">
        <v>157.80000000000001</v>
      </c>
      <c r="D71">
        <v>141.80000000000001</v>
      </c>
      <c r="E71">
        <v>1932.1</v>
      </c>
      <c r="F71">
        <v>1850.3</v>
      </c>
      <c r="G71" s="10">
        <f t="shared" si="19"/>
        <v>2089.9</v>
      </c>
      <c r="H71" s="2">
        <f t="shared" si="19"/>
        <v>1992.1</v>
      </c>
      <c r="I71" s="49">
        <f t="shared" si="20"/>
        <v>4.9093920987902218</v>
      </c>
      <c r="J71">
        <v>71.5</v>
      </c>
    </row>
    <row r="72" spans="1:10" x14ac:dyDescent="0.2">
      <c r="A72" s="77">
        <f t="shared" si="1"/>
        <v>39331</v>
      </c>
      <c r="B72" s="96" t="s">
        <v>6</v>
      </c>
      <c r="C72">
        <v>197.7</v>
      </c>
      <c r="D72">
        <v>369.4</v>
      </c>
      <c r="E72">
        <v>32.9</v>
      </c>
      <c r="F72">
        <v>11.8</v>
      </c>
      <c r="G72" s="10">
        <f t="shared" si="19"/>
        <v>230.6</v>
      </c>
      <c r="H72" s="2">
        <f t="shared" si="19"/>
        <v>381.2</v>
      </c>
      <c r="I72" s="49">
        <f t="shared" si="20"/>
        <v>-39.506820566631681</v>
      </c>
    </row>
    <row r="73" spans="1:10" x14ac:dyDescent="0.2">
      <c r="A73" s="30">
        <f t="shared" si="1"/>
        <v>39338</v>
      </c>
      <c r="B73" s="96" t="s">
        <v>6</v>
      </c>
      <c r="C73">
        <v>207.7</v>
      </c>
      <c r="D73">
        <v>367.2</v>
      </c>
      <c r="E73">
        <v>53.7</v>
      </c>
      <c r="F73">
        <v>31.9</v>
      </c>
      <c r="G73" s="10">
        <f t="shared" ref="G73:H75" si="21">+C73+E73</f>
        <v>261.39999999999998</v>
      </c>
      <c r="H73" s="2">
        <f t="shared" si="21"/>
        <v>399.09999999999997</v>
      </c>
      <c r="I73" s="49">
        <f t="shared" si="20"/>
        <v>-34.502630919569036</v>
      </c>
    </row>
    <row r="74" spans="1:10" x14ac:dyDescent="0.2">
      <c r="A74" s="30">
        <f t="shared" si="1"/>
        <v>39345</v>
      </c>
      <c r="B74" s="96" t="s">
        <v>6</v>
      </c>
      <c r="C74">
        <v>227.8</v>
      </c>
      <c r="D74">
        <v>412.1</v>
      </c>
      <c r="E74">
        <v>89.1</v>
      </c>
      <c r="F74">
        <v>64.599999999999994</v>
      </c>
      <c r="G74" s="10">
        <f t="shared" si="21"/>
        <v>316.89999999999998</v>
      </c>
      <c r="H74" s="2">
        <f t="shared" si="21"/>
        <v>476.70000000000005</v>
      </c>
      <c r="I74" s="49">
        <f t="shared" si="20"/>
        <v>-33.52213131948816</v>
      </c>
    </row>
    <row r="75" spans="1:10" x14ac:dyDescent="0.2">
      <c r="A75" s="30">
        <f t="shared" si="1"/>
        <v>39352</v>
      </c>
      <c r="B75" s="96" t="s">
        <v>6</v>
      </c>
      <c r="C75">
        <v>212.3</v>
      </c>
      <c r="D75">
        <v>425.4</v>
      </c>
      <c r="E75">
        <v>118.4</v>
      </c>
      <c r="F75">
        <v>96.4</v>
      </c>
      <c r="G75" s="10">
        <f t="shared" si="21"/>
        <v>330.70000000000005</v>
      </c>
      <c r="H75" s="2">
        <f t="shared" si="21"/>
        <v>521.79999999999995</v>
      </c>
      <c r="I75" s="49">
        <f t="shared" si="20"/>
        <v>-36.623227290149472</v>
      </c>
    </row>
    <row r="76" spans="1:10" x14ac:dyDescent="0.2">
      <c r="A76" s="30">
        <f t="shared" si="1"/>
        <v>39359</v>
      </c>
      <c r="B76" s="96" t="s">
        <v>6</v>
      </c>
      <c r="C76">
        <v>219.6</v>
      </c>
      <c r="D76">
        <v>385.6</v>
      </c>
      <c r="E76">
        <v>156.69999999999999</v>
      </c>
      <c r="F76">
        <v>180.8</v>
      </c>
      <c r="G76" s="10">
        <f t="shared" ref="G76:H78" si="22">+C76+E76</f>
        <v>376.29999999999995</v>
      </c>
      <c r="H76" s="2">
        <f t="shared" si="22"/>
        <v>566.40000000000009</v>
      </c>
      <c r="I76" s="49">
        <f t="shared" ref="I76:I81" si="23">+(G76/H76-1)*100</f>
        <v>-33.562853107344651</v>
      </c>
    </row>
    <row r="77" spans="1:10" x14ac:dyDescent="0.2">
      <c r="A77" s="30">
        <f t="shared" si="1"/>
        <v>39366</v>
      </c>
      <c r="B77" s="96" t="s">
        <v>6</v>
      </c>
      <c r="C77">
        <v>214.7</v>
      </c>
      <c r="D77">
        <v>350.7</v>
      </c>
      <c r="E77">
        <v>186.7</v>
      </c>
      <c r="F77">
        <v>218.2</v>
      </c>
      <c r="G77" s="10">
        <f t="shared" si="22"/>
        <v>401.4</v>
      </c>
      <c r="H77" s="2">
        <f t="shared" si="22"/>
        <v>568.9</v>
      </c>
      <c r="I77" s="49">
        <f t="shared" si="23"/>
        <v>-29.442784320618742</v>
      </c>
    </row>
    <row r="78" spans="1:10" x14ac:dyDescent="0.2">
      <c r="A78" s="30">
        <f t="shared" si="1"/>
        <v>39373</v>
      </c>
      <c r="B78" s="96" t="s">
        <v>6</v>
      </c>
      <c r="C78">
        <v>199.4</v>
      </c>
      <c r="D78">
        <v>374.5</v>
      </c>
      <c r="E78">
        <v>230.7</v>
      </c>
      <c r="F78">
        <v>256.8</v>
      </c>
      <c r="G78" s="10">
        <f t="shared" si="22"/>
        <v>430.1</v>
      </c>
      <c r="H78" s="2">
        <f t="shared" si="22"/>
        <v>631.29999999999995</v>
      </c>
      <c r="I78" s="49">
        <f t="shared" si="23"/>
        <v>-31.870742911452552</v>
      </c>
    </row>
    <row r="79" spans="1:10" x14ac:dyDescent="0.2">
      <c r="A79" s="30">
        <f t="shared" si="1"/>
        <v>39380</v>
      </c>
      <c r="B79" s="96" t="s">
        <v>6</v>
      </c>
      <c r="C79">
        <v>209.2</v>
      </c>
      <c r="D79">
        <v>343.1</v>
      </c>
      <c r="E79">
        <v>287.5</v>
      </c>
      <c r="F79">
        <v>336.9</v>
      </c>
      <c r="G79" s="10">
        <f t="shared" ref="G79:H81" si="24">+C79+E79</f>
        <v>496.7</v>
      </c>
      <c r="H79" s="2">
        <f t="shared" si="24"/>
        <v>680</v>
      </c>
      <c r="I79" s="49">
        <f t="shared" si="23"/>
        <v>-26.955882352941174</v>
      </c>
    </row>
    <row r="80" spans="1:10" x14ac:dyDescent="0.2">
      <c r="A80" s="30">
        <f t="shared" si="1"/>
        <v>39387</v>
      </c>
      <c r="B80" s="96" t="s">
        <v>6</v>
      </c>
      <c r="C80">
        <v>208.8</v>
      </c>
      <c r="D80">
        <v>409</v>
      </c>
      <c r="E80">
        <v>316.5</v>
      </c>
      <c r="F80">
        <v>350.2</v>
      </c>
      <c r="G80" s="10">
        <f t="shared" si="24"/>
        <v>525.29999999999995</v>
      </c>
      <c r="H80" s="2">
        <f t="shared" si="24"/>
        <v>759.2</v>
      </c>
      <c r="I80" s="49">
        <f t="shared" si="23"/>
        <v>-30.808746048472091</v>
      </c>
    </row>
    <row r="81" spans="1:9" x14ac:dyDescent="0.2">
      <c r="A81" s="30">
        <f t="shared" si="1"/>
        <v>39394</v>
      </c>
      <c r="B81" s="96" t="s">
        <v>6</v>
      </c>
      <c r="C81">
        <v>206.2</v>
      </c>
      <c r="D81">
        <v>431</v>
      </c>
      <c r="E81">
        <v>357.9</v>
      </c>
      <c r="F81">
        <v>373.5</v>
      </c>
      <c r="G81" s="10">
        <f t="shared" si="24"/>
        <v>564.09999999999991</v>
      </c>
      <c r="H81" s="2">
        <f t="shared" si="24"/>
        <v>804.5</v>
      </c>
      <c r="I81" s="49">
        <f t="shared" si="23"/>
        <v>-29.881914232442519</v>
      </c>
    </row>
    <row r="82" spans="1:9" x14ac:dyDescent="0.2">
      <c r="A82" s="30">
        <f t="shared" si="1"/>
        <v>39401</v>
      </c>
      <c r="B82" s="96" t="s">
        <v>6</v>
      </c>
      <c r="C82">
        <v>213.9</v>
      </c>
      <c r="D82">
        <v>395.7</v>
      </c>
      <c r="E82">
        <v>393.5</v>
      </c>
      <c r="F82">
        <v>452.4</v>
      </c>
      <c r="G82" s="10">
        <f t="shared" ref="G82:H84" si="25">+C82+E82</f>
        <v>607.4</v>
      </c>
      <c r="H82" s="2">
        <f t="shared" si="25"/>
        <v>848.09999999999991</v>
      </c>
      <c r="I82" s="49">
        <f t="shared" ref="I82:I87" si="26">+(G82/H82-1)*100</f>
        <v>-28.381087135950946</v>
      </c>
    </row>
    <row r="83" spans="1:9" x14ac:dyDescent="0.2">
      <c r="A83" s="30">
        <f t="shared" si="1"/>
        <v>39408</v>
      </c>
      <c r="B83" s="96" t="s">
        <v>6</v>
      </c>
      <c r="C83">
        <v>230.8</v>
      </c>
      <c r="D83">
        <v>408.6</v>
      </c>
      <c r="E83">
        <v>422.3</v>
      </c>
      <c r="F83">
        <v>470.1</v>
      </c>
      <c r="G83" s="10">
        <f t="shared" si="25"/>
        <v>653.1</v>
      </c>
      <c r="H83" s="2">
        <f t="shared" si="25"/>
        <v>878.7</v>
      </c>
      <c r="I83" s="49">
        <f t="shared" si="26"/>
        <v>-25.674291567087749</v>
      </c>
    </row>
    <row r="84" spans="1:9" x14ac:dyDescent="0.2">
      <c r="A84" s="30">
        <f t="shared" si="1"/>
        <v>39415</v>
      </c>
      <c r="B84" s="96" t="s">
        <v>6</v>
      </c>
      <c r="C84">
        <v>213.7</v>
      </c>
      <c r="D84">
        <v>381.2</v>
      </c>
      <c r="E84">
        <v>450.6</v>
      </c>
      <c r="F84">
        <v>491.9</v>
      </c>
      <c r="G84" s="10">
        <f t="shared" si="25"/>
        <v>664.3</v>
      </c>
      <c r="H84" s="2">
        <f t="shared" si="25"/>
        <v>873.09999999999991</v>
      </c>
      <c r="I84" s="49">
        <f t="shared" si="26"/>
        <v>-23.914786393311182</v>
      </c>
    </row>
    <row r="85" spans="1:9" x14ac:dyDescent="0.2">
      <c r="A85" s="30">
        <f t="shared" si="1"/>
        <v>39422</v>
      </c>
      <c r="B85" s="96" t="s">
        <v>6</v>
      </c>
      <c r="C85">
        <v>240</v>
      </c>
      <c r="D85">
        <v>369.2</v>
      </c>
      <c r="E85">
        <v>501.9</v>
      </c>
      <c r="F85">
        <v>522</v>
      </c>
      <c r="G85" s="10">
        <f t="shared" ref="G85:H87" si="27">+C85+E85</f>
        <v>741.9</v>
      </c>
      <c r="H85" s="2">
        <f t="shared" si="27"/>
        <v>891.2</v>
      </c>
      <c r="I85" s="49">
        <f t="shared" si="26"/>
        <v>-16.752692998204676</v>
      </c>
    </row>
    <row r="86" spans="1:9" x14ac:dyDescent="0.2">
      <c r="A86" s="30">
        <f t="shared" si="1"/>
        <v>39429</v>
      </c>
      <c r="B86" s="96" t="s">
        <v>6</v>
      </c>
      <c r="C86">
        <v>223.7</v>
      </c>
      <c r="D86">
        <v>365.6</v>
      </c>
      <c r="E86">
        <v>543.9</v>
      </c>
      <c r="F86">
        <v>625.5</v>
      </c>
      <c r="G86" s="10">
        <f t="shared" si="27"/>
        <v>767.59999999999991</v>
      </c>
      <c r="H86" s="2">
        <f t="shared" si="27"/>
        <v>991.1</v>
      </c>
      <c r="I86" s="49">
        <f t="shared" si="26"/>
        <v>-22.550701241045314</v>
      </c>
    </row>
    <row r="87" spans="1:9" x14ac:dyDescent="0.2">
      <c r="A87" s="30">
        <f t="shared" si="1"/>
        <v>39436</v>
      </c>
      <c r="B87" s="96" t="s">
        <v>6</v>
      </c>
      <c r="C87">
        <v>232</v>
      </c>
      <c r="D87">
        <v>368.2</v>
      </c>
      <c r="E87">
        <v>587.20000000000005</v>
      </c>
      <c r="F87">
        <v>645.79999999999995</v>
      </c>
      <c r="G87" s="10">
        <f t="shared" si="27"/>
        <v>819.2</v>
      </c>
      <c r="H87" s="2">
        <f t="shared" si="27"/>
        <v>1014</v>
      </c>
      <c r="I87" s="49">
        <f t="shared" si="26"/>
        <v>-19.211045364891511</v>
      </c>
    </row>
    <row r="88" spans="1:9" x14ac:dyDescent="0.2">
      <c r="A88" s="30">
        <f t="shared" si="1"/>
        <v>39443</v>
      </c>
      <c r="B88" s="96" t="s">
        <v>6</v>
      </c>
      <c r="C88">
        <v>218.7</v>
      </c>
      <c r="D88">
        <v>363.1</v>
      </c>
      <c r="E88">
        <v>608.1</v>
      </c>
      <c r="F88">
        <v>680</v>
      </c>
      <c r="G88" s="10">
        <f t="shared" ref="G88:H90" si="28">+C88+E88</f>
        <v>826.8</v>
      </c>
      <c r="H88" s="2">
        <f t="shared" si="28"/>
        <v>1043.0999999999999</v>
      </c>
      <c r="I88" s="49">
        <f t="shared" ref="I88:I93" si="29">+(G88/H88-1)*100</f>
        <v>-20.736266896750067</v>
      </c>
    </row>
    <row r="89" spans="1:9" x14ac:dyDescent="0.2">
      <c r="A89" s="30">
        <f t="shared" si="1"/>
        <v>39450</v>
      </c>
      <c r="B89" s="96" t="s">
        <v>6</v>
      </c>
      <c r="C89">
        <v>221.3</v>
      </c>
      <c r="D89">
        <v>349.9</v>
      </c>
      <c r="E89">
        <v>635.9</v>
      </c>
      <c r="F89">
        <v>703.7</v>
      </c>
      <c r="G89" s="10">
        <f t="shared" si="28"/>
        <v>857.2</v>
      </c>
      <c r="H89" s="2">
        <f t="shared" si="28"/>
        <v>1053.5999999999999</v>
      </c>
      <c r="I89" s="49">
        <f t="shared" si="29"/>
        <v>-18.640850417615784</v>
      </c>
    </row>
    <row r="90" spans="1:9" x14ac:dyDescent="0.2">
      <c r="A90" s="30">
        <f t="shared" si="1"/>
        <v>39457</v>
      </c>
      <c r="B90" s="96" t="s">
        <v>6</v>
      </c>
      <c r="C90">
        <v>242.3</v>
      </c>
      <c r="D90">
        <v>374.2</v>
      </c>
      <c r="E90">
        <v>670.8</v>
      </c>
      <c r="F90">
        <v>787.8</v>
      </c>
      <c r="G90" s="10">
        <f t="shared" si="28"/>
        <v>913.09999999999991</v>
      </c>
      <c r="H90" s="2">
        <f t="shared" si="28"/>
        <v>1162</v>
      </c>
      <c r="I90" s="49">
        <f t="shared" si="29"/>
        <v>-21.419965576592091</v>
      </c>
    </row>
    <row r="91" spans="1:9" x14ac:dyDescent="0.2">
      <c r="A91" s="30">
        <f t="shared" si="1"/>
        <v>39464</v>
      </c>
      <c r="B91" s="96" t="s">
        <v>6</v>
      </c>
      <c r="C91">
        <v>272.5</v>
      </c>
      <c r="D91">
        <v>357.7</v>
      </c>
      <c r="E91">
        <v>710.6</v>
      </c>
      <c r="F91">
        <v>816.3</v>
      </c>
      <c r="G91" s="10">
        <f t="shared" ref="G91:H93" si="30">+C91+E91</f>
        <v>983.1</v>
      </c>
      <c r="H91" s="2">
        <f t="shared" si="30"/>
        <v>1174</v>
      </c>
      <c r="I91" s="49">
        <f t="shared" si="29"/>
        <v>-16.26064735945485</v>
      </c>
    </row>
    <row r="92" spans="1:9" x14ac:dyDescent="0.2">
      <c r="A92" s="30">
        <f t="shared" si="1"/>
        <v>39471</v>
      </c>
      <c r="B92" s="96" t="s">
        <v>6</v>
      </c>
      <c r="C92">
        <v>271</v>
      </c>
      <c r="D92">
        <v>333.9</v>
      </c>
      <c r="E92">
        <v>742.8</v>
      </c>
      <c r="F92">
        <v>873</v>
      </c>
      <c r="G92" s="10">
        <f t="shared" si="30"/>
        <v>1013.8</v>
      </c>
      <c r="H92" s="2">
        <f t="shared" si="30"/>
        <v>1206.9000000000001</v>
      </c>
      <c r="I92" s="49">
        <f t="shared" si="29"/>
        <v>-15.999668572375514</v>
      </c>
    </row>
    <row r="93" spans="1:9" x14ac:dyDescent="0.2">
      <c r="A93" s="30">
        <f t="shared" si="1"/>
        <v>39478</v>
      </c>
      <c r="B93" s="96" t="s">
        <v>6</v>
      </c>
      <c r="C93">
        <v>260.10000000000002</v>
      </c>
      <c r="D93">
        <v>357.4</v>
      </c>
      <c r="E93">
        <v>795.6</v>
      </c>
      <c r="F93">
        <v>896.4</v>
      </c>
      <c r="G93" s="10">
        <f t="shared" si="30"/>
        <v>1055.7</v>
      </c>
      <c r="H93" s="2">
        <f t="shared" si="30"/>
        <v>1253.8</v>
      </c>
      <c r="I93" s="49">
        <f t="shared" si="29"/>
        <v>-15.799968096985161</v>
      </c>
    </row>
    <row r="94" spans="1:9" x14ac:dyDescent="0.2">
      <c r="A94" s="30">
        <f t="shared" si="1"/>
        <v>39485</v>
      </c>
      <c r="B94" s="96" t="s">
        <v>6</v>
      </c>
      <c r="C94">
        <v>250.6</v>
      </c>
      <c r="D94">
        <v>340.1</v>
      </c>
      <c r="E94">
        <v>835.5</v>
      </c>
      <c r="F94">
        <v>947.9</v>
      </c>
      <c r="G94" s="10">
        <f t="shared" ref="G94:H96" si="31">+C94+E94</f>
        <v>1086.0999999999999</v>
      </c>
      <c r="H94" s="2">
        <f t="shared" si="31"/>
        <v>1288</v>
      </c>
      <c r="I94" s="49">
        <f t="shared" ref="I94:I99" si="32">+(G94/H94-1)*100</f>
        <v>-15.675465838509329</v>
      </c>
    </row>
    <row r="95" spans="1:9" x14ac:dyDescent="0.2">
      <c r="A95" s="30">
        <f t="shared" si="1"/>
        <v>39492</v>
      </c>
      <c r="B95" s="96" t="s">
        <v>6</v>
      </c>
      <c r="C95">
        <v>289.39999999999998</v>
      </c>
      <c r="D95">
        <v>280.89999999999998</v>
      </c>
      <c r="E95">
        <v>874.3</v>
      </c>
      <c r="F95">
        <v>1042.0999999999999</v>
      </c>
      <c r="G95" s="10">
        <f t="shared" si="31"/>
        <v>1163.6999999999998</v>
      </c>
      <c r="H95" s="2">
        <f t="shared" si="31"/>
        <v>1323</v>
      </c>
      <c r="I95" s="49">
        <f t="shared" si="32"/>
        <v>-12.040816326530624</v>
      </c>
    </row>
    <row r="96" spans="1:9" x14ac:dyDescent="0.2">
      <c r="A96" s="30">
        <f t="shared" si="1"/>
        <v>39499</v>
      </c>
      <c r="B96" s="96" t="s">
        <v>6</v>
      </c>
      <c r="C96">
        <v>282.2</v>
      </c>
      <c r="D96">
        <v>271.7</v>
      </c>
      <c r="E96">
        <v>965.3</v>
      </c>
      <c r="F96">
        <v>1058.7</v>
      </c>
      <c r="G96" s="10">
        <f t="shared" si="31"/>
        <v>1247.5</v>
      </c>
      <c r="H96" s="2">
        <f t="shared" si="31"/>
        <v>1330.4</v>
      </c>
      <c r="I96" s="49">
        <f t="shared" si="32"/>
        <v>-6.2312086590499138</v>
      </c>
    </row>
    <row r="97" spans="1:10" x14ac:dyDescent="0.2">
      <c r="A97" s="30">
        <f t="shared" si="1"/>
        <v>39506</v>
      </c>
      <c r="B97" s="96" t="s">
        <v>6</v>
      </c>
      <c r="C97">
        <v>270.8</v>
      </c>
      <c r="D97">
        <v>260.8</v>
      </c>
      <c r="E97">
        <v>1008.2</v>
      </c>
      <c r="F97">
        <v>1104.8</v>
      </c>
      <c r="G97" s="10">
        <f t="shared" ref="G97:H99" si="33">+C97+E97</f>
        <v>1279</v>
      </c>
      <c r="H97" s="2">
        <f t="shared" si="33"/>
        <v>1365.6</v>
      </c>
      <c r="I97" s="49">
        <f t="shared" si="32"/>
        <v>-6.3415348564733414</v>
      </c>
    </row>
    <row r="98" spans="1:10" x14ac:dyDescent="0.2">
      <c r="A98" s="30">
        <f t="shared" si="1"/>
        <v>39513</v>
      </c>
      <c r="B98" s="96" t="s">
        <v>6</v>
      </c>
      <c r="C98">
        <v>252.5</v>
      </c>
      <c r="D98">
        <v>213.3</v>
      </c>
      <c r="E98">
        <v>1059.3</v>
      </c>
      <c r="F98">
        <v>1145.3</v>
      </c>
      <c r="G98" s="10">
        <f t="shared" si="33"/>
        <v>1311.8</v>
      </c>
      <c r="H98" s="2">
        <f t="shared" si="33"/>
        <v>1358.6</v>
      </c>
      <c r="I98" s="49">
        <f t="shared" si="32"/>
        <v>-3.4447225084645927</v>
      </c>
    </row>
    <row r="99" spans="1:10" x14ac:dyDescent="0.2">
      <c r="A99" s="30">
        <f t="shared" si="1"/>
        <v>39520</v>
      </c>
      <c r="B99" s="96" t="s">
        <v>6</v>
      </c>
      <c r="C99">
        <v>256</v>
      </c>
      <c r="D99">
        <v>210.1</v>
      </c>
      <c r="E99">
        <v>1094</v>
      </c>
      <c r="F99">
        <v>1163.0999999999999</v>
      </c>
      <c r="G99" s="10">
        <f t="shared" si="33"/>
        <v>1350</v>
      </c>
      <c r="H99" s="2">
        <f t="shared" si="33"/>
        <v>1373.1999999999998</v>
      </c>
      <c r="I99" s="49">
        <f t="shared" si="32"/>
        <v>-1.6894844159627054</v>
      </c>
    </row>
    <row r="100" spans="1:10" x14ac:dyDescent="0.2">
      <c r="A100" s="30">
        <f t="shared" si="1"/>
        <v>39527</v>
      </c>
      <c r="B100" s="96" t="s">
        <v>6</v>
      </c>
      <c r="C100">
        <v>244.8</v>
      </c>
      <c r="D100">
        <v>181.8</v>
      </c>
      <c r="E100">
        <v>1120.2</v>
      </c>
      <c r="F100">
        <v>1202.0999999999999</v>
      </c>
      <c r="G100" s="10">
        <f t="shared" ref="G100:H102" si="34">+C100+E100</f>
        <v>1365</v>
      </c>
      <c r="H100" s="2">
        <f t="shared" si="34"/>
        <v>1383.8999999999999</v>
      </c>
      <c r="I100" s="49">
        <f t="shared" ref="I100:I105" si="35">+(G100/H100-1)*100</f>
        <v>-1.3657056145675139</v>
      </c>
    </row>
    <row r="101" spans="1:10" x14ac:dyDescent="0.2">
      <c r="A101" s="30">
        <f t="shared" si="1"/>
        <v>39534</v>
      </c>
      <c r="B101" s="96" t="s">
        <v>6</v>
      </c>
      <c r="C101">
        <v>172.9</v>
      </c>
      <c r="D101">
        <v>152.80000000000001</v>
      </c>
      <c r="E101">
        <v>1219.9000000000001</v>
      </c>
      <c r="F101">
        <v>1244.2</v>
      </c>
      <c r="G101" s="10">
        <f t="shared" si="34"/>
        <v>1392.8000000000002</v>
      </c>
      <c r="H101" s="2">
        <f t="shared" si="34"/>
        <v>1397</v>
      </c>
      <c r="I101" s="49">
        <f t="shared" si="35"/>
        <v>-0.30064423765210346</v>
      </c>
    </row>
    <row r="102" spans="1:10" x14ac:dyDescent="0.2">
      <c r="A102" s="30">
        <f t="shared" si="1"/>
        <v>39541</v>
      </c>
      <c r="B102" s="96" t="s">
        <v>6</v>
      </c>
      <c r="C102">
        <v>152.80000000000001</v>
      </c>
      <c r="D102">
        <v>141.80000000000001</v>
      </c>
      <c r="E102">
        <v>1262.3</v>
      </c>
      <c r="F102">
        <v>1262.9000000000001</v>
      </c>
      <c r="G102" s="10">
        <f t="shared" si="34"/>
        <v>1415.1</v>
      </c>
      <c r="H102" s="2">
        <f t="shared" si="34"/>
        <v>1404.7</v>
      </c>
      <c r="I102" s="49">
        <f t="shared" si="35"/>
        <v>0.7403716095963464</v>
      </c>
    </row>
    <row r="103" spans="1:10" x14ac:dyDescent="0.2">
      <c r="A103" s="30">
        <f t="shared" si="1"/>
        <v>39548</v>
      </c>
      <c r="B103" s="96" t="s">
        <v>6</v>
      </c>
      <c r="C103">
        <v>132</v>
      </c>
      <c r="D103">
        <v>163.6</v>
      </c>
      <c r="E103">
        <v>1304.8</v>
      </c>
      <c r="F103">
        <v>1296</v>
      </c>
      <c r="G103" s="10">
        <f t="shared" ref="G103:H105" si="36">+C103+E103</f>
        <v>1436.8</v>
      </c>
      <c r="H103" s="2">
        <f t="shared" si="36"/>
        <v>1459.6</v>
      </c>
      <c r="I103" s="49">
        <f t="shared" si="35"/>
        <v>-1.562071800493281</v>
      </c>
    </row>
    <row r="104" spans="1:10" x14ac:dyDescent="0.2">
      <c r="A104" s="30">
        <f t="shared" si="1"/>
        <v>39555</v>
      </c>
      <c r="B104" s="96" t="s">
        <v>6</v>
      </c>
      <c r="C104">
        <v>124</v>
      </c>
      <c r="D104">
        <v>134</v>
      </c>
      <c r="E104">
        <v>1327.9</v>
      </c>
      <c r="F104">
        <v>1350.9</v>
      </c>
      <c r="G104" s="10">
        <f t="shared" si="36"/>
        <v>1451.9</v>
      </c>
      <c r="H104" s="2">
        <f t="shared" si="36"/>
        <v>1484.9</v>
      </c>
      <c r="I104" s="49">
        <f t="shared" si="35"/>
        <v>-2.2223718768940692</v>
      </c>
    </row>
    <row r="105" spans="1:10" x14ac:dyDescent="0.2">
      <c r="A105" s="30">
        <f t="shared" si="1"/>
        <v>39562</v>
      </c>
      <c r="B105" s="96" t="s">
        <v>6</v>
      </c>
      <c r="C105">
        <v>113.3</v>
      </c>
      <c r="D105">
        <v>142.80000000000001</v>
      </c>
      <c r="E105">
        <v>1348.6</v>
      </c>
      <c r="F105">
        <v>1375.9</v>
      </c>
      <c r="G105" s="10">
        <f t="shared" si="36"/>
        <v>1461.8999999999999</v>
      </c>
      <c r="H105" s="2">
        <f t="shared" si="36"/>
        <v>1518.7</v>
      </c>
      <c r="I105" s="49">
        <f t="shared" si="35"/>
        <v>-3.7400408243892902</v>
      </c>
    </row>
    <row r="106" spans="1:10" x14ac:dyDescent="0.2">
      <c r="A106" s="30">
        <f t="shared" si="1"/>
        <v>39569</v>
      </c>
      <c r="B106" s="96" t="s">
        <v>6</v>
      </c>
      <c r="C106">
        <v>105</v>
      </c>
      <c r="D106">
        <v>160.1</v>
      </c>
      <c r="E106">
        <v>1375</v>
      </c>
      <c r="F106">
        <v>1406</v>
      </c>
      <c r="G106" s="10">
        <f t="shared" ref="G106:H108" si="37">+C106+E106</f>
        <v>1480</v>
      </c>
      <c r="H106" s="2">
        <f t="shared" si="37"/>
        <v>1566.1</v>
      </c>
      <c r="I106" s="49">
        <f t="shared" ref="I106:I111" si="38">+(G106/H106-1)*100</f>
        <v>-5.4977332226549986</v>
      </c>
      <c r="J106">
        <v>0</v>
      </c>
    </row>
    <row r="107" spans="1:10" x14ac:dyDescent="0.2">
      <c r="A107" s="30">
        <f t="shared" si="1"/>
        <v>39576</v>
      </c>
      <c r="B107" s="96" t="s">
        <v>6</v>
      </c>
      <c r="C107">
        <v>92.9</v>
      </c>
      <c r="D107">
        <v>176.1</v>
      </c>
      <c r="E107">
        <v>1392.4</v>
      </c>
      <c r="F107">
        <v>1432.3</v>
      </c>
      <c r="G107" s="10">
        <f t="shared" si="37"/>
        <v>1485.3000000000002</v>
      </c>
      <c r="H107" s="2">
        <f t="shared" si="37"/>
        <v>1608.3999999999999</v>
      </c>
      <c r="I107" s="49">
        <f t="shared" si="38"/>
        <v>-7.6535687639890382</v>
      </c>
      <c r="J107">
        <v>0</v>
      </c>
    </row>
    <row r="108" spans="1:10" x14ac:dyDescent="0.2">
      <c r="A108" s="30">
        <f t="shared" si="1"/>
        <v>39583</v>
      </c>
      <c r="B108" s="96" t="s">
        <v>6</v>
      </c>
      <c r="C108">
        <v>63.3</v>
      </c>
      <c r="D108">
        <v>183.6</v>
      </c>
      <c r="E108">
        <v>1427.3</v>
      </c>
      <c r="F108">
        <v>1453.5</v>
      </c>
      <c r="G108" s="10">
        <f t="shared" si="37"/>
        <v>1490.6</v>
      </c>
      <c r="H108" s="2">
        <f t="shared" si="37"/>
        <v>1637.1</v>
      </c>
      <c r="I108" s="49">
        <f t="shared" si="38"/>
        <v>-8.9487508398998212</v>
      </c>
      <c r="J108">
        <v>0</v>
      </c>
    </row>
    <row r="109" spans="1:10" x14ac:dyDescent="0.2">
      <c r="A109" s="30">
        <f t="shared" si="1"/>
        <v>39590</v>
      </c>
      <c r="B109" s="96" t="s">
        <v>6</v>
      </c>
      <c r="C109">
        <v>69.7</v>
      </c>
      <c r="D109">
        <v>173.5</v>
      </c>
      <c r="E109">
        <v>1440.5</v>
      </c>
      <c r="F109">
        <v>1484.7</v>
      </c>
      <c r="G109" s="10">
        <f t="shared" ref="G109:H111" si="39">+C109+E109</f>
        <v>1510.2</v>
      </c>
      <c r="H109" s="2">
        <f t="shared" si="39"/>
        <v>1658.2</v>
      </c>
      <c r="I109" s="49">
        <f t="shared" si="38"/>
        <v>-8.9253407309130335</v>
      </c>
    </row>
    <row r="110" spans="1:10" x14ac:dyDescent="0.2">
      <c r="A110" s="30">
        <f t="shared" si="1"/>
        <v>39597</v>
      </c>
      <c r="B110" s="96" t="s">
        <v>6</v>
      </c>
      <c r="C110">
        <v>66</v>
      </c>
      <c r="D110">
        <v>167.8</v>
      </c>
      <c r="E110">
        <v>1455</v>
      </c>
      <c r="F110">
        <v>1507.6</v>
      </c>
      <c r="G110" s="10">
        <f t="shared" si="39"/>
        <v>1521</v>
      </c>
      <c r="H110" s="2">
        <f t="shared" si="39"/>
        <v>1675.3999999999999</v>
      </c>
      <c r="I110" s="49">
        <f t="shared" si="38"/>
        <v>-9.215709681270134</v>
      </c>
    </row>
    <row r="111" spans="1:10" x14ac:dyDescent="0.2">
      <c r="A111" s="30">
        <f t="shared" si="1"/>
        <v>39604</v>
      </c>
      <c r="B111" s="96" t="s">
        <v>6</v>
      </c>
      <c r="C111">
        <v>75.8</v>
      </c>
      <c r="D111">
        <v>189.2</v>
      </c>
      <c r="E111">
        <v>1464.2</v>
      </c>
      <c r="F111">
        <v>1539</v>
      </c>
      <c r="G111" s="10">
        <f t="shared" si="39"/>
        <v>1540</v>
      </c>
      <c r="H111" s="2">
        <f t="shared" si="39"/>
        <v>1728.2</v>
      </c>
      <c r="I111" s="49">
        <f t="shared" si="38"/>
        <v>-10.889943293600279</v>
      </c>
    </row>
    <row r="112" spans="1:10" x14ac:dyDescent="0.2">
      <c r="A112" s="30">
        <f t="shared" si="1"/>
        <v>39611</v>
      </c>
      <c r="B112" s="96" t="s">
        <v>6</v>
      </c>
      <c r="C112">
        <v>75.8</v>
      </c>
      <c r="D112">
        <v>189.2</v>
      </c>
      <c r="E112">
        <v>1464.2</v>
      </c>
      <c r="F112">
        <v>1539</v>
      </c>
      <c r="G112" s="10">
        <f t="shared" ref="G112:H114" si="40">+C112+E112</f>
        <v>1540</v>
      </c>
      <c r="H112" s="2">
        <f t="shared" si="40"/>
        <v>1728.2</v>
      </c>
      <c r="I112" s="49">
        <f t="shared" ref="I112:I117" si="41">+(G112/H112-1)*100</f>
        <v>-10.889943293600279</v>
      </c>
      <c r="J112">
        <v>0</v>
      </c>
    </row>
    <row r="113" spans="1:11" x14ac:dyDescent="0.2">
      <c r="A113" s="30">
        <f t="shared" si="1"/>
        <v>39618</v>
      </c>
      <c r="B113" s="96" t="s">
        <v>6</v>
      </c>
      <c r="C113">
        <v>78.8</v>
      </c>
      <c r="D113">
        <v>235.7</v>
      </c>
      <c r="E113">
        <v>1497.3</v>
      </c>
      <c r="F113">
        <v>1585.1</v>
      </c>
      <c r="G113" s="10">
        <f t="shared" si="40"/>
        <v>1576.1</v>
      </c>
      <c r="H113" s="2">
        <f t="shared" si="40"/>
        <v>1820.8</v>
      </c>
      <c r="I113" s="49">
        <f t="shared" si="41"/>
        <v>-13.439147627416526</v>
      </c>
      <c r="J113">
        <v>0</v>
      </c>
    </row>
    <row r="114" spans="1:11" x14ac:dyDescent="0.2">
      <c r="A114" s="30">
        <f t="shared" si="1"/>
        <v>39625</v>
      </c>
      <c r="B114" s="96" t="s">
        <v>6</v>
      </c>
      <c r="C114">
        <v>102.7</v>
      </c>
      <c r="D114">
        <v>240.2</v>
      </c>
      <c r="E114">
        <v>1504.8</v>
      </c>
      <c r="F114">
        <v>1614.2</v>
      </c>
      <c r="G114" s="10">
        <f t="shared" si="40"/>
        <v>1607.5</v>
      </c>
      <c r="H114" s="2">
        <f t="shared" si="40"/>
        <v>1854.4</v>
      </c>
      <c r="I114" s="49">
        <f t="shared" si="41"/>
        <v>-13.314279551337361</v>
      </c>
    </row>
    <row r="115" spans="1:11" x14ac:dyDescent="0.2">
      <c r="A115" s="30">
        <f t="shared" si="1"/>
        <v>39632</v>
      </c>
      <c r="B115" s="96" t="s">
        <v>6</v>
      </c>
      <c r="C115">
        <v>107.3</v>
      </c>
      <c r="D115">
        <v>235.9</v>
      </c>
      <c r="E115">
        <v>1517.7</v>
      </c>
      <c r="F115">
        <v>1635.6</v>
      </c>
      <c r="G115" s="10">
        <f t="shared" ref="G115:H117" si="42">+C115+E115</f>
        <v>1625</v>
      </c>
      <c r="H115" s="2">
        <f t="shared" si="42"/>
        <v>1871.5</v>
      </c>
      <c r="I115" s="49">
        <f t="shared" si="41"/>
        <v>-13.171253005610472</v>
      </c>
    </row>
    <row r="116" spans="1:11" x14ac:dyDescent="0.2">
      <c r="A116" s="30">
        <f t="shared" si="1"/>
        <v>39639</v>
      </c>
      <c r="B116" s="96" t="s">
        <v>6</v>
      </c>
      <c r="C116">
        <v>142.9</v>
      </c>
      <c r="D116">
        <v>223.8</v>
      </c>
      <c r="E116">
        <v>1528.4</v>
      </c>
      <c r="F116">
        <v>1678.8</v>
      </c>
      <c r="G116" s="10">
        <f t="shared" si="42"/>
        <v>1671.3000000000002</v>
      </c>
      <c r="H116" s="2">
        <f t="shared" si="42"/>
        <v>1902.6</v>
      </c>
      <c r="I116" s="49">
        <f t="shared" si="41"/>
        <v>-12.15704824976347</v>
      </c>
    </row>
    <row r="117" spans="1:11" x14ac:dyDescent="0.2">
      <c r="A117" s="30">
        <f t="shared" si="1"/>
        <v>39646</v>
      </c>
      <c r="B117" s="96" t="s">
        <v>6</v>
      </c>
      <c r="C117">
        <v>146.6</v>
      </c>
      <c r="D117">
        <v>244.9</v>
      </c>
      <c r="E117">
        <v>1550.4</v>
      </c>
      <c r="F117">
        <v>1723</v>
      </c>
      <c r="G117" s="10">
        <f t="shared" si="42"/>
        <v>1697</v>
      </c>
      <c r="H117" s="2">
        <f t="shared" si="42"/>
        <v>1967.9</v>
      </c>
      <c r="I117" s="49">
        <f t="shared" si="41"/>
        <v>-13.765943391432501</v>
      </c>
    </row>
    <row r="118" spans="1:11" x14ac:dyDescent="0.2">
      <c r="A118" s="30">
        <f t="shared" si="1"/>
        <v>39653</v>
      </c>
      <c r="B118" s="96" t="s">
        <v>6</v>
      </c>
      <c r="C118">
        <v>149.5</v>
      </c>
      <c r="D118">
        <v>241.4</v>
      </c>
      <c r="E118">
        <v>1573.6</v>
      </c>
      <c r="F118">
        <v>1750.9</v>
      </c>
      <c r="G118" s="10">
        <f t="shared" ref="G118:H120" si="43">+C118+E118</f>
        <v>1723.1</v>
      </c>
      <c r="H118" s="2">
        <f t="shared" si="43"/>
        <v>1992.3000000000002</v>
      </c>
      <c r="I118" s="49">
        <f t="shared" ref="I118:I123" si="44">+(G118/H118-1)*100</f>
        <v>-13.512021281935461</v>
      </c>
      <c r="J118">
        <v>0</v>
      </c>
    </row>
    <row r="119" spans="1:11" x14ac:dyDescent="0.2">
      <c r="A119" s="30">
        <f t="shared" si="1"/>
        <v>39660</v>
      </c>
      <c r="B119" s="96" t="s">
        <v>6</v>
      </c>
      <c r="C119">
        <v>166.6</v>
      </c>
      <c r="D119">
        <v>229.6</v>
      </c>
      <c r="E119">
        <v>1596.3</v>
      </c>
      <c r="F119">
        <v>1776.9</v>
      </c>
      <c r="G119" s="10">
        <f t="shared" si="43"/>
        <v>1762.8999999999999</v>
      </c>
      <c r="H119" s="2">
        <f t="shared" si="43"/>
        <v>2006.5</v>
      </c>
      <c r="I119" s="49">
        <f t="shared" si="44"/>
        <v>-12.140543234487922</v>
      </c>
      <c r="J119">
        <v>6</v>
      </c>
    </row>
    <row r="120" spans="1:11" x14ac:dyDescent="0.2">
      <c r="A120" s="30">
        <f t="shared" si="1"/>
        <v>39667</v>
      </c>
      <c r="B120" s="96" t="s">
        <v>6</v>
      </c>
      <c r="C120">
        <v>159.69999999999999</v>
      </c>
      <c r="D120">
        <v>189.2</v>
      </c>
      <c r="E120">
        <v>1627.3</v>
      </c>
      <c r="F120">
        <v>1842.6</v>
      </c>
      <c r="G120" s="10">
        <f t="shared" si="43"/>
        <v>1787</v>
      </c>
      <c r="H120" s="2">
        <f t="shared" si="43"/>
        <v>2031.8</v>
      </c>
      <c r="I120" s="49">
        <f t="shared" si="44"/>
        <v>-12.048429963579089</v>
      </c>
      <c r="J120">
        <v>6</v>
      </c>
    </row>
    <row r="121" spans="1:11" x14ac:dyDescent="0.2">
      <c r="A121" s="30">
        <f t="shared" si="1"/>
        <v>39674</v>
      </c>
      <c r="B121" s="96" t="s">
        <v>6</v>
      </c>
      <c r="C121">
        <v>143.1</v>
      </c>
      <c r="D121">
        <v>178.2</v>
      </c>
      <c r="E121">
        <v>1657.9</v>
      </c>
      <c r="F121">
        <v>1875.1</v>
      </c>
      <c r="G121" s="10">
        <f t="shared" ref="G121:H123" si="45">+C121+E121</f>
        <v>1801</v>
      </c>
      <c r="H121" s="2">
        <f t="shared" si="45"/>
        <v>2053.2999999999997</v>
      </c>
      <c r="I121" s="49">
        <f t="shared" si="44"/>
        <v>-12.287537135343097</v>
      </c>
      <c r="J121">
        <v>15</v>
      </c>
    </row>
    <row r="122" spans="1:11" x14ac:dyDescent="0.2">
      <c r="A122" s="30">
        <f t="shared" si="1"/>
        <v>39681</v>
      </c>
      <c r="B122" s="96" t="s">
        <v>6</v>
      </c>
      <c r="C122">
        <v>141.5</v>
      </c>
      <c r="D122">
        <v>188.3</v>
      </c>
      <c r="E122">
        <v>1683.2</v>
      </c>
      <c r="F122">
        <v>1892.2</v>
      </c>
      <c r="G122" s="10">
        <f t="shared" si="45"/>
        <v>1824.7</v>
      </c>
      <c r="H122" s="2">
        <f t="shared" si="45"/>
        <v>2080.5</v>
      </c>
      <c r="I122" s="49">
        <f t="shared" si="44"/>
        <v>-12.295121365056472</v>
      </c>
      <c r="J122">
        <v>17</v>
      </c>
    </row>
    <row r="123" spans="1:11" x14ac:dyDescent="0.2">
      <c r="A123" s="30">
        <f t="shared" si="1"/>
        <v>39688</v>
      </c>
      <c r="B123" s="96" t="s">
        <v>6</v>
      </c>
      <c r="C123">
        <v>93.3</v>
      </c>
      <c r="D123">
        <v>157.80000000000001</v>
      </c>
      <c r="E123">
        <v>1724.3</v>
      </c>
      <c r="F123">
        <v>1932.1</v>
      </c>
      <c r="G123" s="10">
        <f t="shared" si="45"/>
        <v>1817.6</v>
      </c>
      <c r="H123" s="2">
        <f t="shared" si="45"/>
        <v>2089.9</v>
      </c>
      <c r="I123" s="49">
        <f t="shared" si="44"/>
        <v>-13.029331546963974</v>
      </c>
      <c r="J123">
        <v>68.8</v>
      </c>
      <c r="K123" s="10" t="e">
        <f>+G123-#REF!</f>
        <v>#REF!</v>
      </c>
    </row>
    <row r="124" spans="1:11" x14ac:dyDescent="0.2">
      <c r="A124" s="30">
        <f t="shared" si="1"/>
        <v>39695</v>
      </c>
      <c r="B124" s="96" t="s">
        <v>6</v>
      </c>
      <c r="C124">
        <v>170</v>
      </c>
      <c r="D124">
        <v>197.7</v>
      </c>
      <c r="E124">
        <v>12.2</v>
      </c>
      <c r="F124">
        <v>32.9</v>
      </c>
      <c r="G124" s="10">
        <f t="shared" ref="G124:H126" si="46">+C124+E124</f>
        <v>182.2</v>
      </c>
      <c r="H124" s="2">
        <f t="shared" si="46"/>
        <v>230.6</v>
      </c>
      <c r="I124" s="49">
        <f t="shared" ref="I124:I129" si="47">+(G124/H124-1)*100</f>
        <v>-20.98872506504771</v>
      </c>
    </row>
    <row r="125" spans="1:11" x14ac:dyDescent="0.2">
      <c r="A125" s="30">
        <f t="shared" si="1"/>
        <v>39702</v>
      </c>
      <c r="B125" s="96" t="s">
        <v>6</v>
      </c>
      <c r="C125">
        <v>197.3</v>
      </c>
      <c r="D125">
        <v>207.7</v>
      </c>
      <c r="E125">
        <v>28.4</v>
      </c>
      <c r="F125">
        <v>53.7</v>
      </c>
      <c r="G125" s="10">
        <f t="shared" si="46"/>
        <v>225.70000000000002</v>
      </c>
      <c r="H125" s="2">
        <f t="shared" si="46"/>
        <v>261.39999999999998</v>
      </c>
      <c r="I125" s="49">
        <f t="shared" si="47"/>
        <v>-13.657230298393252</v>
      </c>
    </row>
    <row r="126" spans="1:11" x14ac:dyDescent="0.2">
      <c r="A126" s="30">
        <f t="shared" si="1"/>
        <v>39709</v>
      </c>
      <c r="B126" s="96" t="s">
        <v>6</v>
      </c>
      <c r="C126">
        <v>203.8</v>
      </c>
      <c r="D126">
        <v>227.8</v>
      </c>
      <c r="E126">
        <v>39.200000000000003</v>
      </c>
      <c r="F126">
        <v>89.1</v>
      </c>
      <c r="G126" s="10">
        <f t="shared" si="46"/>
        <v>243</v>
      </c>
      <c r="H126" s="2">
        <f t="shared" si="46"/>
        <v>316.89999999999998</v>
      </c>
      <c r="I126" s="49">
        <f t="shared" si="47"/>
        <v>-23.319659198485322</v>
      </c>
    </row>
    <row r="127" spans="1:11" x14ac:dyDescent="0.2">
      <c r="A127" s="30">
        <f t="shared" si="1"/>
        <v>39716</v>
      </c>
      <c r="B127" s="96" t="s">
        <v>6</v>
      </c>
      <c r="C127">
        <v>205.7</v>
      </c>
      <c r="D127">
        <v>212.3</v>
      </c>
      <c r="E127">
        <v>64.2</v>
      </c>
      <c r="F127">
        <v>118.4</v>
      </c>
      <c r="G127" s="10">
        <f t="shared" ref="G127:H129" si="48">+C127+E127</f>
        <v>269.89999999999998</v>
      </c>
      <c r="H127" s="2">
        <f t="shared" si="48"/>
        <v>330.70000000000005</v>
      </c>
      <c r="I127" s="49">
        <f t="shared" si="47"/>
        <v>-18.385243423042052</v>
      </c>
    </row>
    <row r="128" spans="1:11" x14ac:dyDescent="0.2">
      <c r="A128" s="30">
        <f t="shared" si="1"/>
        <v>39723</v>
      </c>
      <c r="B128" s="96" t="s">
        <v>6</v>
      </c>
      <c r="C128">
        <v>261.89999999999998</v>
      </c>
      <c r="D128">
        <v>219.6</v>
      </c>
      <c r="E128">
        <v>82.8</v>
      </c>
      <c r="F128">
        <v>156.69999999999999</v>
      </c>
      <c r="G128" s="10">
        <f t="shared" si="48"/>
        <v>344.7</v>
      </c>
      <c r="H128" s="2">
        <f t="shared" si="48"/>
        <v>376.29999999999995</v>
      </c>
      <c r="I128" s="49">
        <f t="shared" si="47"/>
        <v>-8.3975551421737844</v>
      </c>
    </row>
    <row r="129" spans="1:9" x14ac:dyDescent="0.2">
      <c r="A129" s="30">
        <f t="shared" si="1"/>
        <v>39730</v>
      </c>
      <c r="B129" s="96" t="s">
        <v>6</v>
      </c>
      <c r="C129">
        <v>248.4</v>
      </c>
      <c r="D129">
        <v>214.7</v>
      </c>
      <c r="E129">
        <v>99.7</v>
      </c>
      <c r="F129">
        <v>186.7</v>
      </c>
      <c r="G129" s="10">
        <f t="shared" si="48"/>
        <v>348.1</v>
      </c>
      <c r="H129" s="2">
        <f t="shared" si="48"/>
        <v>401.4</v>
      </c>
      <c r="I129" s="49">
        <f t="shared" si="47"/>
        <v>-13.278525161933219</v>
      </c>
    </row>
    <row r="130" spans="1:9" x14ac:dyDescent="0.2">
      <c r="A130" s="30">
        <f t="shared" si="1"/>
        <v>39737</v>
      </c>
      <c r="B130" s="96" t="s">
        <v>6</v>
      </c>
      <c r="C130">
        <v>277</v>
      </c>
      <c r="D130">
        <v>199.4</v>
      </c>
      <c r="E130">
        <v>117.2</v>
      </c>
      <c r="F130">
        <v>230.7</v>
      </c>
      <c r="G130" s="10">
        <f t="shared" ref="G130:H132" si="49">+C130+E130</f>
        <v>394.2</v>
      </c>
      <c r="H130" s="2">
        <f t="shared" si="49"/>
        <v>430.1</v>
      </c>
      <c r="I130" s="49">
        <f t="shared" ref="I130:I135" si="50">+(G130/H130-1)*100</f>
        <v>-8.3468960706812432</v>
      </c>
    </row>
    <row r="131" spans="1:9" x14ac:dyDescent="0.2">
      <c r="A131" s="30">
        <f t="shared" si="1"/>
        <v>39744</v>
      </c>
      <c r="B131" s="96" t="s">
        <v>6</v>
      </c>
      <c r="C131">
        <v>244.7</v>
      </c>
      <c r="D131">
        <v>209.2</v>
      </c>
      <c r="E131">
        <v>156.30000000000001</v>
      </c>
      <c r="F131">
        <v>287.5</v>
      </c>
      <c r="G131" s="10">
        <f t="shared" si="49"/>
        <v>401</v>
      </c>
      <c r="H131" s="2">
        <f t="shared" si="49"/>
        <v>496.7</v>
      </c>
      <c r="I131" s="49">
        <f t="shared" si="50"/>
        <v>-19.26716327763237</v>
      </c>
    </row>
    <row r="132" spans="1:9" x14ac:dyDescent="0.2">
      <c r="A132" s="30">
        <f t="shared" si="1"/>
        <v>39751</v>
      </c>
      <c r="B132" s="96" t="s">
        <v>6</v>
      </c>
      <c r="C132">
        <v>356.9</v>
      </c>
      <c r="D132">
        <v>208.8</v>
      </c>
      <c r="E132">
        <v>227.2</v>
      </c>
      <c r="F132">
        <v>316.5</v>
      </c>
      <c r="G132" s="10">
        <f t="shared" si="49"/>
        <v>584.09999999999991</v>
      </c>
      <c r="H132" s="2">
        <f t="shared" si="49"/>
        <v>525.29999999999995</v>
      </c>
      <c r="I132" s="49">
        <f t="shared" si="50"/>
        <v>11.19360365505424</v>
      </c>
    </row>
    <row r="133" spans="1:9" x14ac:dyDescent="0.2">
      <c r="A133" s="30">
        <f t="shared" si="1"/>
        <v>39758</v>
      </c>
      <c r="B133" s="96" t="s">
        <v>6</v>
      </c>
      <c r="C133">
        <v>329</v>
      </c>
      <c r="D133">
        <v>206.2</v>
      </c>
      <c r="E133">
        <v>282.7</v>
      </c>
      <c r="F133">
        <v>357.9</v>
      </c>
      <c r="G133" s="10">
        <f t="shared" ref="G133:H135" si="51">+C133+E133</f>
        <v>611.70000000000005</v>
      </c>
      <c r="H133" s="2">
        <f t="shared" si="51"/>
        <v>564.09999999999991</v>
      </c>
      <c r="I133" s="49">
        <f t="shared" si="50"/>
        <v>8.4382201737280838</v>
      </c>
    </row>
    <row r="134" spans="1:9" x14ac:dyDescent="0.2">
      <c r="A134" s="30">
        <f t="shared" si="1"/>
        <v>39765</v>
      </c>
      <c r="B134" s="96" t="s">
        <v>6</v>
      </c>
      <c r="C134">
        <v>300.7</v>
      </c>
      <c r="D134">
        <v>213.9</v>
      </c>
      <c r="E134">
        <v>386.8</v>
      </c>
      <c r="F134">
        <v>393.5</v>
      </c>
      <c r="G134" s="10">
        <f t="shared" si="51"/>
        <v>687.5</v>
      </c>
      <c r="H134" s="2">
        <f t="shared" si="51"/>
        <v>607.4</v>
      </c>
      <c r="I134" s="49">
        <f t="shared" si="50"/>
        <v>13.187355943365176</v>
      </c>
    </row>
    <row r="135" spans="1:9" x14ac:dyDescent="0.2">
      <c r="A135" s="30">
        <f t="shared" si="1"/>
        <v>39772</v>
      </c>
      <c r="B135" s="96" t="s">
        <v>6</v>
      </c>
      <c r="C135">
        <v>297.10000000000002</v>
      </c>
      <c r="D135">
        <v>230.8</v>
      </c>
      <c r="E135">
        <v>406.6</v>
      </c>
      <c r="F135">
        <v>422.3</v>
      </c>
      <c r="G135" s="10">
        <f t="shared" si="51"/>
        <v>703.7</v>
      </c>
      <c r="H135" s="2">
        <f t="shared" si="51"/>
        <v>653.1</v>
      </c>
      <c r="I135" s="49">
        <f t="shared" si="50"/>
        <v>7.7476649823916777</v>
      </c>
    </row>
    <row r="136" spans="1:9" x14ac:dyDescent="0.2">
      <c r="A136" s="30">
        <f t="shared" si="1"/>
        <v>39779</v>
      </c>
      <c r="B136" s="96" t="s">
        <v>6</v>
      </c>
      <c r="C136">
        <v>230.5</v>
      </c>
      <c r="D136">
        <v>213.7</v>
      </c>
      <c r="E136">
        <v>479.4</v>
      </c>
      <c r="F136">
        <v>450.6</v>
      </c>
      <c r="G136" s="10">
        <f t="shared" ref="G136:H138" si="52">+C136+E136</f>
        <v>709.9</v>
      </c>
      <c r="H136" s="2">
        <f t="shared" si="52"/>
        <v>664.3</v>
      </c>
      <c r="I136" s="49">
        <f t="shared" ref="I136:I141" si="53">+(G136/H136-1)*100</f>
        <v>6.8643685082041328</v>
      </c>
    </row>
    <row r="137" spans="1:9" x14ac:dyDescent="0.2">
      <c r="A137" s="30">
        <f t="shared" si="1"/>
        <v>39786</v>
      </c>
      <c r="B137" s="96" t="s">
        <v>6</v>
      </c>
      <c r="C137">
        <v>169.8</v>
      </c>
      <c r="D137">
        <v>240</v>
      </c>
      <c r="E137">
        <v>546.70000000000005</v>
      </c>
      <c r="F137">
        <v>501.9</v>
      </c>
      <c r="G137" s="10">
        <f t="shared" si="52"/>
        <v>716.5</v>
      </c>
      <c r="H137" s="2">
        <f t="shared" si="52"/>
        <v>741.9</v>
      </c>
      <c r="I137" s="49">
        <f t="shared" si="53"/>
        <v>-3.4236420002695778</v>
      </c>
    </row>
    <row r="138" spans="1:9" x14ac:dyDescent="0.2">
      <c r="A138" s="30">
        <f t="shared" si="1"/>
        <v>39793</v>
      </c>
      <c r="B138" s="96" t="s">
        <v>6</v>
      </c>
      <c r="C138">
        <v>108.3</v>
      </c>
      <c r="D138">
        <v>223.7</v>
      </c>
      <c r="E138">
        <v>617.5</v>
      </c>
      <c r="F138">
        <v>543.9</v>
      </c>
      <c r="G138" s="10">
        <f t="shared" si="52"/>
        <v>725.8</v>
      </c>
      <c r="H138" s="2">
        <f t="shared" si="52"/>
        <v>767.59999999999991</v>
      </c>
      <c r="I138" s="49">
        <f t="shared" si="53"/>
        <v>-5.4455445544554397</v>
      </c>
    </row>
    <row r="139" spans="1:9" x14ac:dyDescent="0.2">
      <c r="A139" s="30">
        <f t="shared" si="1"/>
        <v>39800</v>
      </c>
      <c r="B139" s="96" t="s">
        <v>6</v>
      </c>
      <c r="C139">
        <v>144.9</v>
      </c>
      <c r="D139">
        <v>232</v>
      </c>
      <c r="E139">
        <v>640.5</v>
      </c>
      <c r="F139">
        <v>587.20000000000005</v>
      </c>
      <c r="G139" s="10">
        <f t="shared" ref="G139:H141" si="54">+C139+E139</f>
        <v>785.4</v>
      </c>
      <c r="H139" s="2">
        <f t="shared" si="54"/>
        <v>819.2</v>
      </c>
      <c r="I139" s="49">
        <f t="shared" si="53"/>
        <v>-4.1259765625000107</v>
      </c>
    </row>
    <row r="140" spans="1:9" x14ac:dyDescent="0.2">
      <c r="A140" s="30">
        <f t="shared" si="1"/>
        <v>39807</v>
      </c>
      <c r="B140" s="96" t="s">
        <v>6</v>
      </c>
      <c r="C140">
        <v>145.69999999999999</v>
      </c>
      <c r="D140">
        <v>218.7</v>
      </c>
      <c r="E140">
        <v>640.79999999999995</v>
      </c>
      <c r="F140">
        <v>608.1</v>
      </c>
      <c r="G140" s="10">
        <f t="shared" si="54"/>
        <v>786.5</v>
      </c>
      <c r="H140" s="2">
        <f t="shared" si="54"/>
        <v>826.8</v>
      </c>
      <c r="I140" s="49">
        <f t="shared" si="53"/>
        <v>-4.8742138364779812</v>
      </c>
    </row>
    <row r="141" spans="1:9" x14ac:dyDescent="0.2">
      <c r="A141" s="30">
        <f t="shared" si="1"/>
        <v>39814</v>
      </c>
      <c r="B141" s="96" t="s">
        <v>6</v>
      </c>
      <c r="C141">
        <v>208.4</v>
      </c>
      <c r="D141">
        <v>221.3</v>
      </c>
      <c r="E141">
        <v>643.79999999999995</v>
      </c>
      <c r="F141">
        <v>635.9</v>
      </c>
      <c r="G141" s="10">
        <f t="shared" si="54"/>
        <v>852.19999999999993</v>
      </c>
      <c r="H141" s="2">
        <f t="shared" si="54"/>
        <v>857.2</v>
      </c>
      <c r="I141" s="49">
        <f t="shared" si="53"/>
        <v>-0.58329444703687505</v>
      </c>
    </row>
    <row r="142" spans="1:9" x14ac:dyDescent="0.2">
      <c r="A142" s="30">
        <f t="shared" si="1"/>
        <v>39821</v>
      </c>
      <c r="B142" s="96" t="s">
        <v>6</v>
      </c>
      <c r="C142">
        <v>204.7</v>
      </c>
      <c r="D142">
        <v>242.3</v>
      </c>
      <c r="E142">
        <v>656.3</v>
      </c>
      <c r="F142">
        <v>670.8</v>
      </c>
      <c r="G142" s="10">
        <f t="shared" ref="G142:H144" si="55">+C142+E142</f>
        <v>861</v>
      </c>
      <c r="H142" s="2">
        <f t="shared" si="55"/>
        <v>913.09999999999991</v>
      </c>
      <c r="I142" s="49">
        <f t="shared" ref="I142:I147" si="56">+(G142/H142-1)*100</f>
        <v>-5.7058372576935579</v>
      </c>
    </row>
    <row r="143" spans="1:9" x14ac:dyDescent="0.2">
      <c r="A143" s="30">
        <f t="shared" si="1"/>
        <v>39828</v>
      </c>
      <c r="B143" s="96" t="s">
        <v>6</v>
      </c>
      <c r="C143">
        <v>236.5</v>
      </c>
      <c r="D143">
        <v>272.5</v>
      </c>
      <c r="E143">
        <v>721.5</v>
      </c>
      <c r="F143">
        <v>710.6</v>
      </c>
      <c r="G143" s="10">
        <f t="shared" si="55"/>
        <v>958</v>
      </c>
      <c r="H143" s="2">
        <f t="shared" si="55"/>
        <v>983.1</v>
      </c>
      <c r="I143" s="49">
        <f t="shared" si="56"/>
        <v>-2.5531482046587395</v>
      </c>
    </row>
    <row r="144" spans="1:9" x14ac:dyDescent="0.2">
      <c r="A144" s="30">
        <f t="shared" si="1"/>
        <v>39835</v>
      </c>
      <c r="B144" s="96" t="s">
        <v>6</v>
      </c>
      <c r="C144">
        <v>251</v>
      </c>
      <c r="D144">
        <v>271</v>
      </c>
      <c r="E144">
        <v>748.5</v>
      </c>
      <c r="F144">
        <v>742.8</v>
      </c>
      <c r="G144" s="10">
        <f t="shared" si="55"/>
        <v>999.5</v>
      </c>
      <c r="H144" s="2">
        <f t="shared" si="55"/>
        <v>1013.8</v>
      </c>
      <c r="I144" s="49">
        <f t="shared" si="56"/>
        <v>-1.4105346222134552</v>
      </c>
    </row>
    <row r="145" spans="1:10" x14ac:dyDescent="0.2">
      <c r="A145" s="30">
        <f t="shared" si="1"/>
        <v>39842</v>
      </c>
      <c r="B145" s="96" t="s">
        <v>6</v>
      </c>
      <c r="C145">
        <v>207.9</v>
      </c>
      <c r="D145">
        <v>260.10000000000002</v>
      </c>
      <c r="E145">
        <v>796.8</v>
      </c>
      <c r="F145">
        <v>795.6</v>
      </c>
      <c r="G145" s="10">
        <f t="shared" ref="G145:H147" si="57">+C145+E145</f>
        <v>1004.6999999999999</v>
      </c>
      <c r="H145" s="2">
        <f t="shared" si="57"/>
        <v>1055.7</v>
      </c>
      <c r="I145" s="49">
        <f t="shared" si="56"/>
        <v>-4.8309178743961461</v>
      </c>
    </row>
    <row r="146" spans="1:10" x14ac:dyDescent="0.2">
      <c r="A146" s="30">
        <f t="shared" si="1"/>
        <v>39849</v>
      </c>
      <c r="B146" s="96" t="s">
        <v>6</v>
      </c>
      <c r="C146">
        <v>152.80000000000001</v>
      </c>
      <c r="D146">
        <v>250.6</v>
      </c>
      <c r="E146">
        <v>859.6</v>
      </c>
      <c r="F146">
        <v>835.5</v>
      </c>
      <c r="G146" s="10">
        <f t="shared" si="57"/>
        <v>1012.4000000000001</v>
      </c>
      <c r="H146" s="2">
        <f t="shared" si="57"/>
        <v>1086.0999999999999</v>
      </c>
      <c r="I146" s="49">
        <f t="shared" si="56"/>
        <v>-6.7857471687689745</v>
      </c>
    </row>
    <row r="147" spans="1:10" x14ac:dyDescent="0.2">
      <c r="A147" s="30">
        <f t="shared" si="1"/>
        <v>39856</v>
      </c>
      <c r="B147" s="96" t="s">
        <v>6</v>
      </c>
      <c r="C147">
        <v>162.30000000000001</v>
      </c>
      <c r="D147">
        <v>289.39999999999998</v>
      </c>
      <c r="E147">
        <v>867.4</v>
      </c>
      <c r="F147">
        <v>874.3</v>
      </c>
      <c r="G147" s="10">
        <f t="shared" si="57"/>
        <v>1029.7</v>
      </c>
      <c r="H147" s="2">
        <f t="shared" si="57"/>
        <v>1163.6999999999998</v>
      </c>
      <c r="I147" s="49">
        <f t="shared" si="56"/>
        <v>-11.514995273695948</v>
      </c>
    </row>
    <row r="148" spans="1:10" x14ac:dyDescent="0.2">
      <c r="A148" s="30">
        <f t="shared" si="1"/>
        <v>39863</v>
      </c>
      <c r="B148" s="96" t="s">
        <v>6</v>
      </c>
      <c r="C148">
        <v>150.9</v>
      </c>
      <c r="D148">
        <v>282.2</v>
      </c>
      <c r="E148">
        <v>929.5</v>
      </c>
      <c r="F148">
        <v>965.3</v>
      </c>
      <c r="G148" s="10">
        <f t="shared" ref="G148:H150" si="58">+C148+E148</f>
        <v>1080.4000000000001</v>
      </c>
      <c r="H148" s="2">
        <f t="shared" si="58"/>
        <v>1247.5</v>
      </c>
      <c r="I148" s="49">
        <f t="shared" ref="I148:I153" si="59">+(G148/H148-1)*100</f>
        <v>-13.394789579158306</v>
      </c>
    </row>
    <row r="149" spans="1:10" x14ac:dyDescent="0.2">
      <c r="A149" s="30">
        <f t="shared" si="1"/>
        <v>39870</v>
      </c>
      <c r="B149" s="96" t="s">
        <v>6</v>
      </c>
      <c r="C149">
        <v>146.1</v>
      </c>
      <c r="D149">
        <v>270.8</v>
      </c>
      <c r="E149">
        <v>945.5</v>
      </c>
      <c r="F149">
        <v>1008.2</v>
      </c>
      <c r="G149" s="10">
        <f t="shared" si="58"/>
        <v>1091.5999999999999</v>
      </c>
      <c r="H149" s="2">
        <f t="shared" si="58"/>
        <v>1279</v>
      </c>
      <c r="I149" s="49">
        <f t="shared" si="59"/>
        <v>-14.652071931196254</v>
      </c>
    </row>
    <row r="150" spans="1:10" x14ac:dyDescent="0.2">
      <c r="A150" s="30">
        <f t="shared" si="1"/>
        <v>39877</v>
      </c>
      <c r="B150" s="96" t="s">
        <v>6</v>
      </c>
      <c r="C150">
        <v>126.9</v>
      </c>
      <c r="D150">
        <v>252.5</v>
      </c>
      <c r="E150">
        <v>1024.4000000000001</v>
      </c>
      <c r="F150">
        <v>1059.3</v>
      </c>
      <c r="G150" s="10">
        <f t="shared" si="58"/>
        <v>1151.3000000000002</v>
      </c>
      <c r="H150" s="2">
        <f t="shared" si="58"/>
        <v>1311.8</v>
      </c>
      <c r="I150" s="49">
        <f t="shared" si="59"/>
        <v>-12.235096813538638</v>
      </c>
    </row>
    <row r="151" spans="1:10" x14ac:dyDescent="0.2">
      <c r="A151" s="30">
        <f t="shared" si="1"/>
        <v>39884</v>
      </c>
      <c r="B151" s="96" t="s">
        <v>6</v>
      </c>
      <c r="C151">
        <v>173.3</v>
      </c>
      <c r="D151">
        <v>256</v>
      </c>
      <c r="E151">
        <v>1032.7</v>
      </c>
      <c r="F151">
        <v>1094</v>
      </c>
      <c r="G151" s="10">
        <f t="shared" ref="G151:H153" si="60">+C151+E151</f>
        <v>1206</v>
      </c>
      <c r="H151" s="2">
        <f t="shared" si="60"/>
        <v>1350</v>
      </c>
      <c r="I151" s="49">
        <f t="shared" si="59"/>
        <v>-10.666666666666668</v>
      </c>
    </row>
    <row r="152" spans="1:10" x14ac:dyDescent="0.2">
      <c r="A152" s="30">
        <f t="shared" si="1"/>
        <v>39891</v>
      </c>
      <c r="B152" s="96" t="s">
        <v>6</v>
      </c>
      <c r="C152">
        <v>123.6</v>
      </c>
      <c r="D152">
        <v>244.8</v>
      </c>
      <c r="E152">
        <v>1098.2</v>
      </c>
      <c r="F152">
        <v>1120.2</v>
      </c>
      <c r="G152" s="10">
        <f t="shared" si="60"/>
        <v>1221.8</v>
      </c>
      <c r="H152" s="2">
        <f t="shared" si="60"/>
        <v>1365</v>
      </c>
      <c r="I152" s="49">
        <f t="shared" si="59"/>
        <v>-10.490842490842489</v>
      </c>
    </row>
    <row r="153" spans="1:10" x14ac:dyDescent="0.2">
      <c r="A153" s="30">
        <f t="shared" si="1"/>
        <v>39898</v>
      </c>
      <c r="B153" s="96" t="s">
        <v>6</v>
      </c>
      <c r="C153">
        <v>154.9</v>
      </c>
      <c r="D153">
        <v>172.9</v>
      </c>
      <c r="E153">
        <v>1105.7</v>
      </c>
      <c r="F153">
        <v>1219.9000000000001</v>
      </c>
      <c r="G153" s="10">
        <f t="shared" si="60"/>
        <v>1260.6000000000001</v>
      </c>
      <c r="H153" s="2">
        <f t="shared" si="60"/>
        <v>1392.8000000000002</v>
      </c>
      <c r="I153" s="49">
        <f t="shared" si="59"/>
        <v>-9.4916714531878217</v>
      </c>
    </row>
    <row r="154" spans="1:10" x14ac:dyDescent="0.2">
      <c r="A154" s="30">
        <f t="shared" si="1"/>
        <v>39905</v>
      </c>
      <c r="B154" s="96" t="s">
        <v>6</v>
      </c>
      <c r="C154">
        <v>196.1</v>
      </c>
      <c r="D154">
        <v>152.80000000000001</v>
      </c>
      <c r="E154">
        <v>1113.5999999999999</v>
      </c>
      <c r="F154">
        <v>1262.3</v>
      </c>
      <c r="G154" s="10">
        <f t="shared" ref="G154:G185" si="61">+C154+E154</f>
        <v>1309.6999999999998</v>
      </c>
      <c r="H154" s="2">
        <f t="shared" ref="H154:H185" si="62">+D154+F154</f>
        <v>1415.1</v>
      </c>
      <c r="I154" s="49">
        <f t="shared" ref="I154:I185" si="63">+(G154/H154-1)*100</f>
        <v>-7.4482368737191829</v>
      </c>
    </row>
    <row r="155" spans="1:10" x14ac:dyDescent="0.2">
      <c r="A155" s="30">
        <f t="shared" si="1"/>
        <v>39912</v>
      </c>
      <c r="B155" s="96" t="s">
        <v>6</v>
      </c>
      <c r="C155">
        <v>193</v>
      </c>
      <c r="D155">
        <v>132</v>
      </c>
      <c r="E155">
        <v>1124.3</v>
      </c>
      <c r="F155">
        <v>1304.8</v>
      </c>
      <c r="G155" s="10">
        <f t="shared" si="61"/>
        <v>1317.3</v>
      </c>
      <c r="H155" s="2">
        <f t="shared" si="62"/>
        <v>1436.8</v>
      </c>
      <c r="I155" s="49">
        <f t="shared" si="63"/>
        <v>-8.3170935412026701</v>
      </c>
    </row>
    <row r="156" spans="1:10" x14ac:dyDescent="0.2">
      <c r="A156" s="30">
        <f t="shared" si="1"/>
        <v>39919</v>
      </c>
      <c r="B156" s="96" t="s">
        <v>6</v>
      </c>
      <c r="C156">
        <v>218</v>
      </c>
      <c r="D156">
        <v>124</v>
      </c>
      <c r="E156">
        <v>1144.7</v>
      </c>
      <c r="F156">
        <v>1327.9</v>
      </c>
      <c r="G156" s="10">
        <f t="shared" si="61"/>
        <v>1362.7</v>
      </c>
      <c r="H156" s="2">
        <f t="shared" si="62"/>
        <v>1451.9</v>
      </c>
      <c r="I156" s="49">
        <f t="shared" si="63"/>
        <v>-6.1436738067360057</v>
      </c>
    </row>
    <row r="157" spans="1:10" x14ac:dyDescent="0.2">
      <c r="A157" s="30">
        <f t="shared" si="1"/>
        <v>39926</v>
      </c>
      <c r="B157" s="96" t="s">
        <v>6</v>
      </c>
      <c r="C157">
        <v>212</v>
      </c>
      <c r="D157">
        <v>113.3</v>
      </c>
      <c r="E157">
        <v>1152.8</v>
      </c>
      <c r="F157">
        <v>1348.6</v>
      </c>
      <c r="G157" s="10">
        <f t="shared" si="61"/>
        <v>1364.8</v>
      </c>
      <c r="H157" s="2">
        <f t="shared" si="62"/>
        <v>1461.8999999999999</v>
      </c>
      <c r="I157" s="49">
        <f t="shared" si="63"/>
        <v>-6.6420411792872276</v>
      </c>
    </row>
    <row r="158" spans="1:10" x14ac:dyDescent="0.2">
      <c r="A158" s="30">
        <f t="shared" si="1"/>
        <v>39933</v>
      </c>
      <c r="B158" s="96" t="s">
        <v>6</v>
      </c>
      <c r="C158">
        <v>222.8</v>
      </c>
      <c r="D158">
        <v>105</v>
      </c>
      <c r="E158">
        <v>1171.9000000000001</v>
      </c>
      <c r="F158">
        <v>1375</v>
      </c>
      <c r="G158" s="10">
        <f t="shared" si="61"/>
        <v>1394.7</v>
      </c>
      <c r="H158" s="2">
        <f t="shared" si="62"/>
        <v>1480</v>
      </c>
      <c r="I158" s="49">
        <f t="shared" si="63"/>
        <v>-5.7635135135135069</v>
      </c>
      <c r="J158">
        <v>0</v>
      </c>
    </row>
    <row r="159" spans="1:10" x14ac:dyDescent="0.2">
      <c r="A159" s="30">
        <f t="shared" si="1"/>
        <v>39940</v>
      </c>
      <c r="B159" s="96" t="s">
        <v>6</v>
      </c>
      <c r="C159">
        <v>223.6</v>
      </c>
      <c r="D159">
        <v>92.9</v>
      </c>
      <c r="E159">
        <v>1180.3</v>
      </c>
      <c r="F159">
        <v>1392.4</v>
      </c>
      <c r="G159" s="10">
        <f t="shared" si="61"/>
        <v>1403.8999999999999</v>
      </c>
      <c r="H159" s="2">
        <f t="shared" si="62"/>
        <v>1485.3000000000002</v>
      </c>
      <c r="I159" s="49">
        <f t="shared" si="63"/>
        <v>-5.480374335151172</v>
      </c>
      <c r="J159">
        <v>0</v>
      </c>
    </row>
    <row r="160" spans="1:10" x14ac:dyDescent="0.2">
      <c r="A160" s="30">
        <f t="shared" si="1"/>
        <v>39947</v>
      </c>
      <c r="B160" s="96" t="s">
        <v>6</v>
      </c>
      <c r="C160">
        <v>226.2</v>
      </c>
      <c r="D160">
        <v>63.3</v>
      </c>
      <c r="E160">
        <v>1232.9000000000001</v>
      </c>
      <c r="F160">
        <v>1427.3</v>
      </c>
      <c r="G160" s="10">
        <f t="shared" si="61"/>
        <v>1459.1000000000001</v>
      </c>
      <c r="H160" s="2">
        <f t="shared" si="62"/>
        <v>1490.6</v>
      </c>
      <c r="I160" s="49">
        <f t="shared" si="63"/>
        <v>-2.1132429894002214</v>
      </c>
      <c r="J160">
        <v>0</v>
      </c>
    </row>
    <row r="161" spans="1:10" x14ac:dyDescent="0.2">
      <c r="A161" s="30">
        <f t="shared" si="1"/>
        <v>39954</v>
      </c>
      <c r="B161" s="96" t="s">
        <v>6</v>
      </c>
      <c r="C161">
        <v>233.7</v>
      </c>
      <c r="D161">
        <v>69.7</v>
      </c>
      <c r="E161">
        <v>1219.3</v>
      </c>
      <c r="F161">
        <v>1440.5</v>
      </c>
      <c r="G161" s="10">
        <f t="shared" si="61"/>
        <v>1453</v>
      </c>
      <c r="H161" s="2">
        <f t="shared" si="62"/>
        <v>1510.2</v>
      </c>
      <c r="I161" s="49">
        <f t="shared" si="63"/>
        <v>-3.7875778042643415</v>
      </c>
      <c r="J161">
        <v>0</v>
      </c>
    </row>
    <row r="162" spans="1:10" x14ac:dyDescent="0.2">
      <c r="A162" s="30">
        <f t="shared" si="1"/>
        <v>39961</v>
      </c>
      <c r="B162" s="96" t="s">
        <v>6</v>
      </c>
      <c r="C162">
        <v>213.5</v>
      </c>
      <c r="D162">
        <v>66</v>
      </c>
      <c r="E162">
        <v>1239.5</v>
      </c>
      <c r="F162">
        <v>1455</v>
      </c>
      <c r="G162" s="10">
        <f t="shared" si="61"/>
        <v>1453</v>
      </c>
      <c r="H162" s="2">
        <f t="shared" si="62"/>
        <v>1521</v>
      </c>
      <c r="I162" s="49">
        <f t="shared" si="63"/>
        <v>-4.4707429322813912</v>
      </c>
      <c r="J162">
        <v>0</v>
      </c>
    </row>
    <row r="163" spans="1:10" x14ac:dyDescent="0.2">
      <c r="A163" s="30">
        <f t="shared" si="1"/>
        <v>39968</v>
      </c>
      <c r="B163" s="96" t="s">
        <v>6</v>
      </c>
      <c r="C163">
        <v>208.5</v>
      </c>
      <c r="D163">
        <v>75.8</v>
      </c>
      <c r="E163">
        <v>1245.5</v>
      </c>
      <c r="F163">
        <v>1464.2</v>
      </c>
      <c r="G163" s="10">
        <f t="shared" si="61"/>
        <v>1454</v>
      </c>
      <c r="H163" s="2">
        <f t="shared" si="62"/>
        <v>1540</v>
      </c>
      <c r="I163" s="49">
        <f t="shared" si="63"/>
        <v>-5.5844155844155807</v>
      </c>
      <c r="J163">
        <v>0</v>
      </c>
    </row>
    <row r="164" spans="1:10" x14ac:dyDescent="0.2">
      <c r="A164" s="30">
        <f t="shared" si="1"/>
        <v>39975</v>
      </c>
      <c r="B164" s="96" t="s">
        <v>6</v>
      </c>
      <c r="C164">
        <v>203.7</v>
      </c>
      <c r="D164">
        <v>73.3</v>
      </c>
      <c r="E164">
        <v>1250.4000000000001</v>
      </c>
      <c r="F164">
        <v>1487.3</v>
      </c>
      <c r="G164" s="10">
        <f t="shared" si="61"/>
        <v>1454.1000000000001</v>
      </c>
      <c r="H164" s="2">
        <f t="shared" si="62"/>
        <v>1560.6</v>
      </c>
      <c r="I164" s="49">
        <f t="shared" si="63"/>
        <v>-6.8242983467896812</v>
      </c>
      <c r="J164">
        <v>0</v>
      </c>
    </row>
    <row r="165" spans="1:10" x14ac:dyDescent="0.2">
      <c r="A165" s="30">
        <f t="shared" si="1"/>
        <v>39982</v>
      </c>
      <c r="B165" s="96" t="s">
        <v>6</v>
      </c>
      <c r="C165">
        <v>174.3</v>
      </c>
      <c r="D165">
        <v>78.8</v>
      </c>
      <c r="E165">
        <v>1284.5</v>
      </c>
      <c r="F165">
        <v>1497.3</v>
      </c>
      <c r="G165" s="10">
        <f t="shared" si="61"/>
        <v>1458.8</v>
      </c>
      <c r="H165" s="2">
        <f t="shared" si="62"/>
        <v>1576.1</v>
      </c>
      <c r="I165" s="49">
        <f t="shared" si="63"/>
        <v>-7.4424211661696553</v>
      </c>
      <c r="J165">
        <v>0</v>
      </c>
    </row>
    <row r="166" spans="1:10" x14ac:dyDescent="0.2">
      <c r="A166" s="30">
        <f t="shared" si="1"/>
        <v>39989</v>
      </c>
      <c r="B166" s="96" t="s">
        <v>6</v>
      </c>
      <c r="C166">
        <v>227</v>
      </c>
      <c r="D166">
        <v>102.7</v>
      </c>
      <c r="E166">
        <v>1290.5</v>
      </c>
      <c r="F166">
        <v>1504.8</v>
      </c>
      <c r="G166" s="10">
        <f t="shared" si="61"/>
        <v>1517.5</v>
      </c>
      <c r="H166" s="2">
        <f t="shared" si="62"/>
        <v>1607.5</v>
      </c>
      <c r="I166" s="49">
        <f t="shared" si="63"/>
        <v>-5.5987558320373276</v>
      </c>
      <c r="J166">
        <v>0</v>
      </c>
    </row>
    <row r="167" spans="1:10" x14ac:dyDescent="0.2">
      <c r="A167" s="30">
        <f t="shared" si="1"/>
        <v>39996</v>
      </c>
      <c r="B167" s="96" t="s">
        <v>6</v>
      </c>
      <c r="C167">
        <v>219.9</v>
      </c>
      <c r="D167">
        <v>107.3</v>
      </c>
      <c r="E167">
        <v>1308.5</v>
      </c>
      <c r="F167">
        <v>1517.7</v>
      </c>
      <c r="G167" s="10">
        <f t="shared" si="61"/>
        <v>1528.4</v>
      </c>
      <c r="H167" s="2">
        <f t="shared" si="62"/>
        <v>1625</v>
      </c>
      <c r="I167" s="49">
        <f t="shared" si="63"/>
        <v>-5.944615384615382</v>
      </c>
      <c r="J167">
        <v>0</v>
      </c>
    </row>
    <row r="168" spans="1:10" x14ac:dyDescent="0.2">
      <c r="A168" s="30">
        <f t="shared" si="1"/>
        <v>40003</v>
      </c>
      <c r="B168" s="96" t="s">
        <v>6</v>
      </c>
      <c r="C168">
        <v>206.4</v>
      </c>
      <c r="D168">
        <v>142.9</v>
      </c>
      <c r="E168">
        <v>1322.6</v>
      </c>
      <c r="F168">
        <v>1528.4</v>
      </c>
      <c r="G168" s="10">
        <f t="shared" si="61"/>
        <v>1529</v>
      </c>
      <c r="H168" s="2">
        <f t="shared" si="62"/>
        <v>1671.3000000000002</v>
      </c>
      <c r="I168" s="49">
        <f t="shared" si="63"/>
        <v>-8.5143301621492302</v>
      </c>
      <c r="J168">
        <v>0</v>
      </c>
    </row>
    <row r="169" spans="1:10" x14ac:dyDescent="0.2">
      <c r="A169" s="30">
        <f t="shared" si="1"/>
        <v>40010</v>
      </c>
      <c r="B169" s="96" t="s">
        <v>6</v>
      </c>
      <c r="C169">
        <v>175.4</v>
      </c>
      <c r="D169">
        <v>146.6</v>
      </c>
      <c r="E169">
        <v>1372.8</v>
      </c>
      <c r="F169">
        <v>1550.4</v>
      </c>
      <c r="G169" s="10">
        <f t="shared" si="61"/>
        <v>1548.2</v>
      </c>
      <c r="H169" s="2">
        <f t="shared" si="62"/>
        <v>1697</v>
      </c>
      <c r="I169" s="49">
        <f t="shared" si="63"/>
        <v>-8.7684148497348176</v>
      </c>
      <c r="J169">
        <v>0</v>
      </c>
    </row>
    <row r="170" spans="1:10" x14ac:dyDescent="0.2">
      <c r="A170" s="30">
        <f t="shared" si="1"/>
        <v>40017</v>
      </c>
      <c r="B170" s="96" t="s">
        <v>6</v>
      </c>
      <c r="C170">
        <v>200.9</v>
      </c>
      <c r="D170">
        <v>149.5</v>
      </c>
      <c r="E170">
        <v>1380.1</v>
      </c>
      <c r="F170">
        <v>1573.6</v>
      </c>
      <c r="G170" s="10">
        <f t="shared" si="61"/>
        <v>1581</v>
      </c>
      <c r="H170" s="2">
        <f t="shared" si="62"/>
        <v>1723.1</v>
      </c>
      <c r="I170" s="49">
        <f t="shared" si="63"/>
        <v>-8.2467645522604549</v>
      </c>
    </row>
    <row r="171" spans="1:10" x14ac:dyDescent="0.2">
      <c r="A171" s="30">
        <f t="shared" si="1"/>
        <v>40024</v>
      </c>
      <c r="B171" s="96" t="s">
        <v>6</v>
      </c>
      <c r="C171">
        <v>218.2</v>
      </c>
      <c r="D171">
        <v>166.6</v>
      </c>
      <c r="E171">
        <v>1381.6</v>
      </c>
      <c r="F171">
        <v>1596.3</v>
      </c>
      <c r="G171" s="10">
        <f t="shared" si="61"/>
        <v>1599.8</v>
      </c>
      <c r="H171" s="2">
        <f t="shared" si="62"/>
        <v>1762.8999999999999</v>
      </c>
      <c r="I171" s="49">
        <f t="shared" si="63"/>
        <v>-9.251801009699923</v>
      </c>
      <c r="J171">
        <v>1</v>
      </c>
    </row>
    <row r="172" spans="1:10" x14ac:dyDescent="0.2">
      <c r="A172" s="30">
        <f t="shared" si="1"/>
        <v>40031</v>
      </c>
      <c r="B172" s="96" t="s">
        <v>6</v>
      </c>
      <c r="C172">
        <v>239.1</v>
      </c>
      <c r="D172">
        <v>159.69999999999999</v>
      </c>
      <c r="E172">
        <v>1435.2</v>
      </c>
      <c r="F172">
        <v>1627.3</v>
      </c>
      <c r="G172" s="10">
        <f t="shared" si="61"/>
        <v>1674.3</v>
      </c>
      <c r="H172" s="2">
        <f t="shared" si="62"/>
        <v>1787</v>
      </c>
      <c r="I172" s="49">
        <f t="shared" si="63"/>
        <v>-6.3066592053721333</v>
      </c>
      <c r="J172">
        <v>1</v>
      </c>
    </row>
    <row r="173" spans="1:10" x14ac:dyDescent="0.2">
      <c r="A173" s="30">
        <f t="shared" si="1"/>
        <v>40038</v>
      </c>
      <c r="B173" s="96" t="s">
        <v>6</v>
      </c>
      <c r="C173">
        <v>246</v>
      </c>
      <c r="D173">
        <v>143.1</v>
      </c>
      <c r="E173">
        <v>1439.3</v>
      </c>
      <c r="F173">
        <v>1657.9</v>
      </c>
      <c r="G173" s="10">
        <f t="shared" si="61"/>
        <v>1685.3</v>
      </c>
      <c r="H173" s="2">
        <f t="shared" si="62"/>
        <v>1801</v>
      </c>
      <c r="I173" s="49">
        <f t="shared" si="63"/>
        <v>-6.4242087729039499</v>
      </c>
      <c r="J173">
        <v>70</v>
      </c>
    </row>
    <row r="174" spans="1:10" x14ac:dyDescent="0.2">
      <c r="A174" s="30">
        <f t="shared" si="1"/>
        <v>40045</v>
      </c>
      <c r="B174" s="96" t="s">
        <v>6</v>
      </c>
      <c r="C174">
        <v>247.8</v>
      </c>
      <c r="D174">
        <v>141.5</v>
      </c>
      <c r="E174">
        <v>1445.6</v>
      </c>
      <c r="F174">
        <v>1683.2</v>
      </c>
      <c r="G174" s="10">
        <f t="shared" si="61"/>
        <v>1693.3999999999999</v>
      </c>
      <c r="H174" s="2">
        <f t="shared" si="62"/>
        <v>1824.7</v>
      </c>
      <c r="I174" s="49">
        <f t="shared" si="63"/>
        <v>-7.1957034032991807</v>
      </c>
      <c r="J174">
        <v>73</v>
      </c>
    </row>
    <row r="175" spans="1:10" x14ac:dyDescent="0.2">
      <c r="A175" s="30">
        <f t="shared" si="1"/>
        <v>40052</v>
      </c>
      <c r="B175" s="96" t="s">
        <v>6</v>
      </c>
      <c r="C175">
        <v>219.7</v>
      </c>
      <c r="D175">
        <v>93.3</v>
      </c>
      <c r="E175">
        <v>1530.9</v>
      </c>
      <c r="F175">
        <v>1724.3</v>
      </c>
      <c r="G175" s="10">
        <f t="shared" si="61"/>
        <v>1750.6000000000001</v>
      </c>
      <c r="H175" s="2">
        <f t="shared" si="62"/>
        <v>1817.6</v>
      </c>
      <c r="I175" s="49">
        <f t="shared" si="63"/>
        <v>-3.6861795774647765</v>
      </c>
      <c r="J175">
        <v>87</v>
      </c>
    </row>
    <row r="176" spans="1:10" x14ac:dyDescent="0.2">
      <c r="A176" s="30">
        <f t="shared" si="1"/>
        <v>40059</v>
      </c>
      <c r="B176" s="96" t="s">
        <v>6</v>
      </c>
      <c r="C176">
        <v>369.6</v>
      </c>
      <c r="D176">
        <v>170</v>
      </c>
      <c r="E176">
        <v>1.9</v>
      </c>
      <c r="F176">
        <v>12.2</v>
      </c>
      <c r="G176" s="10">
        <f t="shared" si="61"/>
        <v>371.5</v>
      </c>
      <c r="H176" s="2">
        <f t="shared" si="62"/>
        <v>182.2</v>
      </c>
      <c r="I176" s="49">
        <f t="shared" si="63"/>
        <v>103.89681668496161</v>
      </c>
    </row>
    <row r="177" spans="1:9" x14ac:dyDescent="0.2">
      <c r="A177" s="30">
        <f t="shared" si="1"/>
        <v>40066</v>
      </c>
      <c r="B177" s="96" t="s">
        <v>6</v>
      </c>
      <c r="C177">
        <v>339.2</v>
      </c>
      <c r="D177">
        <v>197.3</v>
      </c>
      <c r="E177">
        <v>2.6</v>
      </c>
      <c r="F177">
        <v>28.4</v>
      </c>
      <c r="G177" s="10">
        <f t="shared" si="61"/>
        <v>341.8</v>
      </c>
      <c r="H177" s="2">
        <f t="shared" si="62"/>
        <v>225.70000000000002</v>
      </c>
      <c r="I177" s="49">
        <f t="shared" si="63"/>
        <v>51.439964554718642</v>
      </c>
    </row>
    <row r="178" spans="1:9" x14ac:dyDescent="0.2">
      <c r="A178" s="30">
        <f t="shared" si="1"/>
        <v>40073</v>
      </c>
      <c r="B178" s="96" t="s">
        <v>6</v>
      </c>
      <c r="C178">
        <v>342.2</v>
      </c>
      <c r="D178">
        <v>203.8</v>
      </c>
      <c r="E178">
        <v>14.1</v>
      </c>
      <c r="F178">
        <v>39.200000000000003</v>
      </c>
      <c r="G178" s="10">
        <f t="shared" si="61"/>
        <v>356.3</v>
      </c>
      <c r="H178" s="2">
        <f t="shared" si="62"/>
        <v>243</v>
      </c>
      <c r="I178" s="49">
        <f t="shared" si="63"/>
        <v>46.625514403292186</v>
      </c>
    </row>
    <row r="179" spans="1:9" x14ac:dyDescent="0.2">
      <c r="A179" s="30">
        <f t="shared" si="1"/>
        <v>40080</v>
      </c>
      <c r="B179" s="96" t="s">
        <v>6</v>
      </c>
      <c r="C179">
        <v>368.2</v>
      </c>
      <c r="D179">
        <v>205.7</v>
      </c>
      <c r="E179">
        <v>16.7</v>
      </c>
      <c r="F179">
        <v>64.2</v>
      </c>
      <c r="G179" s="10">
        <f t="shared" si="61"/>
        <v>384.9</v>
      </c>
      <c r="H179" s="2">
        <f t="shared" si="62"/>
        <v>269.89999999999998</v>
      </c>
      <c r="I179" s="49">
        <f t="shared" si="63"/>
        <v>42.608373471656179</v>
      </c>
    </row>
    <row r="180" spans="1:9" x14ac:dyDescent="0.2">
      <c r="A180" s="30">
        <f t="shared" si="1"/>
        <v>40087</v>
      </c>
      <c r="B180" s="96" t="s">
        <v>6</v>
      </c>
      <c r="C180">
        <v>373.5</v>
      </c>
      <c r="D180">
        <v>261.89999999999998</v>
      </c>
      <c r="E180">
        <v>19.3</v>
      </c>
      <c r="F180">
        <v>82.8</v>
      </c>
      <c r="G180" s="10">
        <f t="shared" si="61"/>
        <v>392.8</v>
      </c>
      <c r="H180" s="2">
        <f t="shared" si="62"/>
        <v>344.7</v>
      </c>
      <c r="I180" s="49">
        <f t="shared" si="63"/>
        <v>13.954163040324929</v>
      </c>
    </row>
    <row r="181" spans="1:9" x14ac:dyDescent="0.2">
      <c r="A181" s="30">
        <f t="shared" si="1"/>
        <v>40094</v>
      </c>
      <c r="B181" s="96" t="s">
        <v>6</v>
      </c>
      <c r="C181">
        <v>547</v>
      </c>
      <c r="D181">
        <v>248.4</v>
      </c>
      <c r="E181">
        <v>21.9</v>
      </c>
      <c r="F181">
        <v>99.7</v>
      </c>
      <c r="G181" s="10">
        <f t="shared" si="61"/>
        <v>568.9</v>
      </c>
      <c r="H181" s="2">
        <f t="shared" si="62"/>
        <v>348.1</v>
      </c>
      <c r="I181" s="49">
        <f t="shared" si="63"/>
        <v>63.430048836541197</v>
      </c>
    </row>
    <row r="182" spans="1:9" x14ac:dyDescent="0.2">
      <c r="A182" s="30">
        <f t="shared" si="1"/>
        <v>40101</v>
      </c>
      <c r="B182" s="96" t="s">
        <v>6</v>
      </c>
      <c r="C182">
        <v>492.1</v>
      </c>
      <c r="D182">
        <v>277</v>
      </c>
      <c r="E182">
        <v>83.7</v>
      </c>
      <c r="F182">
        <v>117.2</v>
      </c>
      <c r="G182" s="10">
        <f t="shared" si="61"/>
        <v>575.80000000000007</v>
      </c>
      <c r="H182" s="2">
        <f t="shared" si="62"/>
        <v>394.2</v>
      </c>
      <c r="I182" s="49">
        <f t="shared" si="63"/>
        <v>46.067985794013211</v>
      </c>
    </row>
    <row r="183" spans="1:9" x14ac:dyDescent="0.2">
      <c r="A183" s="30">
        <f t="shared" si="1"/>
        <v>40108</v>
      </c>
      <c r="B183" s="96" t="s">
        <v>6</v>
      </c>
      <c r="C183">
        <v>496.2</v>
      </c>
      <c r="D183">
        <v>244.7</v>
      </c>
      <c r="E183">
        <v>150.30000000000001</v>
      </c>
      <c r="F183">
        <v>156.30000000000001</v>
      </c>
      <c r="G183" s="10">
        <f t="shared" si="61"/>
        <v>646.5</v>
      </c>
      <c r="H183" s="2">
        <f t="shared" si="62"/>
        <v>401</v>
      </c>
      <c r="I183" s="49">
        <f t="shared" si="63"/>
        <v>61.221945137157107</v>
      </c>
    </row>
    <row r="184" spans="1:9" x14ac:dyDescent="0.2">
      <c r="A184" s="30">
        <f t="shared" si="1"/>
        <v>40115</v>
      </c>
      <c r="B184" s="96" t="s">
        <v>6</v>
      </c>
      <c r="C184">
        <v>458.2</v>
      </c>
      <c r="D184">
        <v>356.9</v>
      </c>
      <c r="E184">
        <v>220</v>
      </c>
      <c r="F184">
        <v>227.2</v>
      </c>
      <c r="G184" s="10">
        <f t="shared" si="61"/>
        <v>678.2</v>
      </c>
      <c r="H184" s="2">
        <f t="shared" si="62"/>
        <v>584.09999999999991</v>
      </c>
      <c r="I184" s="49">
        <f t="shared" si="63"/>
        <v>16.11025509330597</v>
      </c>
    </row>
    <row r="185" spans="1:9" x14ac:dyDescent="0.2">
      <c r="A185" s="30">
        <f t="shared" si="1"/>
        <v>40122</v>
      </c>
      <c r="B185" s="96" t="s">
        <v>6</v>
      </c>
      <c r="C185">
        <v>512.5</v>
      </c>
      <c r="D185">
        <v>300.7</v>
      </c>
      <c r="E185">
        <v>237.4</v>
      </c>
      <c r="F185">
        <v>386.8</v>
      </c>
      <c r="G185" s="10">
        <f t="shared" si="61"/>
        <v>749.9</v>
      </c>
      <c r="H185" s="2">
        <f t="shared" si="62"/>
        <v>687.5</v>
      </c>
      <c r="I185" s="49">
        <f t="shared" si="63"/>
        <v>9.076363636363638</v>
      </c>
    </row>
    <row r="186" spans="1:9" x14ac:dyDescent="0.2">
      <c r="A186" s="30">
        <f t="shared" si="1"/>
        <v>40129</v>
      </c>
      <c r="B186" s="96" t="s">
        <v>6</v>
      </c>
      <c r="C186">
        <v>451.9</v>
      </c>
      <c r="D186">
        <v>300.7</v>
      </c>
      <c r="E186">
        <v>384.1</v>
      </c>
      <c r="F186">
        <v>386.8</v>
      </c>
      <c r="G186" s="10">
        <f t="shared" ref="G186:G217" si="64">+C186+E186</f>
        <v>836</v>
      </c>
      <c r="H186" s="2">
        <f t="shared" ref="H186:H217" si="65">+D186+F186</f>
        <v>687.5</v>
      </c>
      <c r="I186" s="49">
        <f t="shared" ref="I186:I217" si="66">+(G186/H186-1)*100</f>
        <v>21.599999999999998</v>
      </c>
    </row>
    <row r="187" spans="1:9" x14ac:dyDescent="0.2">
      <c r="A187" s="30">
        <f t="shared" si="1"/>
        <v>40136</v>
      </c>
      <c r="B187" s="96" t="s">
        <v>6</v>
      </c>
      <c r="C187">
        <v>443</v>
      </c>
      <c r="D187">
        <v>297.10000000000002</v>
      </c>
      <c r="E187">
        <v>404.9</v>
      </c>
      <c r="F187">
        <v>406.6</v>
      </c>
      <c r="G187" s="10">
        <f t="shared" si="64"/>
        <v>847.9</v>
      </c>
      <c r="H187" s="2">
        <f t="shared" si="65"/>
        <v>703.7</v>
      </c>
      <c r="I187" s="49">
        <f t="shared" si="66"/>
        <v>20.491686798351559</v>
      </c>
    </row>
    <row r="188" spans="1:9" x14ac:dyDescent="0.2">
      <c r="A188" s="30">
        <f t="shared" si="1"/>
        <v>40143</v>
      </c>
      <c r="B188" s="96" t="s">
        <v>6</v>
      </c>
      <c r="C188">
        <v>410.6</v>
      </c>
      <c r="D188">
        <v>230.5</v>
      </c>
      <c r="E188">
        <v>550.20000000000005</v>
      </c>
      <c r="F188">
        <v>479.4</v>
      </c>
      <c r="G188" s="10">
        <f t="shared" si="64"/>
        <v>960.80000000000007</v>
      </c>
      <c r="H188" s="2">
        <f t="shared" si="65"/>
        <v>709.9</v>
      </c>
      <c r="I188" s="49">
        <f t="shared" si="66"/>
        <v>35.343006057191161</v>
      </c>
    </row>
    <row r="189" spans="1:9" x14ac:dyDescent="0.2">
      <c r="A189" s="30">
        <f t="shared" si="1"/>
        <v>40150</v>
      </c>
      <c r="B189" s="96" t="s">
        <v>6</v>
      </c>
      <c r="C189">
        <v>412.1</v>
      </c>
      <c r="D189">
        <v>169.8</v>
      </c>
      <c r="E189">
        <v>566.5</v>
      </c>
      <c r="F189">
        <v>546.70000000000005</v>
      </c>
      <c r="G189" s="10">
        <f t="shared" si="64"/>
        <v>978.6</v>
      </c>
      <c r="H189" s="2">
        <f t="shared" si="65"/>
        <v>716.5</v>
      </c>
      <c r="I189" s="49">
        <f t="shared" si="66"/>
        <v>36.580600139567345</v>
      </c>
    </row>
    <row r="190" spans="1:9" x14ac:dyDescent="0.2">
      <c r="A190" s="30">
        <f t="shared" si="1"/>
        <v>40157</v>
      </c>
      <c r="B190" s="96" t="s">
        <v>6</v>
      </c>
      <c r="C190">
        <v>407.6</v>
      </c>
      <c r="D190">
        <v>108.3</v>
      </c>
      <c r="E190">
        <v>580.5</v>
      </c>
      <c r="F190">
        <v>617.5</v>
      </c>
      <c r="G190" s="10">
        <f t="shared" si="64"/>
        <v>988.1</v>
      </c>
      <c r="H190" s="2">
        <f t="shared" si="65"/>
        <v>725.8</v>
      </c>
      <c r="I190" s="49">
        <f t="shared" si="66"/>
        <v>36.139432350509807</v>
      </c>
    </row>
    <row r="191" spans="1:9" x14ac:dyDescent="0.2">
      <c r="A191" s="30">
        <f t="shared" si="1"/>
        <v>40164</v>
      </c>
      <c r="B191" s="96" t="s">
        <v>6</v>
      </c>
      <c r="C191">
        <v>442.2</v>
      </c>
      <c r="D191">
        <v>144.9</v>
      </c>
      <c r="E191">
        <v>614.5</v>
      </c>
      <c r="F191">
        <v>640.5</v>
      </c>
      <c r="G191" s="10">
        <f t="shared" si="64"/>
        <v>1056.7</v>
      </c>
      <c r="H191" s="2">
        <f t="shared" si="65"/>
        <v>785.4</v>
      </c>
      <c r="I191" s="49">
        <f t="shared" si="66"/>
        <v>34.542908072319854</v>
      </c>
    </row>
    <row r="192" spans="1:9" x14ac:dyDescent="0.2">
      <c r="A192" s="30">
        <f t="shared" si="1"/>
        <v>40171</v>
      </c>
      <c r="B192" s="96" t="s">
        <v>6</v>
      </c>
      <c r="C192">
        <v>450.9</v>
      </c>
      <c r="D192">
        <v>145.69999999999999</v>
      </c>
      <c r="E192">
        <v>628</v>
      </c>
      <c r="F192">
        <v>640.79999999999995</v>
      </c>
      <c r="G192" s="10">
        <f t="shared" si="64"/>
        <v>1078.9000000000001</v>
      </c>
      <c r="H192" s="2">
        <f t="shared" si="65"/>
        <v>786.5</v>
      </c>
      <c r="I192" s="49">
        <f t="shared" si="66"/>
        <v>37.177368086459019</v>
      </c>
    </row>
    <row r="193" spans="1:9" x14ac:dyDescent="0.2">
      <c r="A193" s="30">
        <f t="shared" si="1"/>
        <v>40178</v>
      </c>
      <c r="B193" s="96" t="s">
        <v>6</v>
      </c>
      <c r="C193">
        <v>456</v>
      </c>
      <c r="D193">
        <v>208.4</v>
      </c>
      <c r="E193">
        <v>638.9</v>
      </c>
      <c r="F193">
        <v>643.79999999999995</v>
      </c>
      <c r="G193" s="10">
        <f t="shared" si="64"/>
        <v>1094.9000000000001</v>
      </c>
      <c r="H193" s="2">
        <f t="shared" si="65"/>
        <v>852.19999999999993</v>
      </c>
      <c r="I193" s="49">
        <f t="shared" si="66"/>
        <v>28.479230227646113</v>
      </c>
    </row>
    <row r="194" spans="1:9" x14ac:dyDescent="0.2">
      <c r="A194" s="30">
        <f t="shared" si="1"/>
        <v>40185</v>
      </c>
      <c r="B194" s="96" t="s">
        <v>6</v>
      </c>
      <c r="C194">
        <v>325.60000000000002</v>
      </c>
      <c r="D194">
        <v>204.7</v>
      </c>
      <c r="E194">
        <v>774.3</v>
      </c>
      <c r="F194">
        <v>656.3</v>
      </c>
      <c r="G194" s="10">
        <f t="shared" si="64"/>
        <v>1099.9000000000001</v>
      </c>
      <c r="H194" s="2">
        <f t="shared" si="65"/>
        <v>861</v>
      </c>
      <c r="I194" s="49">
        <f t="shared" si="66"/>
        <v>27.74680603948898</v>
      </c>
    </row>
    <row r="195" spans="1:9" x14ac:dyDescent="0.2">
      <c r="A195" s="30">
        <f t="shared" si="1"/>
        <v>40192</v>
      </c>
      <c r="B195" s="96" t="s">
        <v>6</v>
      </c>
      <c r="C195">
        <v>350.5</v>
      </c>
      <c r="D195">
        <v>236.5</v>
      </c>
      <c r="E195">
        <v>791.1</v>
      </c>
      <c r="F195">
        <v>721.5</v>
      </c>
      <c r="G195" s="10">
        <f t="shared" si="64"/>
        <v>1141.5999999999999</v>
      </c>
      <c r="H195" s="2">
        <f t="shared" si="65"/>
        <v>958</v>
      </c>
      <c r="I195" s="49">
        <f t="shared" si="66"/>
        <v>19.16492693110645</v>
      </c>
    </row>
    <row r="196" spans="1:9" x14ac:dyDescent="0.2">
      <c r="A196" s="30">
        <f t="shared" si="1"/>
        <v>40199</v>
      </c>
      <c r="B196" s="96" t="s">
        <v>6</v>
      </c>
      <c r="C196">
        <v>285.39999999999998</v>
      </c>
      <c r="D196">
        <v>251</v>
      </c>
      <c r="E196">
        <v>871.8</v>
      </c>
      <c r="F196">
        <v>748.5</v>
      </c>
      <c r="G196" s="10">
        <f t="shared" si="64"/>
        <v>1157.1999999999998</v>
      </c>
      <c r="H196" s="2">
        <f t="shared" si="65"/>
        <v>999.5</v>
      </c>
      <c r="I196" s="49">
        <f t="shared" si="66"/>
        <v>15.777888944472206</v>
      </c>
    </row>
    <row r="197" spans="1:9" x14ac:dyDescent="0.2">
      <c r="A197" s="30">
        <f t="shared" si="1"/>
        <v>40206</v>
      </c>
      <c r="B197" s="96" t="s">
        <v>6</v>
      </c>
      <c r="C197">
        <v>319.2</v>
      </c>
      <c r="D197">
        <v>207.9</v>
      </c>
      <c r="E197">
        <v>886.7</v>
      </c>
      <c r="F197">
        <v>796.8</v>
      </c>
      <c r="G197" s="10">
        <f t="shared" si="64"/>
        <v>1205.9000000000001</v>
      </c>
      <c r="H197" s="2">
        <f t="shared" si="65"/>
        <v>1004.6999999999999</v>
      </c>
      <c r="I197" s="49">
        <f t="shared" si="66"/>
        <v>20.025878371653238</v>
      </c>
    </row>
    <row r="198" spans="1:9" x14ac:dyDescent="0.2">
      <c r="A198" s="30">
        <f t="shared" si="1"/>
        <v>40213</v>
      </c>
      <c r="B198" s="96" t="s">
        <v>6</v>
      </c>
      <c r="C198">
        <v>291.5</v>
      </c>
      <c r="D198">
        <v>152.80000000000001</v>
      </c>
      <c r="E198">
        <v>914.7</v>
      </c>
      <c r="F198">
        <v>859.6</v>
      </c>
      <c r="G198" s="10">
        <f t="shared" si="64"/>
        <v>1206.2</v>
      </c>
      <c r="H198" s="2">
        <f t="shared" si="65"/>
        <v>1012.4000000000001</v>
      </c>
      <c r="I198" s="49">
        <f t="shared" si="66"/>
        <v>19.142631370999609</v>
      </c>
    </row>
    <row r="199" spans="1:9" x14ac:dyDescent="0.2">
      <c r="A199" s="30">
        <f t="shared" si="1"/>
        <v>40220</v>
      </c>
      <c r="B199" s="96" t="s">
        <v>6</v>
      </c>
      <c r="C199">
        <v>222.7</v>
      </c>
      <c r="D199">
        <v>162.30000000000001</v>
      </c>
      <c r="E199">
        <v>995.7</v>
      </c>
      <c r="F199">
        <v>867.4</v>
      </c>
      <c r="G199" s="10">
        <f t="shared" si="64"/>
        <v>1218.4000000000001</v>
      </c>
      <c r="H199" s="2">
        <f t="shared" si="65"/>
        <v>1029.7</v>
      </c>
      <c r="I199" s="49">
        <f t="shared" si="66"/>
        <v>18.325725939594051</v>
      </c>
    </row>
    <row r="200" spans="1:9" x14ac:dyDescent="0.2">
      <c r="A200" s="30">
        <f t="shared" si="1"/>
        <v>40227</v>
      </c>
      <c r="B200" s="96" t="s">
        <v>6</v>
      </c>
      <c r="C200">
        <v>192.7</v>
      </c>
      <c r="D200">
        <v>150.9</v>
      </c>
      <c r="E200">
        <v>1028.0999999999999</v>
      </c>
      <c r="F200">
        <v>929.5</v>
      </c>
      <c r="G200" s="10">
        <f t="shared" si="64"/>
        <v>1220.8</v>
      </c>
      <c r="H200" s="2">
        <f t="shared" si="65"/>
        <v>1080.4000000000001</v>
      </c>
      <c r="I200" s="49">
        <f t="shared" si="66"/>
        <v>12.995186967789696</v>
      </c>
    </row>
    <row r="201" spans="1:9" x14ac:dyDescent="0.2">
      <c r="A201" s="30">
        <f t="shared" si="1"/>
        <v>40234</v>
      </c>
      <c r="B201" s="96" t="s">
        <v>6</v>
      </c>
      <c r="C201">
        <v>178.5</v>
      </c>
      <c r="D201">
        <v>146.1</v>
      </c>
      <c r="E201">
        <v>1049.9000000000001</v>
      </c>
      <c r="F201">
        <v>945.5</v>
      </c>
      <c r="G201" s="10">
        <f t="shared" si="64"/>
        <v>1228.4000000000001</v>
      </c>
      <c r="H201" s="2">
        <f t="shared" si="65"/>
        <v>1091.5999999999999</v>
      </c>
      <c r="I201" s="49">
        <f t="shared" si="66"/>
        <v>12.532063026749739</v>
      </c>
    </row>
    <row r="202" spans="1:9" x14ac:dyDescent="0.2">
      <c r="A202" s="30">
        <f t="shared" si="1"/>
        <v>40241</v>
      </c>
      <c r="B202" s="96" t="s">
        <v>6</v>
      </c>
      <c r="C202">
        <v>184.9</v>
      </c>
      <c r="D202">
        <v>126.9</v>
      </c>
      <c r="E202">
        <v>1064.5</v>
      </c>
      <c r="F202">
        <v>1024.4000000000001</v>
      </c>
      <c r="G202" s="10">
        <f t="shared" si="64"/>
        <v>1249.4000000000001</v>
      </c>
      <c r="H202" s="2">
        <f t="shared" si="65"/>
        <v>1151.3000000000002</v>
      </c>
      <c r="I202" s="49">
        <f t="shared" si="66"/>
        <v>8.5208025710066693</v>
      </c>
    </row>
    <row r="203" spans="1:9" x14ac:dyDescent="0.2">
      <c r="A203" s="30">
        <f t="shared" si="1"/>
        <v>40248</v>
      </c>
      <c r="B203" s="96" t="s">
        <v>6</v>
      </c>
      <c r="C203">
        <v>177.1</v>
      </c>
      <c r="D203">
        <v>173.3</v>
      </c>
      <c r="E203">
        <v>1077.7</v>
      </c>
      <c r="F203">
        <v>1032.7</v>
      </c>
      <c r="G203" s="10">
        <f t="shared" si="64"/>
        <v>1254.8</v>
      </c>
      <c r="H203" s="2">
        <f t="shared" si="65"/>
        <v>1206</v>
      </c>
      <c r="I203" s="49">
        <f t="shared" si="66"/>
        <v>4.0464344941956831</v>
      </c>
    </row>
    <row r="204" spans="1:9" x14ac:dyDescent="0.2">
      <c r="A204" s="30">
        <f t="shared" si="1"/>
        <v>40255</v>
      </c>
      <c r="B204" s="96" t="s">
        <v>6</v>
      </c>
      <c r="C204">
        <v>182.9</v>
      </c>
      <c r="D204">
        <v>123.6</v>
      </c>
      <c r="E204">
        <v>1142.5</v>
      </c>
      <c r="F204">
        <v>1098.2</v>
      </c>
      <c r="G204" s="10">
        <f t="shared" si="64"/>
        <v>1325.4</v>
      </c>
      <c r="H204" s="2">
        <f t="shared" si="65"/>
        <v>1221.8</v>
      </c>
      <c r="I204" s="49">
        <f t="shared" si="66"/>
        <v>8.4792928466197459</v>
      </c>
    </row>
    <row r="205" spans="1:9" x14ac:dyDescent="0.2">
      <c r="A205" s="30">
        <f t="shared" si="1"/>
        <v>40262</v>
      </c>
      <c r="B205" s="96" t="s">
        <v>6</v>
      </c>
      <c r="C205">
        <v>119.8</v>
      </c>
      <c r="D205">
        <v>154.9</v>
      </c>
      <c r="E205">
        <v>1211.0999999999999</v>
      </c>
      <c r="F205">
        <v>1105.7</v>
      </c>
      <c r="G205" s="10">
        <f t="shared" si="64"/>
        <v>1330.8999999999999</v>
      </c>
      <c r="H205" s="2">
        <f t="shared" si="65"/>
        <v>1260.6000000000001</v>
      </c>
      <c r="I205" s="49">
        <f t="shared" si="66"/>
        <v>5.5767095034110481</v>
      </c>
    </row>
    <row r="206" spans="1:9" x14ac:dyDescent="0.2">
      <c r="A206" s="30">
        <f t="shared" si="1"/>
        <v>40269</v>
      </c>
      <c r="B206" s="96" t="s">
        <v>6</v>
      </c>
      <c r="C206">
        <v>113.5</v>
      </c>
      <c r="D206">
        <v>196.1</v>
      </c>
      <c r="E206">
        <v>1217.4000000000001</v>
      </c>
      <c r="F206">
        <v>1113.5999999999999</v>
      </c>
      <c r="G206" s="10">
        <f t="shared" si="64"/>
        <v>1330.9</v>
      </c>
      <c r="H206" s="2">
        <f t="shared" si="65"/>
        <v>1309.6999999999998</v>
      </c>
      <c r="I206" s="49">
        <f t="shared" si="66"/>
        <v>1.6186913033519268</v>
      </c>
    </row>
    <row r="207" spans="1:9" x14ac:dyDescent="0.2">
      <c r="A207" s="30">
        <f t="shared" si="1"/>
        <v>40276</v>
      </c>
      <c r="B207" s="96" t="s">
        <v>6</v>
      </c>
      <c r="C207">
        <v>94.4</v>
      </c>
      <c r="D207">
        <v>193</v>
      </c>
      <c r="E207">
        <v>1237.0999999999999</v>
      </c>
      <c r="F207">
        <v>1124.3</v>
      </c>
      <c r="G207" s="10">
        <f t="shared" si="64"/>
        <v>1331.5</v>
      </c>
      <c r="H207" s="2">
        <f t="shared" si="65"/>
        <v>1317.3</v>
      </c>
      <c r="I207" s="49">
        <f t="shared" si="66"/>
        <v>1.0779624990510994</v>
      </c>
    </row>
    <row r="208" spans="1:9" x14ac:dyDescent="0.2">
      <c r="A208" s="30">
        <f t="shared" si="1"/>
        <v>40283</v>
      </c>
      <c r="B208" s="96" t="s">
        <v>6</v>
      </c>
      <c r="C208">
        <v>53.4</v>
      </c>
      <c r="D208">
        <v>218</v>
      </c>
      <c r="E208">
        <v>1285.5</v>
      </c>
      <c r="F208">
        <v>1144.7</v>
      </c>
      <c r="G208" s="10">
        <f t="shared" si="64"/>
        <v>1338.9</v>
      </c>
      <c r="H208" s="2">
        <f t="shared" si="65"/>
        <v>1362.7</v>
      </c>
      <c r="I208" s="49">
        <f t="shared" si="66"/>
        <v>-1.7465326190650887</v>
      </c>
    </row>
    <row r="209" spans="1:10" x14ac:dyDescent="0.2">
      <c r="A209" s="30">
        <f t="shared" si="1"/>
        <v>40290</v>
      </c>
      <c r="B209" s="96" t="s">
        <v>6</v>
      </c>
      <c r="C209">
        <v>105.4</v>
      </c>
      <c r="D209">
        <v>212</v>
      </c>
      <c r="E209">
        <v>1296.0999999999999</v>
      </c>
      <c r="F209">
        <v>1152.8</v>
      </c>
      <c r="G209" s="10">
        <f t="shared" si="64"/>
        <v>1401.5</v>
      </c>
      <c r="H209" s="2">
        <f t="shared" si="65"/>
        <v>1364.8</v>
      </c>
      <c r="I209" s="49">
        <f t="shared" si="66"/>
        <v>2.6890386869871108</v>
      </c>
    </row>
    <row r="210" spans="1:10" x14ac:dyDescent="0.2">
      <c r="A210" s="30">
        <f t="shared" si="1"/>
        <v>40297</v>
      </c>
      <c r="B210" s="96" t="s">
        <v>6</v>
      </c>
      <c r="C210">
        <v>103.9</v>
      </c>
      <c r="D210">
        <v>222.8</v>
      </c>
      <c r="E210">
        <v>1303.5999999999999</v>
      </c>
      <c r="F210">
        <v>1171.9000000000001</v>
      </c>
      <c r="G210" s="10">
        <f t="shared" si="64"/>
        <v>1407.5</v>
      </c>
      <c r="H210" s="2">
        <f t="shared" si="65"/>
        <v>1394.7</v>
      </c>
      <c r="I210" s="49">
        <f t="shared" si="66"/>
        <v>0.91776009177599871</v>
      </c>
      <c r="J210">
        <v>0</v>
      </c>
    </row>
    <row r="211" spans="1:10" x14ac:dyDescent="0.2">
      <c r="A211" s="30">
        <f t="shared" si="1"/>
        <v>40304</v>
      </c>
      <c r="B211" s="96" t="s">
        <v>6</v>
      </c>
      <c r="C211">
        <v>91.4</v>
      </c>
      <c r="D211">
        <v>223.6</v>
      </c>
      <c r="E211">
        <v>1315.1</v>
      </c>
      <c r="F211">
        <v>1180.3</v>
      </c>
      <c r="G211" s="10">
        <f t="shared" si="64"/>
        <v>1406.5</v>
      </c>
      <c r="H211" s="2">
        <f t="shared" si="65"/>
        <v>1403.8999999999999</v>
      </c>
      <c r="I211" s="49">
        <f t="shared" si="66"/>
        <v>0.18519837595272204</v>
      </c>
      <c r="J211">
        <v>0</v>
      </c>
    </row>
    <row r="212" spans="1:10" x14ac:dyDescent="0.2">
      <c r="A212" s="30">
        <f t="shared" si="1"/>
        <v>40311</v>
      </c>
      <c r="B212" s="96" t="s">
        <v>6</v>
      </c>
      <c r="C212">
        <v>153</v>
      </c>
      <c r="D212">
        <v>226.2</v>
      </c>
      <c r="E212">
        <v>1319</v>
      </c>
      <c r="F212">
        <v>1209.3</v>
      </c>
      <c r="G212" s="10">
        <f t="shared" si="64"/>
        <v>1472</v>
      </c>
      <c r="H212" s="2">
        <f t="shared" si="65"/>
        <v>1435.5</v>
      </c>
      <c r="I212" s="49">
        <f t="shared" si="66"/>
        <v>2.5426680599094365</v>
      </c>
      <c r="J212">
        <v>0</v>
      </c>
    </row>
    <row r="213" spans="1:10" x14ac:dyDescent="0.2">
      <c r="A213" s="30">
        <f t="shared" si="1"/>
        <v>40318</v>
      </c>
      <c r="B213" s="96" t="s">
        <v>6</v>
      </c>
      <c r="C213">
        <v>153</v>
      </c>
      <c r="D213">
        <v>226.2</v>
      </c>
      <c r="E213">
        <v>1319</v>
      </c>
      <c r="F213">
        <v>1209.3</v>
      </c>
      <c r="G213" s="10">
        <f t="shared" si="64"/>
        <v>1472</v>
      </c>
      <c r="H213" s="2">
        <f t="shared" si="65"/>
        <v>1435.5</v>
      </c>
      <c r="I213" s="49">
        <f t="shared" si="66"/>
        <v>2.5426680599094365</v>
      </c>
      <c r="J213">
        <v>0</v>
      </c>
    </row>
    <row r="214" spans="1:10" x14ac:dyDescent="0.2">
      <c r="A214" s="30">
        <f t="shared" si="1"/>
        <v>40325</v>
      </c>
      <c r="B214" s="96" t="s">
        <v>6</v>
      </c>
      <c r="C214">
        <v>151.80000000000001</v>
      </c>
      <c r="D214">
        <v>213.5</v>
      </c>
      <c r="E214">
        <v>1332.8</v>
      </c>
      <c r="F214">
        <v>1239.5</v>
      </c>
      <c r="G214" s="10">
        <f t="shared" si="64"/>
        <v>1484.6</v>
      </c>
      <c r="H214" s="2">
        <f t="shared" si="65"/>
        <v>1453</v>
      </c>
      <c r="I214" s="49">
        <f t="shared" si="66"/>
        <v>2.1748107364074176</v>
      </c>
      <c r="J214">
        <v>0</v>
      </c>
    </row>
    <row r="215" spans="1:10" x14ac:dyDescent="0.2">
      <c r="A215" s="30">
        <f t="shared" si="1"/>
        <v>40332</v>
      </c>
      <c r="B215" s="96" t="s">
        <v>6</v>
      </c>
      <c r="C215">
        <v>145.9</v>
      </c>
      <c r="D215">
        <v>208.5</v>
      </c>
      <c r="E215">
        <v>1343.2</v>
      </c>
      <c r="F215">
        <v>1245.5</v>
      </c>
      <c r="G215" s="10">
        <f t="shared" si="64"/>
        <v>1489.1000000000001</v>
      </c>
      <c r="H215" s="2">
        <f t="shared" si="65"/>
        <v>1454</v>
      </c>
      <c r="I215" s="49">
        <f t="shared" si="66"/>
        <v>2.4140302613480102</v>
      </c>
      <c r="J215">
        <v>0</v>
      </c>
    </row>
    <row r="216" spans="1:10" x14ac:dyDescent="0.2">
      <c r="A216" s="30">
        <f t="shared" si="1"/>
        <v>40339</v>
      </c>
      <c r="B216" s="96" t="s">
        <v>6</v>
      </c>
      <c r="C216">
        <v>145.9</v>
      </c>
      <c r="D216">
        <v>203.7</v>
      </c>
      <c r="E216">
        <v>1402.9</v>
      </c>
      <c r="F216">
        <v>1250.4000000000001</v>
      </c>
      <c r="G216" s="10">
        <f t="shared" si="64"/>
        <v>1548.8000000000002</v>
      </c>
      <c r="H216" s="2">
        <f t="shared" si="65"/>
        <v>1454.1000000000001</v>
      </c>
      <c r="I216" s="49">
        <f t="shared" si="66"/>
        <v>6.5126194897187295</v>
      </c>
      <c r="J216">
        <v>0</v>
      </c>
    </row>
    <row r="217" spans="1:10" x14ac:dyDescent="0.2">
      <c r="A217" s="30">
        <f t="shared" si="1"/>
        <v>40346</v>
      </c>
      <c r="B217" s="96" t="s">
        <v>6</v>
      </c>
      <c r="C217">
        <v>158.80000000000001</v>
      </c>
      <c r="D217">
        <v>174.3</v>
      </c>
      <c r="E217">
        <v>1404</v>
      </c>
      <c r="F217">
        <v>1284.5</v>
      </c>
      <c r="G217" s="10">
        <f t="shared" si="64"/>
        <v>1562.8</v>
      </c>
      <c r="H217" s="2">
        <f t="shared" si="65"/>
        <v>1458.8</v>
      </c>
      <c r="I217" s="49">
        <f t="shared" si="66"/>
        <v>7.1291472443103965</v>
      </c>
      <c r="J217">
        <v>0</v>
      </c>
    </row>
    <row r="218" spans="1:10" x14ac:dyDescent="0.2">
      <c r="A218" s="30">
        <f t="shared" si="1"/>
        <v>40353</v>
      </c>
      <c r="B218" s="96" t="s">
        <v>6</v>
      </c>
      <c r="C218">
        <v>156.19999999999999</v>
      </c>
      <c r="D218">
        <v>227</v>
      </c>
      <c r="E218">
        <v>1406.5</v>
      </c>
      <c r="F218">
        <v>1290.5</v>
      </c>
      <c r="G218" s="10">
        <f t="shared" ref="G218:G228" si="67">+C218+E218</f>
        <v>1562.7</v>
      </c>
      <c r="H218" s="2">
        <f t="shared" ref="H218:H228" si="68">+D218+F218</f>
        <v>1517.5</v>
      </c>
      <c r="I218" s="49">
        <f t="shared" ref="I218:I228" si="69">+(G218/H218-1)*100</f>
        <v>2.9785831960461362</v>
      </c>
      <c r="J218">
        <v>0</v>
      </c>
    </row>
    <row r="219" spans="1:10" x14ac:dyDescent="0.2">
      <c r="A219" s="30">
        <f t="shared" si="1"/>
        <v>40360</v>
      </c>
      <c r="B219" s="96" t="s">
        <v>6</v>
      </c>
      <c r="C219">
        <v>154.1</v>
      </c>
      <c r="D219">
        <v>219.9</v>
      </c>
      <c r="E219">
        <v>1410.8</v>
      </c>
      <c r="F219">
        <v>1308.5</v>
      </c>
      <c r="G219" s="10">
        <f t="shared" si="67"/>
        <v>1564.8999999999999</v>
      </c>
      <c r="H219" s="2">
        <f t="shared" si="68"/>
        <v>1528.4</v>
      </c>
      <c r="I219" s="49">
        <f t="shared" si="69"/>
        <v>2.3881182936403844</v>
      </c>
      <c r="J219">
        <v>0</v>
      </c>
    </row>
    <row r="220" spans="1:10" x14ac:dyDescent="0.2">
      <c r="A220" s="30">
        <f t="shared" si="1"/>
        <v>40367</v>
      </c>
      <c r="B220" s="96" t="s">
        <v>6</v>
      </c>
      <c r="C220">
        <v>92.8</v>
      </c>
      <c r="D220">
        <v>206.4</v>
      </c>
      <c r="E220">
        <v>1471.7</v>
      </c>
      <c r="F220">
        <v>1322.6</v>
      </c>
      <c r="G220" s="10">
        <f t="shared" si="67"/>
        <v>1564.5</v>
      </c>
      <c r="H220" s="2">
        <f t="shared" si="68"/>
        <v>1529</v>
      </c>
      <c r="I220" s="49">
        <f t="shared" si="69"/>
        <v>2.3217789404839762</v>
      </c>
      <c r="J220">
        <v>0</v>
      </c>
    </row>
    <row r="221" spans="1:10" x14ac:dyDescent="0.2">
      <c r="A221" s="30">
        <f t="shared" si="1"/>
        <v>40374</v>
      </c>
      <c r="B221" s="96" t="s">
        <v>6</v>
      </c>
      <c r="C221">
        <v>91.6</v>
      </c>
      <c r="D221">
        <v>175.4</v>
      </c>
      <c r="E221">
        <v>1472.9</v>
      </c>
      <c r="F221">
        <v>1372.8</v>
      </c>
      <c r="G221" s="10">
        <f t="shared" si="67"/>
        <v>1564.5</v>
      </c>
      <c r="H221" s="2">
        <f t="shared" si="68"/>
        <v>1548.2</v>
      </c>
      <c r="I221" s="49">
        <f t="shared" si="69"/>
        <v>1.0528355509624054</v>
      </c>
      <c r="J221">
        <v>0</v>
      </c>
    </row>
    <row r="222" spans="1:10" x14ac:dyDescent="0.2">
      <c r="A222" s="30">
        <f t="shared" si="1"/>
        <v>40381</v>
      </c>
      <c r="B222" s="96" t="s">
        <v>6</v>
      </c>
      <c r="C222">
        <v>91</v>
      </c>
      <c r="D222">
        <v>200.9</v>
      </c>
      <c r="E222">
        <v>1473.5</v>
      </c>
      <c r="F222">
        <v>1380.1</v>
      </c>
      <c r="G222" s="10">
        <f t="shared" si="67"/>
        <v>1564.5</v>
      </c>
      <c r="H222" s="2">
        <f t="shared" si="68"/>
        <v>1581</v>
      </c>
      <c r="I222" s="49">
        <f t="shared" si="69"/>
        <v>-1.0436432637571103</v>
      </c>
      <c r="J222">
        <v>61.3</v>
      </c>
    </row>
    <row r="223" spans="1:10" x14ac:dyDescent="0.2">
      <c r="A223" s="30">
        <f t="shared" si="1"/>
        <v>40388</v>
      </c>
      <c r="B223" s="96" t="s">
        <v>6</v>
      </c>
      <c r="C223">
        <v>35.5</v>
      </c>
      <c r="D223">
        <v>218.2</v>
      </c>
      <c r="E223">
        <v>1535.2</v>
      </c>
      <c r="F223">
        <v>1381.6</v>
      </c>
      <c r="G223" s="10">
        <f t="shared" si="67"/>
        <v>1570.7</v>
      </c>
      <c r="H223" s="2">
        <f t="shared" si="68"/>
        <v>1599.8</v>
      </c>
      <c r="I223" s="49">
        <f t="shared" si="69"/>
        <v>-1.8189773721715152</v>
      </c>
      <c r="J223">
        <v>63.3</v>
      </c>
    </row>
    <row r="224" spans="1:10" x14ac:dyDescent="0.2">
      <c r="A224" s="30">
        <f t="shared" si="1"/>
        <v>40395</v>
      </c>
      <c r="B224" s="96" t="s">
        <v>6</v>
      </c>
      <c r="C224">
        <v>35.9</v>
      </c>
      <c r="D224">
        <v>239.1</v>
      </c>
      <c r="E224">
        <v>1535.8</v>
      </c>
      <c r="F224">
        <v>1435.2</v>
      </c>
      <c r="G224" s="10">
        <f t="shared" si="67"/>
        <v>1571.7</v>
      </c>
      <c r="H224" s="2">
        <f t="shared" si="68"/>
        <v>1674.3</v>
      </c>
      <c r="I224" s="49">
        <f t="shared" si="69"/>
        <v>-6.1279340619960543</v>
      </c>
    </row>
    <row r="225" spans="1:10" x14ac:dyDescent="0.2">
      <c r="A225" s="30">
        <f t="shared" si="1"/>
        <v>40402</v>
      </c>
      <c r="B225" s="96" t="s">
        <v>6</v>
      </c>
      <c r="C225">
        <v>36.799999999999997</v>
      </c>
      <c r="D225">
        <v>246</v>
      </c>
      <c r="E225">
        <v>1536.9</v>
      </c>
      <c r="F225">
        <v>1439.3</v>
      </c>
      <c r="G225" s="10">
        <f t="shared" si="67"/>
        <v>1573.7</v>
      </c>
      <c r="H225" s="2">
        <f t="shared" si="68"/>
        <v>1685.3</v>
      </c>
      <c r="I225" s="49">
        <f t="shared" si="69"/>
        <v>-6.6219664154749891</v>
      </c>
      <c r="J225">
        <v>117.3</v>
      </c>
    </row>
    <row r="226" spans="1:10" x14ac:dyDescent="0.2">
      <c r="A226" s="30">
        <f t="shared" si="1"/>
        <v>40409</v>
      </c>
      <c r="B226" s="96" t="s">
        <v>6</v>
      </c>
      <c r="C226">
        <v>39.5</v>
      </c>
      <c r="D226">
        <v>247.8</v>
      </c>
      <c r="E226">
        <v>1538.3</v>
      </c>
      <c r="F226">
        <v>1445.6</v>
      </c>
      <c r="G226" s="10">
        <f t="shared" si="67"/>
        <v>1577.8</v>
      </c>
      <c r="H226" s="2">
        <f t="shared" si="68"/>
        <v>1693.3999999999999</v>
      </c>
      <c r="I226" s="49">
        <f t="shared" si="69"/>
        <v>-6.826502893586861</v>
      </c>
      <c r="J226">
        <v>253.7</v>
      </c>
    </row>
    <row r="227" spans="1:10" x14ac:dyDescent="0.2">
      <c r="A227" s="30">
        <f t="shared" si="1"/>
        <v>40416</v>
      </c>
      <c r="B227" s="96" t="s">
        <v>6</v>
      </c>
      <c r="C227">
        <v>23.5</v>
      </c>
      <c r="D227">
        <v>219.7</v>
      </c>
      <c r="E227">
        <v>1553.1</v>
      </c>
      <c r="F227">
        <v>1530.9</v>
      </c>
      <c r="G227" s="10">
        <f t="shared" si="67"/>
        <v>1576.6</v>
      </c>
      <c r="H227" s="2">
        <f t="shared" si="68"/>
        <v>1750.6000000000001</v>
      </c>
      <c r="I227" s="49">
        <f t="shared" si="69"/>
        <v>-9.9394493316577339</v>
      </c>
      <c r="J227">
        <v>189.4</v>
      </c>
    </row>
    <row r="228" spans="1:10" x14ac:dyDescent="0.2">
      <c r="A228" s="30">
        <f t="shared" si="1"/>
        <v>40423</v>
      </c>
      <c r="B228" s="96" t="s">
        <v>6</v>
      </c>
      <c r="C228">
        <v>274.39999999999998</v>
      </c>
      <c r="D228">
        <v>369.6</v>
      </c>
      <c r="E228">
        <v>0</v>
      </c>
      <c r="F228">
        <v>1.9</v>
      </c>
      <c r="G228" s="10">
        <f t="shared" si="67"/>
        <v>274.39999999999998</v>
      </c>
      <c r="H228" s="2">
        <f t="shared" si="68"/>
        <v>371.5</v>
      </c>
      <c r="I228" s="49">
        <f t="shared" si="69"/>
        <v>-26.137281292059221</v>
      </c>
      <c r="J228">
        <v>189.4</v>
      </c>
    </row>
    <row r="229" spans="1:10" x14ac:dyDescent="0.2">
      <c r="A229" s="30">
        <f t="shared" si="1"/>
        <v>40430</v>
      </c>
      <c r="B229" s="96" t="s">
        <v>6</v>
      </c>
      <c r="C229">
        <v>312</v>
      </c>
      <c r="D229">
        <v>339.2</v>
      </c>
      <c r="E229">
        <v>2.1</v>
      </c>
      <c r="F229">
        <v>2.6</v>
      </c>
      <c r="G229" s="10">
        <f t="shared" ref="G229:G265" si="70">+C229+E229</f>
        <v>314.10000000000002</v>
      </c>
      <c r="H229" s="2">
        <f t="shared" ref="H229:H265" si="71">+D229+F229</f>
        <v>341.8</v>
      </c>
      <c r="I229" s="49">
        <f t="shared" ref="I229:I265" si="72">+(G229/H229-1)*100</f>
        <v>-8.1041544763019289</v>
      </c>
    </row>
    <row r="230" spans="1:10" x14ac:dyDescent="0.2">
      <c r="A230" s="30">
        <f t="shared" si="1"/>
        <v>40437</v>
      </c>
      <c r="B230" s="96" t="s">
        <v>6</v>
      </c>
      <c r="C230">
        <v>315.5</v>
      </c>
      <c r="D230">
        <v>342.2</v>
      </c>
      <c r="E230">
        <v>64.8</v>
      </c>
      <c r="F230">
        <v>14.1</v>
      </c>
      <c r="G230" s="10">
        <f t="shared" si="70"/>
        <v>380.3</v>
      </c>
      <c r="H230" s="2">
        <f t="shared" si="71"/>
        <v>356.3</v>
      </c>
      <c r="I230" s="49">
        <f t="shared" si="72"/>
        <v>6.7358967162503447</v>
      </c>
    </row>
    <row r="231" spans="1:10" x14ac:dyDescent="0.2">
      <c r="A231" s="30">
        <f t="shared" si="1"/>
        <v>40444</v>
      </c>
      <c r="B231" s="96" t="s">
        <v>6</v>
      </c>
      <c r="C231">
        <v>416</v>
      </c>
      <c r="D231">
        <v>368.2</v>
      </c>
      <c r="E231">
        <v>67.7</v>
      </c>
      <c r="F231">
        <v>16.7</v>
      </c>
      <c r="G231" s="10">
        <f t="shared" si="70"/>
        <v>483.7</v>
      </c>
      <c r="H231" s="2">
        <f t="shared" si="71"/>
        <v>384.9</v>
      </c>
      <c r="I231" s="49">
        <f t="shared" si="72"/>
        <v>25.669004936347118</v>
      </c>
    </row>
    <row r="232" spans="1:10" x14ac:dyDescent="0.2">
      <c r="A232" s="30">
        <f t="shared" si="1"/>
        <v>40451</v>
      </c>
      <c r="B232" s="96" t="s">
        <v>6</v>
      </c>
      <c r="C232">
        <v>365.5</v>
      </c>
      <c r="D232">
        <v>373.5</v>
      </c>
      <c r="E232">
        <v>124.7</v>
      </c>
      <c r="F232">
        <v>19.3</v>
      </c>
      <c r="G232" s="10">
        <f t="shared" si="70"/>
        <v>490.2</v>
      </c>
      <c r="H232" s="2">
        <f t="shared" si="71"/>
        <v>392.8</v>
      </c>
      <c r="I232" s="49">
        <f t="shared" si="72"/>
        <v>24.796334012219944</v>
      </c>
    </row>
    <row r="233" spans="1:10" x14ac:dyDescent="0.2">
      <c r="A233" s="30">
        <f t="shared" si="1"/>
        <v>40458</v>
      </c>
      <c r="B233" s="96" t="s">
        <v>6</v>
      </c>
      <c r="C233">
        <v>358</v>
      </c>
      <c r="D233">
        <v>547</v>
      </c>
      <c r="E233">
        <v>134.4</v>
      </c>
      <c r="F233">
        <v>21.9</v>
      </c>
      <c r="G233" s="10">
        <f t="shared" si="70"/>
        <v>492.4</v>
      </c>
      <c r="H233" s="2">
        <f t="shared" si="71"/>
        <v>568.9</v>
      </c>
      <c r="I233" s="49">
        <f t="shared" si="72"/>
        <v>-13.44700298822289</v>
      </c>
    </row>
    <row r="234" spans="1:10" x14ac:dyDescent="0.2">
      <c r="A234" s="30">
        <f t="shared" si="1"/>
        <v>40465</v>
      </c>
      <c r="B234" s="96" t="s">
        <v>6</v>
      </c>
      <c r="C234">
        <v>295</v>
      </c>
      <c r="D234">
        <v>492.1</v>
      </c>
      <c r="E234">
        <v>214.7</v>
      </c>
      <c r="F234">
        <v>83.7</v>
      </c>
      <c r="G234" s="10">
        <f t="shared" si="70"/>
        <v>509.7</v>
      </c>
      <c r="H234" s="2">
        <f t="shared" si="71"/>
        <v>575.80000000000007</v>
      </c>
      <c r="I234" s="49">
        <f t="shared" si="72"/>
        <v>-11.479680444598827</v>
      </c>
    </row>
    <row r="235" spans="1:10" x14ac:dyDescent="0.2">
      <c r="A235" s="30">
        <f t="shared" si="1"/>
        <v>40472</v>
      </c>
      <c r="B235" s="96" t="s">
        <v>6</v>
      </c>
      <c r="C235">
        <v>345.4</v>
      </c>
      <c r="D235">
        <v>496.2</v>
      </c>
      <c r="E235">
        <v>228.9</v>
      </c>
      <c r="F235">
        <v>150.30000000000001</v>
      </c>
      <c r="G235" s="10">
        <f t="shared" si="70"/>
        <v>574.29999999999995</v>
      </c>
      <c r="H235" s="2">
        <f t="shared" si="71"/>
        <v>646.5</v>
      </c>
      <c r="I235" s="49">
        <f t="shared" si="72"/>
        <v>-11.167826759474098</v>
      </c>
    </row>
    <row r="236" spans="1:10" x14ac:dyDescent="0.2">
      <c r="A236" s="30">
        <f t="shared" si="1"/>
        <v>40479</v>
      </c>
      <c r="B236" s="96" t="s">
        <v>6</v>
      </c>
      <c r="C236">
        <v>331.5</v>
      </c>
      <c r="D236">
        <v>458.2</v>
      </c>
      <c r="E236">
        <v>252.2</v>
      </c>
      <c r="F236">
        <v>220</v>
      </c>
      <c r="G236" s="10">
        <f t="shared" si="70"/>
        <v>583.70000000000005</v>
      </c>
      <c r="H236" s="2">
        <f t="shared" si="71"/>
        <v>678.2</v>
      </c>
      <c r="I236" s="49">
        <f t="shared" si="72"/>
        <v>-13.933942789737541</v>
      </c>
    </row>
    <row r="237" spans="1:10" x14ac:dyDescent="0.2">
      <c r="A237" s="30">
        <f t="shared" si="1"/>
        <v>40486</v>
      </c>
      <c r="B237" s="96" t="s">
        <v>6</v>
      </c>
      <c r="C237">
        <v>321.60000000000002</v>
      </c>
      <c r="D237">
        <v>512.5</v>
      </c>
      <c r="E237">
        <v>266.5</v>
      </c>
      <c r="F237">
        <v>237.4</v>
      </c>
      <c r="G237" s="10">
        <f t="shared" si="70"/>
        <v>588.1</v>
      </c>
      <c r="H237" s="2">
        <f t="shared" si="71"/>
        <v>749.9</v>
      </c>
      <c r="I237" s="49">
        <f t="shared" si="72"/>
        <v>-21.576210161354847</v>
      </c>
    </row>
    <row r="238" spans="1:10" x14ac:dyDescent="0.2">
      <c r="A238" s="30">
        <f t="shared" si="1"/>
        <v>40493</v>
      </c>
      <c r="B238" s="96" t="s">
        <v>6</v>
      </c>
      <c r="C238">
        <v>371.8</v>
      </c>
      <c r="D238">
        <v>451.9</v>
      </c>
      <c r="E238">
        <v>278</v>
      </c>
      <c r="F238">
        <v>384.1</v>
      </c>
      <c r="G238" s="10">
        <f t="shared" si="70"/>
        <v>649.79999999999995</v>
      </c>
      <c r="H238" s="2">
        <f t="shared" si="71"/>
        <v>836</v>
      </c>
      <c r="I238" s="49">
        <f t="shared" si="72"/>
        <v>-22.272727272727277</v>
      </c>
    </row>
    <row r="239" spans="1:10" x14ac:dyDescent="0.2">
      <c r="A239" s="30">
        <f t="shared" si="1"/>
        <v>40500</v>
      </c>
      <c r="B239" s="96" t="s">
        <v>6</v>
      </c>
      <c r="C239">
        <v>316.10000000000002</v>
      </c>
      <c r="D239">
        <v>443</v>
      </c>
      <c r="E239">
        <v>406.2</v>
      </c>
      <c r="F239">
        <v>404.9</v>
      </c>
      <c r="G239" s="10">
        <f t="shared" si="70"/>
        <v>722.3</v>
      </c>
      <c r="H239" s="2">
        <f t="shared" si="71"/>
        <v>847.9</v>
      </c>
      <c r="I239" s="49">
        <f t="shared" si="72"/>
        <v>-14.813067578723905</v>
      </c>
    </row>
    <row r="240" spans="1:10" x14ac:dyDescent="0.2">
      <c r="A240" s="30">
        <f t="shared" si="1"/>
        <v>40507</v>
      </c>
      <c r="B240" s="96" t="s">
        <v>6</v>
      </c>
      <c r="C240">
        <v>311</v>
      </c>
      <c r="D240">
        <v>410.6</v>
      </c>
      <c r="E240">
        <v>425</v>
      </c>
      <c r="F240">
        <v>550.20000000000005</v>
      </c>
      <c r="G240" s="10">
        <f t="shared" si="70"/>
        <v>736</v>
      </c>
      <c r="H240" s="2">
        <f t="shared" si="71"/>
        <v>960.80000000000007</v>
      </c>
      <c r="I240" s="49">
        <f t="shared" si="72"/>
        <v>-23.397169025811827</v>
      </c>
    </row>
    <row r="241" spans="1:9" x14ac:dyDescent="0.2">
      <c r="A241" s="30">
        <f t="shared" si="1"/>
        <v>40514</v>
      </c>
      <c r="B241" s="96" t="s">
        <v>6</v>
      </c>
      <c r="C241">
        <v>290.8</v>
      </c>
      <c r="D241">
        <v>412.1</v>
      </c>
      <c r="E241">
        <v>447</v>
      </c>
      <c r="F241">
        <v>566.5</v>
      </c>
      <c r="G241" s="10">
        <f t="shared" si="70"/>
        <v>737.8</v>
      </c>
      <c r="H241" s="2">
        <f t="shared" si="71"/>
        <v>978.6</v>
      </c>
      <c r="I241" s="49">
        <f t="shared" si="72"/>
        <v>-24.606580829756798</v>
      </c>
    </row>
    <row r="242" spans="1:9" x14ac:dyDescent="0.2">
      <c r="A242" s="30">
        <f t="shared" si="1"/>
        <v>40521</v>
      </c>
      <c r="B242" s="96" t="s">
        <v>6</v>
      </c>
      <c r="C242">
        <v>277.60000000000002</v>
      </c>
      <c r="D242">
        <v>407.6</v>
      </c>
      <c r="E242">
        <v>464.5</v>
      </c>
      <c r="F242">
        <v>580.5</v>
      </c>
      <c r="G242" s="10">
        <f t="shared" si="70"/>
        <v>742.1</v>
      </c>
      <c r="H242" s="2">
        <f t="shared" si="71"/>
        <v>988.1</v>
      </c>
      <c r="I242" s="49">
        <f t="shared" si="72"/>
        <v>-24.896265560165975</v>
      </c>
    </row>
    <row r="243" spans="1:9" x14ac:dyDescent="0.2">
      <c r="A243" s="30">
        <f t="shared" si="1"/>
        <v>40528</v>
      </c>
      <c r="B243" s="96" t="s">
        <v>6</v>
      </c>
      <c r="C243">
        <v>297.5</v>
      </c>
      <c r="D243">
        <v>442.2</v>
      </c>
      <c r="E243">
        <v>475.5</v>
      </c>
      <c r="F243">
        <v>614.5</v>
      </c>
      <c r="G243" s="10">
        <f t="shared" si="70"/>
        <v>773</v>
      </c>
      <c r="H243" s="2">
        <f t="shared" si="71"/>
        <v>1056.7</v>
      </c>
      <c r="I243" s="49">
        <f t="shared" si="72"/>
        <v>-26.847733509983918</v>
      </c>
    </row>
    <row r="244" spans="1:9" x14ac:dyDescent="0.2">
      <c r="A244" s="30">
        <f t="shared" si="1"/>
        <v>40535</v>
      </c>
      <c r="B244" s="96" t="s">
        <v>6</v>
      </c>
      <c r="C244">
        <v>273</v>
      </c>
      <c r="D244">
        <v>450.9</v>
      </c>
      <c r="E244">
        <v>512.4</v>
      </c>
      <c r="F244">
        <v>628</v>
      </c>
      <c r="G244" s="10">
        <f t="shared" si="70"/>
        <v>785.4</v>
      </c>
      <c r="H244" s="2">
        <f t="shared" si="71"/>
        <v>1078.9000000000001</v>
      </c>
      <c r="I244" s="49">
        <f t="shared" si="72"/>
        <v>-27.203633330243772</v>
      </c>
    </row>
    <row r="245" spans="1:9" x14ac:dyDescent="0.2">
      <c r="A245" s="30">
        <f t="shared" si="1"/>
        <v>40542</v>
      </c>
      <c r="B245" s="96" t="s">
        <v>6</v>
      </c>
      <c r="C245">
        <v>267.3</v>
      </c>
      <c r="D245">
        <v>456</v>
      </c>
      <c r="E245">
        <v>520.70000000000005</v>
      </c>
      <c r="F245">
        <v>638.9</v>
      </c>
      <c r="G245" s="10">
        <f t="shared" si="70"/>
        <v>788</v>
      </c>
      <c r="H245" s="2">
        <f t="shared" si="71"/>
        <v>1094.9000000000001</v>
      </c>
      <c r="I245" s="49">
        <f t="shared" si="72"/>
        <v>-28.029957073705368</v>
      </c>
    </row>
    <row r="246" spans="1:9" x14ac:dyDescent="0.2">
      <c r="A246" s="30">
        <f t="shared" si="1"/>
        <v>40549</v>
      </c>
      <c r="B246" s="96" t="s">
        <v>6</v>
      </c>
      <c r="C246">
        <v>277.3</v>
      </c>
      <c r="D246">
        <v>325.60000000000002</v>
      </c>
      <c r="E246">
        <v>588</v>
      </c>
      <c r="F246">
        <v>774.3</v>
      </c>
      <c r="G246" s="10">
        <f t="shared" si="70"/>
        <v>865.3</v>
      </c>
      <c r="H246" s="2">
        <f t="shared" si="71"/>
        <v>1099.9000000000001</v>
      </c>
      <c r="I246" s="49">
        <f t="shared" si="72"/>
        <v>-21.329211746522425</v>
      </c>
    </row>
    <row r="247" spans="1:9" x14ac:dyDescent="0.2">
      <c r="A247" s="30">
        <f t="shared" si="1"/>
        <v>40556</v>
      </c>
      <c r="B247" s="96" t="s">
        <v>6</v>
      </c>
      <c r="C247">
        <v>274.5</v>
      </c>
      <c r="D247">
        <v>350.5</v>
      </c>
      <c r="E247">
        <v>657.6</v>
      </c>
      <c r="F247">
        <v>791.1</v>
      </c>
      <c r="G247" s="10">
        <f t="shared" si="70"/>
        <v>932.1</v>
      </c>
      <c r="H247" s="2">
        <f t="shared" si="71"/>
        <v>1141.5999999999999</v>
      </c>
      <c r="I247" s="49">
        <f t="shared" si="72"/>
        <v>-18.351436580238257</v>
      </c>
    </row>
    <row r="248" spans="1:9" x14ac:dyDescent="0.2">
      <c r="A248" s="30">
        <f t="shared" si="1"/>
        <v>40563</v>
      </c>
      <c r="B248" s="96" t="s">
        <v>6</v>
      </c>
      <c r="C248">
        <v>335.5</v>
      </c>
      <c r="D248">
        <v>285.39999999999998</v>
      </c>
      <c r="E248">
        <v>666.5</v>
      </c>
      <c r="F248">
        <v>871.8</v>
      </c>
      <c r="G248" s="10">
        <f t="shared" si="70"/>
        <v>1002</v>
      </c>
      <c r="H248" s="2">
        <f t="shared" si="71"/>
        <v>1157.1999999999998</v>
      </c>
      <c r="I248" s="49">
        <f t="shared" si="72"/>
        <v>-13.411683373660544</v>
      </c>
    </row>
    <row r="249" spans="1:9" x14ac:dyDescent="0.2">
      <c r="A249" s="30">
        <f t="shared" si="1"/>
        <v>40570</v>
      </c>
      <c r="B249" s="96" t="s">
        <v>6</v>
      </c>
      <c r="C249">
        <v>458.9</v>
      </c>
      <c r="D249">
        <v>319.2</v>
      </c>
      <c r="E249">
        <v>688.8</v>
      </c>
      <c r="F249">
        <v>886.7</v>
      </c>
      <c r="G249" s="10">
        <f t="shared" si="70"/>
        <v>1147.6999999999998</v>
      </c>
      <c r="H249" s="2">
        <f t="shared" si="71"/>
        <v>1205.9000000000001</v>
      </c>
      <c r="I249" s="49">
        <f t="shared" si="72"/>
        <v>-4.8262708350609751</v>
      </c>
    </row>
    <row r="250" spans="1:9" x14ac:dyDescent="0.2">
      <c r="A250" s="30">
        <f t="shared" si="1"/>
        <v>40577</v>
      </c>
      <c r="B250" s="96" t="s">
        <v>6</v>
      </c>
      <c r="C250">
        <v>469.1</v>
      </c>
      <c r="D250">
        <v>291.5</v>
      </c>
      <c r="E250">
        <v>697.5</v>
      </c>
      <c r="F250">
        <v>914.7</v>
      </c>
      <c r="G250" s="10">
        <f t="shared" si="70"/>
        <v>1166.5999999999999</v>
      </c>
      <c r="H250" s="2">
        <f t="shared" si="71"/>
        <v>1206.2</v>
      </c>
      <c r="I250" s="49">
        <f t="shared" si="72"/>
        <v>-3.2830376388658711</v>
      </c>
    </row>
    <row r="251" spans="1:9" x14ac:dyDescent="0.2">
      <c r="A251" s="30">
        <f t="shared" si="1"/>
        <v>40584</v>
      </c>
      <c r="B251" s="96" t="s">
        <v>6</v>
      </c>
      <c r="C251">
        <v>466.6</v>
      </c>
      <c r="D251">
        <v>222.7</v>
      </c>
      <c r="E251">
        <v>710.1</v>
      </c>
      <c r="F251">
        <v>995.7</v>
      </c>
      <c r="G251" s="10">
        <f t="shared" si="70"/>
        <v>1176.7</v>
      </c>
      <c r="H251" s="2">
        <f t="shared" si="71"/>
        <v>1218.4000000000001</v>
      </c>
      <c r="I251" s="49">
        <f t="shared" si="72"/>
        <v>-3.4225213394615928</v>
      </c>
    </row>
    <row r="252" spans="1:9" x14ac:dyDescent="0.2">
      <c r="A252" s="30">
        <f t="shared" si="1"/>
        <v>40591</v>
      </c>
      <c r="B252" s="96" t="s">
        <v>6</v>
      </c>
      <c r="C252">
        <v>292.2</v>
      </c>
      <c r="D252">
        <v>192.7</v>
      </c>
      <c r="E252">
        <v>837.9</v>
      </c>
      <c r="F252">
        <v>1028.0999999999999</v>
      </c>
      <c r="G252" s="10">
        <f t="shared" si="70"/>
        <v>1130.0999999999999</v>
      </c>
      <c r="H252" s="2">
        <f t="shared" si="71"/>
        <v>1220.8</v>
      </c>
      <c r="I252" s="49">
        <f t="shared" si="72"/>
        <v>-7.4295543905635641</v>
      </c>
    </row>
    <row r="253" spans="1:9" x14ac:dyDescent="0.2">
      <c r="A253" s="30">
        <f t="shared" si="1"/>
        <v>40598</v>
      </c>
      <c r="B253" s="96" t="s">
        <v>6</v>
      </c>
      <c r="C253">
        <v>251.1</v>
      </c>
      <c r="D253">
        <v>178.5</v>
      </c>
      <c r="E253">
        <v>854.5</v>
      </c>
      <c r="F253">
        <v>1049.9000000000001</v>
      </c>
      <c r="G253" s="10">
        <f t="shared" si="70"/>
        <v>1105.5999999999999</v>
      </c>
      <c r="H253" s="2">
        <f t="shared" si="71"/>
        <v>1228.4000000000001</v>
      </c>
      <c r="I253" s="49">
        <f t="shared" si="72"/>
        <v>-9.9967437316834999</v>
      </c>
    </row>
    <row r="254" spans="1:9" x14ac:dyDescent="0.2">
      <c r="A254" s="30">
        <f t="shared" ref="A254:A317" si="73">+A253+7</f>
        <v>40605</v>
      </c>
      <c r="B254" s="96" t="s">
        <v>6</v>
      </c>
      <c r="C254">
        <v>267.5</v>
      </c>
      <c r="D254">
        <v>184.9</v>
      </c>
      <c r="E254">
        <v>873.3</v>
      </c>
      <c r="F254">
        <v>1064.5</v>
      </c>
      <c r="G254" s="10">
        <f t="shared" si="70"/>
        <v>1140.8</v>
      </c>
      <c r="H254" s="2">
        <f t="shared" si="71"/>
        <v>1249.4000000000001</v>
      </c>
      <c r="I254" s="49">
        <f t="shared" si="72"/>
        <v>-8.6921722426764987</v>
      </c>
    </row>
    <row r="255" spans="1:9" x14ac:dyDescent="0.2">
      <c r="A255" s="30">
        <f t="shared" si="73"/>
        <v>40612</v>
      </c>
      <c r="B255" s="96" t="s">
        <v>6</v>
      </c>
      <c r="C255">
        <v>262.10000000000002</v>
      </c>
      <c r="D255">
        <v>177.1</v>
      </c>
      <c r="E255">
        <v>888.3</v>
      </c>
      <c r="F255">
        <v>1077.7</v>
      </c>
      <c r="G255" s="10">
        <f t="shared" si="70"/>
        <v>1150.4000000000001</v>
      </c>
      <c r="H255" s="2">
        <f t="shared" si="71"/>
        <v>1254.8</v>
      </c>
      <c r="I255" s="49">
        <f t="shared" si="72"/>
        <v>-8.3200510041440801</v>
      </c>
    </row>
    <row r="256" spans="1:9" x14ac:dyDescent="0.2">
      <c r="A256" s="30">
        <f t="shared" si="73"/>
        <v>40619</v>
      </c>
      <c r="B256" s="96" t="s">
        <v>6</v>
      </c>
      <c r="C256">
        <v>209.8</v>
      </c>
      <c r="D256">
        <v>182.9</v>
      </c>
      <c r="E256">
        <v>960.7</v>
      </c>
      <c r="F256">
        <v>1142.5</v>
      </c>
      <c r="G256" s="10">
        <f t="shared" si="70"/>
        <v>1170.5</v>
      </c>
      <c r="H256" s="2">
        <f t="shared" si="71"/>
        <v>1325.4</v>
      </c>
      <c r="I256" s="49">
        <f t="shared" si="72"/>
        <v>-11.687037875358385</v>
      </c>
    </row>
    <row r="257" spans="1:9" x14ac:dyDescent="0.2">
      <c r="A257" s="30">
        <f t="shared" si="73"/>
        <v>40626</v>
      </c>
      <c r="B257" s="96" t="s">
        <v>6</v>
      </c>
      <c r="C257">
        <v>206.7</v>
      </c>
      <c r="D257">
        <v>119.8</v>
      </c>
      <c r="E257">
        <v>973.8</v>
      </c>
      <c r="F257">
        <v>1211.0999999999999</v>
      </c>
      <c r="G257" s="10">
        <f t="shared" si="70"/>
        <v>1180.5</v>
      </c>
      <c r="H257" s="2">
        <f t="shared" si="71"/>
        <v>1330.8999999999999</v>
      </c>
      <c r="I257" s="49">
        <f t="shared" si="72"/>
        <v>-11.300623638139594</v>
      </c>
    </row>
    <row r="258" spans="1:9" x14ac:dyDescent="0.2">
      <c r="A258" s="30">
        <f t="shared" si="73"/>
        <v>40633</v>
      </c>
      <c r="B258" s="96" t="s">
        <v>6</v>
      </c>
      <c r="C258">
        <v>220.5</v>
      </c>
      <c r="D258">
        <v>113.5</v>
      </c>
      <c r="E258">
        <v>987.5</v>
      </c>
      <c r="F258">
        <v>1217.4000000000001</v>
      </c>
      <c r="G258" s="10">
        <f t="shared" si="70"/>
        <v>1208</v>
      </c>
      <c r="H258" s="2">
        <f t="shared" si="71"/>
        <v>1330.9</v>
      </c>
      <c r="I258" s="49">
        <f t="shared" si="72"/>
        <v>-9.2343526936659472</v>
      </c>
    </row>
    <row r="259" spans="1:9" x14ac:dyDescent="0.2">
      <c r="A259" s="30">
        <f t="shared" si="73"/>
        <v>40640</v>
      </c>
      <c r="B259" s="96" t="s">
        <v>6</v>
      </c>
      <c r="C259">
        <v>189.9</v>
      </c>
      <c r="D259">
        <v>94.4</v>
      </c>
      <c r="E259">
        <v>1017.1</v>
      </c>
      <c r="F259">
        <v>1237.0999999999999</v>
      </c>
      <c r="G259" s="10">
        <f t="shared" si="70"/>
        <v>1207</v>
      </c>
      <c r="H259" s="2">
        <f t="shared" si="71"/>
        <v>1331.5</v>
      </c>
      <c r="I259" s="49">
        <f t="shared" si="72"/>
        <v>-9.3503567405182171</v>
      </c>
    </row>
    <row r="260" spans="1:9" x14ac:dyDescent="0.2">
      <c r="A260" s="30">
        <f t="shared" si="73"/>
        <v>40647</v>
      </c>
      <c r="B260" s="96" t="s">
        <v>6</v>
      </c>
      <c r="C260">
        <v>134.1</v>
      </c>
      <c r="D260">
        <v>53.4</v>
      </c>
      <c r="E260">
        <v>1092.7</v>
      </c>
      <c r="F260">
        <v>1285.5</v>
      </c>
      <c r="G260" s="10">
        <f t="shared" si="70"/>
        <v>1226.8</v>
      </c>
      <c r="H260" s="2">
        <f t="shared" si="71"/>
        <v>1338.9</v>
      </c>
      <c r="I260" s="49">
        <f t="shared" si="72"/>
        <v>-8.372544626185686</v>
      </c>
    </row>
    <row r="261" spans="1:9" x14ac:dyDescent="0.2">
      <c r="A261" s="30">
        <f t="shared" si="73"/>
        <v>40654</v>
      </c>
      <c r="B261" s="96" t="s">
        <v>6</v>
      </c>
      <c r="C261">
        <v>126.2</v>
      </c>
      <c r="D261">
        <v>105.5</v>
      </c>
      <c r="E261">
        <v>1107.5</v>
      </c>
      <c r="F261">
        <v>1296.0999999999999</v>
      </c>
      <c r="G261" s="10">
        <f t="shared" si="70"/>
        <v>1233.7</v>
      </c>
      <c r="H261" s="2">
        <f t="shared" si="71"/>
        <v>1401.6</v>
      </c>
      <c r="I261" s="49">
        <f t="shared" si="72"/>
        <v>-11.979166666666663</v>
      </c>
    </row>
    <row r="262" spans="1:9" x14ac:dyDescent="0.2">
      <c r="A262" s="30">
        <f t="shared" si="73"/>
        <v>40661</v>
      </c>
      <c r="B262" s="96" t="s">
        <v>6</v>
      </c>
      <c r="C262">
        <v>111.3</v>
      </c>
      <c r="D262">
        <v>103.9</v>
      </c>
      <c r="E262">
        <v>1126.5999999999999</v>
      </c>
      <c r="F262">
        <v>1303.5999999999999</v>
      </c>
      <c r="G262" s="10">
        <f t="shared" si="70"/>
        <v>1237.8999999999999</v>
      </c>
      <c r="H262" s="2">
        <f t="shared" si="71"/>
        <v>1407.5</v>
      </c>
      <c r="I262" s="49">
        <f t="shared" si="72"/>
        <v>-12.049733570159871</v>
      </c>
    </row>
    <row r="263" spans="1:9" x14ac:dyDescent="0.2">
      <c r="A263" s="30">
        <f t="shared" si="73"/>
        <v>40668</v>
      </c>
      <c r="B263" s="96" t="s">
        <v>6</v>
      </c>
      <c r="C263">
        <v>107.5</v>
      </c>
      <c r="D263">
        <v>91.4</v>
      </c>
      <c r="E263">
        <v>1144.0999999999999</v>
      </c>
      <c r="F263">
        <v>1315.1</v>
      </c>
      <c r="G263" s="10">
        <f t="shared" si="70"/>
        <v>1251.5999999999999</v>
      </c>
      <c r="H263" s="2">
        <f t="shared" si="71"/>
        <v>1406.5</v>
      </c>
      <c r="I263" s="49">
        <f t="shared" si="72"/>
        <v>-11.01315321720584</v>
      </c>
    </row>
    <row r="264" spans="1:9" x14ac:dyDescent="0.2">
      <c r="A264" s="30">
        <f t="shared" si="73"/>
        <v>40675</v>
      </c>
      <c r="B264" s="96" t="s">
        <v>6</v>
      </c>
      <c r="C264">
        <v>113.1</v>
      </c>
      <c r="D264">
        <v>153</v>
      </c>
      <c r="E264">
        <v>1156.3</v>
      </c>
      <c r="F264">
        <v>1319</v>
      </c>
      <c r="G264" s="10">
        <f t="shared" si="70"/>
        <v>1269.3999999999999</v>
      </c>
      <c r="H264" s="2">
        <f t="shared" si="71"/>
        <v>1472</v>
      </c>
      <c r="I264" s="49">
        <f t="shared" si="72"/>
        <v>-13.763586956521745</v>
      </c>
    </row>
    <row r="265" spans="1:9" x14ac:dyDescent="0.2">
      <c r="A265" s="30">
        <f t="shared" si="73"/>
        <v>40682</v>
      </c>
      <c r="B265" s="96" t="s">
        <v>6</v>
      </c>
      <c r="C265">
        <v>109.4</v>
      </c>
      <c r="D265">
        <v>142.4</v>
      </c>
      <c r="E265">
        <v>1243.3</v>
      </c>
      <c r="F265">
        <v>1330.3</v>
      </c>
      <c r="G265" s="10">
        <f t="shared" si="70"/>
        <v>1352.7</v>
      </c>
      <c r="H265" s="2">
        <f t="shared" si="71"/>
        <v>1472.7</v>
      </c>
      <c r="I265" s="49">
        <f t="shared" si="72"/>
        <v>-8.1482990425748589</v>
      </c>
    </row>
    <row r="266" spans="1:9" x14ac:dyDescent="0.2">
      <c r="A266" s="30">
        <f t="shared" si="73"/>
        <v>40689</v>
      </c>
      <c r="B266" s="96" t="s">
        <v>6</v>
      </c>
      <c r="C266">
        <v>78.400000000000006</v>
      </c>
      <c r="D266">
        <v>151.80000000000001</v>
      </c>
      <c r="E266">
        <v>1273.7</v>
      </c>
      <c r="F266">
        <v>1332.8</v>
      </c>
      <c r="G266" s="10">
        <f t="shared" ref="G266:G275" si="74">+C266+E266</f>
        <v>1352.1000000000001</v>
      </c>
      <c r="H266" s="2">
        <f t="shared" ref="H266:H275" si="75">+D266+F266</f>
        <v>1484.6</v>
      </c>
      <c r="I266" s="49">
        <f t="shared" ref="I266:I275" si="76">+(G266/H266-1)*100</f>
        <v>-8.9249629529839503</v>
      </c>
    </row>
    <row r="267" spans="1:9" x14ac:dyDescent="0.2">
      <c r="A267" s="30">
        <f t="shared" si="73"/>
        <v>40696</v>
      </c>
      <c r="B267" s="96" t="s">
        <v>6</v>
      </c>
      <c r="C267">
        <v>79.900000000000006</v>
      </c>
      <c r="D267">
        <v>145.9</v>
      </c>
      <c r="E267">
        <v>1284.3</v>
      </c>
      <c r="F267">
        <v>1343.2</v>
      </c>
      <c r="G267" s="10">
        <f t="shared" si="74"/>
        <v>1364.2</v>
      </c>
      <c r="H267" s="2">
        <f t="shared" si="75"/>
        <v>1489.1000000000001</v>
      </c>
      <c r="I267" s="49">
        <f t="shared" si="76"/>
        <v>-8.3876166812168478</v>
      </c>
    </row>
    <row r="268" spans="1:9" x14ac:dyDescent="0.2">
      <c r="A268" s="30">
        <f t="shared" si="73"/>
        <v>40703</v>
      </c>
      <c r="B268" s="96" t="s">
        <v>6</v>
      </c>
      <c r="C268">
        <v>70.099999999999994</v>
      </c>
      <c r="D268">
        <v>145.9</v>
      </c>
      <c r="E268">
        <v>1294.5999999999999</v>
      </c>
      <c r="F268">
        <v>1402.9</v>
      </c>
      <c r="G268" s="10">
        <f t="shared" si="74"/>
        <v>1364.6999999999998</v>
      </c>
      <c r="H268" s="2">
        <f t="shared" si="75"/>
        <v>1548.8000000000002</v>
      </c>
      <c r="I268" s="49">
        <f t="shared" si="76"/>
        <v>-11.886621900826466</v>
      </c>
    </row>
    <row r="269" spans="1:9" x14ac:dyDescent="0.2">
      <c r="A269" s="30">
        <f t="shared" si="73"/>
        <v>40710</v>
      </c>
      <c r="B269" s="96" t="s">
        <v>6</v>
      </c>
      <c r="C269">
        <v>60.8</v>
      </c>
      <c r="D269">
        <v>158.80000000000001</v>
      </c>
      <c r="E269">
        <v>1304.5</v>
      </c>
      <c r="F269">
        <v>1404</v>
      </c>
      <c r="G269" s="10">
        <f t="shared" si="74"/>
        <v>1365.3</v>
      </c>
      <c r="H269" s="2">
        <f t="shared" si="75"/>
        <v>1562.8</v>
      </c>
      <c r="I269" s="49">
        <f t="shared" si="76"/>
        <v>-12.637573585871509</v>
      </c>
    </row>
    <row r="270" spans="1:9" x14ac:dyDescent="0.2">
      <c r="A270" s="30">
        <f t="shared" si="73"/>
        <v>40717</v>
      </c>
      <c r="B270" s="96" t="s">
        <v>6</v>
      </c>
      <c r="C270">
        <v>58.5</v>
      </c>
      <c r="D270">
        <v>156.19999999999999</v>
      </c>
      <c r="E270">
        <v>1311</v>
      </c>
      <c r="F270">
        <v>1406.5</v>
      </c>
      <c r="G270" s="10">
        <f t="shared" si="74"/>
        <v>1369.5</v>
      </c>
      <c r="H270" s="2">
        <f t="shared" si="75"/>
        <v>1562.7</v>
      </c>
      <c r="I270" s="49">
        <f t="shared" si="76"/>
        <v>-12.363217508158964</v>
      </c>
    </row>
    <row r="271" spans="1:9" x14ac:dyDescent="0.2">
      <c r="A271" s="30">
        <f t="shared" si="73"/>
        <v>40724</v>
      </c>
      <c r="B271" s="96" t="s">
        <v>6</v>
      </c>
      <c r="C271">
        <v>48.8</v>
      </c>
      <c r="D271">
        <v>154.1</v>
      </c>
      <c r="E271">
        <v>1333.6</v>
      </c>
      <c r="F271">
        <v>1410.8</v>
      </c>
      <c r="G271" s="10">
        <f t="shared" si="74"/>
        <v>1382.3999999999999</v>
      </c>
      <c r="H271" s="2">
        <f t="shared" si="75"/>
        <v>1564.8999999999999</v>
      </c>
      <c r="I271" s="49">
        <f t="shared" si="76"/>
        <v>-11.662087034315293</v>
      </c>
    </row>
    <row r="272" spans="1:9" x14ac:dyDescent="0.2">
      <c r="A272" s="30">
        <f t="shared" si="73"/>
        <v>40731</v>
      </c>
      <c r="B272" s="96" t="s">
        <v>6</v>
      </c>
      <c r="C272">
        <v>48.6</v>
      </c>
      <c r="D272">
        <v>92.8</v>
      </c>
      <c r="E272">
        <v>1341.7</v>
      </c>
      <c r="F272">
        <v>1471.7</v>
      </c>
      <c r="G272" s="10">
        <f t="shared" si="74"/>
        <v>1390.3</v>
      </c>
      <c r="H272" s="2">
        <f t="shared" si="75"/>
        <v>1564.5</v>
      </c>
      <c r="I272" s="49">
        <f t="shared" si="76"/>
        <v>-11.134547778843086</v>
      </c>
    </row>
    <row r="273" spans="1:10" x14ac:dyDescent="0.2">
      <c r="A273" s="30">
        <f t="shared" si="73"/>
        <v>40738</v>
      </c>
      <c r="B273" s="96" t="s">
        <v>6</v>
      </c>
      <c r="C273">
        <v>50</v>
      </c>
      <c r="D273">
        <v>91.6</v>
      </c>
      <c r="E273">
        <v>1349.1</v>
      </c>
      <c r="F273">
        <v>1472.9</v>
      </c>
      <c r="G273" s="10">
        <f t="shared" si="74"/>
        <v>1399.1</v>
      </c>
      <c r="H273" s="2">
        <f t="shared" si="75"/>
        <v>1564.5</v>
      </c>
      <c r="I273" s="49">
        <f t="shared" si="76"/>
        <v>-10.572067753275816</v>
      </c>
    </row>
    <row r="274" spans="1:10" x14ac:dyDescent="0.2">
      <c r="A274" s="30">
        <f t="shared" si="73"/>
        <v>40745</v>
      </c>
      <c r="B274" s="96" t="s">
        <v>6</v>
      </c>
      <c r="C274">
        <v>41.4</v>
      </c>
      <c r="D274">
        <v>91</v>
      </c>
      <c r="E274">
        <v>1357.5</v>
      </c>
      <c r="F274">
        <v>1473.5</v>
      </c>
      <c r="G274" s="10">
        <f t="shared" si="74"/>
        <v>1398.9</v>
      </c>
      <c r="H274" s="2">
        <f t="shared" si="75"/>
        <v>1564.5</v>
      </c>
      <c r="I274" s="49">
        <f t="shared" si="76"/>
        <v>-10.584851390220507</v>
      </c>
      <c r="J274">
        <v>0.5</v>
      </c>
    </row>
    <row r="275" spans="1:10" x14ac:dyDescent="0.2">
      <c r="A275" s="30">
        <f t="shared" si="73"/>
        <v>40752</v>
      </c>
      <c r="B275" s="96" t="s">
        <v>6</v>
      </c>
      <c r="C275" s="113">
        <v>56.7</v>
      </c>
      <c r="D275">
        <v>35.5</v>
      </c>
      <c r="E275">
        <v>1360.6</v>
      </c>
      <c r="F275">
        <v>1535.2</v>
      </c>
      <c r="G275" s="10">
        <f t="shared" si="74"/>
        <v>1417.3</v>
      </c>
      <c r="H275" s="2">
        <f t="shared" si="75"/>
        <v>1570.7</v>
      </c>
      <c r="I275" s="49">
        <f t="shared" si="76"/>
        <v>-9.7663462150633489</v>
      </c>
      <c r="J275">
        <v>20.5</v>
      </c>
    </row>
    <row r="276" spans="1:10" x14ac:dyDescent="0.2">
      <c r="A276" s="30">
        <f t="shared" si="73"/>
        <v>40759</v>
      </c>
      <c r="B276" s="96" t="s">
        <v>6</v>
      </c>
      <c r="C276">
        <v>72.8</v>
      </c>
      <c r="D276">
        <v>35.9</v>
      </c>
      <c r="E276">
        <v>1367.2</v>
      </c>
      <c r="F276">
        <v>1535.8</v>
      </c>
      <c r="G276" s="10">
        <f t="shared" ref="G276:H286" si="77">+C276+E276</f>
        <v>1440</v>
      </c>
      <c r="H276" s="2">
        <f t="shared" si="77"/>
        <v>1571.7</v>
      </c>
      <c r="I276" s="49">
        <f t="shared" ref="I276:I297" si="78">+(G276/H276-1)*100</f>
        <v>-8.3794617293376668</v>
      </c>
      <c r="J276">
        <v>20.5</v>
      </c>
    </row>
    <row r="277" spans="1:10" x14ac:dyDescent="0.2">
      <c r="A277" s="30">
        <f t="shared" si="73"/>
        <v>40766</v>
      </c>
      <c r="B277" s="96" t="s">
        <v>6</v>
      </c>
      <c r="C277">
        <v>80.400000000000006</v>
      </c>
      <c r="D277">
        <v>36.9</v>
      </c>
      <c r="E277">
        <v>1370.2</v>
      </c>
      <c r="F277">
        <v>1536.9</v>
      </c>
      <c r="G277" s="10">
        <f t="shared" si="77"/>
        <v>1450.6000000000001</v>
      </c>
      <c r="H277" s="2">
        <f t="shared" si="77"/>
        <v>1573.8000000000002</v>
      </c>
      <c r="I277" s="49">
        <f t="shared" si="78"/>
        <v>-7.8281865548354368</v>
      </c>
      <c r="J277">
        <v>28.5</v>
      </c>
    </row>
    <row r="278" spans="1:10" x14ac:dyDescent="0.2">
      <c r="A278" s="30">
        <f t="shared" si="73"/>
        <v>40773</v>
      </c>
      <c r="B278" s="96" t="s">
        <v>6</v>
      </c>
      <c r="C278">
        <v>92.6</v>
      </c>
      <c r="D278">
        <v>39.5</v>
      </c>
      <c r="E278">
        <v>1377.6</v>
      </c>
      <c r="F278">
        <v>1538.3</v>
      </c>
      <c r="G278" s="10">
        <f t="shared" si="77"/>
        <v>1470.1999999999998</v>
      </c>
      <c r="H278" s="2">
        <f t="shared" si="77"/>
        <v>1577.8</v>
      </c>
      <c r="I278" s="49">
        <f t="shared" si="78"/>
        <v>-6.819622258841429</v>
      </c>
      <c r="J278">
        <v>44.5</v>
      </c>
    </row>
    <row r="279" spans="1:10" x14ac:dyDescent="0.2">
      <c r="A279" s="30">
        <f t="shared" si="73"/>
        <v>40780</v>
      </c>
      <c r="B279" s="96" t="s">
        <v>6</v>
      </c>
      <c r="C279">
        <v>106.5</v>
      </c>
      <c r="D279">
        <v>23.5</v>
      </c>
      <c r="E279">
        <v>1382.3</v>
      </c>
      <c r="F279">
        <v>1553.1</v>
      </c>
      <c r="G279" s="10">
        <f t="shared" si="77"/>
        <v>1488.8</v>
      </c>
      <c r="H279" s="2">
        <f t="shared" si="77"/>
        <v>1576.6</v>
      </c>
      <c r="I279" s="49">
        <f t="shared" si="78"/>
        <v>-5.5689458328047721</v>
      </c>
      <c r="J279">
        <v>64.5</v>
      </c>
    </row>
    <row r="280" spans="1:10" x14ac:dyDescent="0.2">
      <c r="A280" s="30">
        <f t="shared" si="73"/>
        <v>40787</v>
      </c>
      <c r="B280" s="96" t="s">
        <v>6</v>
      </c>
      <c r="C280">
        <v>191.4</v>
      </c>
      <c r="D280">
        <v>274.39999999999998</v>
      </c>
      <c r="E280">
        <v>0</v>
      </c>
      <c r="F280">
        <v>0</v>
      </c>
      <c r="G280" s="10">
        <f t="shared" si="77"/>
        <v>191.4</v>
      </c>
      <c r="H280" s="2">
        <f t="shared" si="77"/>
        <v>274.39999999999998</v>
      </c>
      <c r="I280" s="49">
        <f t="shared" si="78"/>
        <v>-30.247813411078706</v>
      </c>
    </row>
    <row r="281" spans="1:10" x14ac:dyDescent="0.2">
      <c r="A281" s="30">
        <f t="shared" si="73"/>
        <v>40794</v>
      </c>
      <c r="B281" s="96" t="s">
        <v>6</v>
      </c>
      <c r="C281" s="96">
        <v>180.1</v>
      </c>
      <c r="D281" s="96">
        <v>312</v>
      </c>
      <c r="E281" s="96">
        <v>17.2</v>
      </c>
      <c r="F281" s="96">
        <v>2.1</v>
      </c>
      <c r="G281" s="115">
        <f t="shared" si="77"/>
        <v>197.29999999999998</v>
      </c>
      <c r="H281" s="116">
        <f t="shared" si="77"/>
        <v>314.10000000000002</v>
      </c>
      <c r="I281" s="117">
        <f t="shared" si="78"/>
        <v>-37.185609678446362</v>
      </c>
      <c r="J281" s="96"/>
    </row>
    <row r="282" spans="1:10" x14ac:dyDescent="0.2">
      <c r="A282" s="30">
        <f t="shared" si="73"/>
        <v>40801</v>
      </c>
      <c r="B282" s="96" t="s">
        <v>6</v>
      </c>
      <c r="C282" s="96">
        <v>182.3</v>
      </c>
      <c r="D282" s="96">
        <v>315.5</v>
      </c>
      <c r="E282" s="96">
        <v>30.5</v>
      </c>
      <c r="F282" s="96">
        <v>64.8</v>
      </c>
      <c r="G282" s="115">
        <f t="shared" si="77"/>
        <v>212.8</v>
      </c>
      <c r="H282" s="116">
        <f t="shared" si="77"/>
        <v>380.3</v>
      </c>
      <c r="I282" s="117">
        <f t="shared" si="78"/>
        <v>-44.044175650801996</v>
      </c>
      <c r="J282" s="96"/>
    </row>
    <row r="283" spans="1:10" x14ac:dyDescent="0.2">
      <c r="A283" s="30">
        <f t="shared" si="73"/>
        <v>40808</v>
      </c>
      <c r="B283" s="96" t="s">
        <v>6</v>
      </c>
      <c r="C283" s="96">
        <v>179.5</v>
      </c>
      <c r="D283" s="96">
        <v>416</v>
      </c>
      <c r="E283" s="96">
        <v>41.4</v>
      </c>
      <c r="F283" s="96">
        <v>67.7</v>
      </c>
      <c r="G283" s="115">
        <f t="shared" si="77"/>
        <v>220.9</v>
      </c>
      <c r="H283" s="116">
        <f t="shared" si="77"/>
        <v>483.7</v>
      </c>
      <c r="I283" s="117">
        <f t="shared" si="78"/>
        <v>-54.33119702294811</v>
      </c>
      <c r="J283" s="96"/>
    </row>
    <row r="284" spans="1:10" x14ac:dyDescent="0.2">
      <c r="A284" s="30">
        <f t="shared" si="73"/>
        <v>40815</v>
      </c>
      <c r="B284" s="96" t="s">
        <v>6</v>
      </c>
      <c r="C284" s="96">
        <v>180.8</v>
      </c>
      <c r="D284" s="96">
        <v>365.5</v>
      </c>
      <c r="E284" s="96">
        <v>50.1</v>
      </c>
      <c r="F284" s="96">
        <v>124.7</v>
      </c>
      <c r="G284" s="115">
        <f t="shared" si="77"/>
        <v>230.9</v>
      </c>
      <c r="H284" s="116">
        <f t="shared" si="77"/>
        <v>490.2</v>
      </c>
      <c r="I284" s="117">
        <f t="shared" si="78"/>
        <v>-52.896776825785395</v>
      </c>
      <c r="J284" s="96"/>
    </row>
    <row r="285" spans="1:10" ht="15" x14ac:dyDescent="0.3">
      <c r="A285" s="30">
        <f t="shared" si="73"/>
        <v>40822</v>
      </c>
      <c r="B285" s="96" t="s">
        <v>6</v>
      </c>
      <c r="C285" s="97">
        <v>183.8</v>
      </c>
      <c r="D285" s="96">
        <v>358</v>
      </c>
      <c r="E285" s="96">
        <v>56.6</v>
      </c>
      <c r="F285" s="96">
        <v>134.4</v>
      </c>
      <c r="G285" s="115">
        <f t="shared" si="77"/>
        <v>240.4</v>
      </c>
      <c r="H285" s="116">
        <f t="shared" si="77"/>
        <v>492.4</v>
      </c>
      <c r="I285" s="117">
        <f t="shared" si="78"/>
        <v>-51.177904142973183</v>
      </c>
      <c r="J285" s="96"/>
    </row>
    <row r="286" spans="1:10" x14ac:dyDescent="0.2">
      <c r="A286" s="30">
        <f t="shared" si="73"/>
        <v>40829</v>
      </c>
      <c r="B286" s="96" t="s">
        <v>6</v>
      </c>
      <c r="C286" s="96">
        <v>196.8</v>
      </c>
      <c r="D286" s="96">
        <v>295</v>
      </c>
      <c r="E286" s="96">
        <v>70.400000000000006</v>
      </c>
      <c r="F286" s="96">
        <v>214.7</v>
      </c>
      <c r="G286" s="115">
        <f t="shared" si="77"/>
        <v>267.20000000000005</v>
      </c>
      <c r="H286" s="116">
        <f t="shared" si="77"/>
        <v>509.7</v>
      </c>
      <c r="I286" s="117">
        <f t="shared" si="78"/>
        <v>-47.577006082009007</v>
      </c>
      <c r="J286" s="96"/>
    </row>
    <row r="287" spans="1:10" x14ac:dyDescent="0.2">
      <c r="A287" s="30">
        <f t="shared" si="73"/>
        <v>40836</v>
      </c>
      <c r="B287" s="96" t="s">
        <v>6</v>
      </c>
      <c r="C287" s="96">
        <v>198.6</v>
      </c>
      <c r="D287" s="96">
        <v>345.4</v>
      </c>
      <c r="E287" s="96">
        <v>95.7</v>
      </c>
      <c r="F287" s="96">
        <v>228.9</v>
      </c>
      <c r="G287" s="115">
        <f t="shared" ref="G287:H294" si="79">+C287+E287</f>
        <v>294.3</v>
      </c>
      <c r="H287" s="116">
        <f t="shared" si="79"/>
        <v>574.29999999999995</v>
      </c>
      <c r="I287" s="117">
        <f t="shared" si="78"/>
        <v>-48.755006094375752</v>
      </c>
      <c r="J287" s="96"/>
    </row>
    <row r="288" spans="1:10" x14ac:dyDescent="0.2">
      <c r="A288" s="30">
        <f t="shared" si="73"/>
        <v>40843</v>
      </c>
      <c r="B288" s="96" t="s">
        <v>6</v>
      </c>
      <c r="C288" s="96">
        <v>198.1</v>
      </c>
      <c r="D288" s="96">
        <v>331.6</v>
      </c>
      <c r="E288" s="96">
        <v>120.6</v>
      </c>
      <c r="F288" s="96">
        <v>252.2</v>
      </c>
      <c r="G288" s="115">
        <f t="shared" si="79"/>
        <v>318.7</v>
      </c>
      <c r="H288" s="116">
        <f t="shared" si="79"/>
        <v>583.79999999999995</v>
      </c>
      <c r="I288" s="117">
        <f t="shared" si="78"/>
        <v>-45.409386776293246</v>
      </c>
      <c r="J288" s="96"/>
    </row>
    <row r="289" spans="1:10" x14ac:dyDescent="0.2">
      <c r="A289" s="30">
        <f t="shared" si="73"/>
        <v>40850</v>
      </c>
      <c r="B289" s="96" t="s">
        <v>6</v>
      </c>
      <c r="C289" s="96">
        <v>193.2</v>
      </c>
      <c r="D289" s="96">
        <v>321.60000000000002</v>
      </c>
      <c r="E289" s="96">
        <v>142</v>
      </c>
      <c r="F289" s="96">
        <v>266.5</v>
      </c>
      <c r="G289" s="115">
        <f t="shared" si="79"/>
        <v>335.2</v>
      </c>
      <c r="H289" s="116">
        <f t="shared" si="79"/>
        <v>588.1</v>
      </c>
      <c r="I289" s="117">
        <f t="shared" si="78"/>
        <v>-43.00289066485292</v>
      </c>
      <c r="J289" s="96"/>
    </row>
    <row r="290" spans="1:10" x14ac:dyDescent="0.2">
      <c r="A290" s="30">
        <f t="shared" si="73"/>
        <v>40857</v>
      </c>
      <c r="B290" s="96" t="s">
        <v>6</v>
      </c>
      <c r="C290" s="96">
        <v>198</v>
      </c>
      <c r="D290" s="96">
        <v>371.8</v>
      </c>
      <c r="E290" s="96">
        <v>154.69999999999999</v>
      </c>
      <c r="F290" s="96">
        <v>278</v>
      </c>
      <c r="G290" s="115">
        <f t="shared" si="79"/>
        <v>352.7</v>
      </c>
      <c r="H290" s="116">
        <f t="shared" si="79"/>
        <v>649.79999999999995</v>
      </c>
      <c r="I290" s="117">
        <f t="shared" si="78"/>
        <v>-45.721760541705137</v>
      </c>
      <c r="J290" s="96"/>
    </row>
    <row r="291" spans="1:10" x14ac:dyDescent="0.2">
      <c r="A291" s="30">
        <f t="shared" si="73"/>
        <v>40864</v>
      </c>
      <c r="B291" s="96" t="s">
        <v>6</v>
      </c>
      <c r="C291" s="96">
        <v>192.5</v>
      </c>
      <c r="D291" s="96">
        <v>316.10000000000002</v>
      </c>
      <c r="E291" s="96">
        <v>173.7</v>
      </c>
      <c r="F291" s="96">
        <v>406.2</v>
      </c>
      <c r="G291" s="115">
        <f t="shared" si="79"/>
        <v>366.2</v>
      </c>
      <c r="H291" s="116">
        <f t="shared" si="79"/>
        <v>722.3</v>
      </c>
      <c r="I291" s="117">
        <f t="shared" si="78"/>
        <v>-49.300844524435824</v>
      </c>
      <c r="J291" s="96"/>
    </row>
    <row r="292" spans="1:10" x14ac:dyDescent="0.2">
      <c r="A292" s="30">
        <f t="shared" si="73"/>
        <v>40871</v>
      </c>
      <c r="B292" s="96" t="s">
        <v>6</v>
      </c>
      <c r="C292" s="96">
        <v>209</v>
      </c>
      <c r="D292" s="96">
        <v>311</v>
      </c>
      <c r="E292" s="96">
        <v>192.9</v>
      </c>
      <c r="F292" s="96">
        <v>425</v>
      </c>
      <c r="G292" s="115">
        <f t="shared" si="79"/>
        <v>401.9</v>
      </c>
      <c r="H292" s="116">
        <f t="shared" si="79"/>
        <v>736</v>
      </c>
      <c r="I292" s="117">
        <f t="shared" si="78"/>
        <v>-45.394021739130444</v>
      </c>
      <c r="J292" s="96"/>
    </row>
    <row r="293" spans="1:10" x14ac:dyDescent="0.2">
      <c r="A293" s="30">
        <f t="shared" si="73"/>
        <v>40878</v>
      </c>
      <c r="B293" s="96" t="s">
        <v>6</v>
      </c>
      <c r="C293" s="96">
        <v>204.5</v>
      </c>
      <c r="D293" s="96">
        <v>290.8</v>
      </c>
      <c r="E293" s="96">
        <v>223.3</v>
      </c>
      <c r="F293" s="96">
        <v>447.1</v>
      </c>
      <c r="G293" s="115">
        <f t="shared" si="79"/>
        <v>427.8</v>
      </c>
      <c r="H293" s="116">
        <f t="shared" si="79"/>
        <v>737.90000000000009</v>
      </c>
      <c r="I293" s="117">
        <f t="shared" si="78"/>
        <v>-42.024664588697661</v>
      </c>
      <c r="J293" s="96"/>
    </row>
    <row r="294" spans="1:10" x14ac:dyDescent="0.2">
      <c r="A294" s="30">
        <f t="shared" si="73"/>
        <v>40885</v>
      </c>
      <c r="B294" s="96" t="s">
        <v>6</v>
      </c>
      <c r="C294" s="96">
        <v>192.8</v>
      </c>
      <c r="D294" s="96">
        <v>277.60000000000002</v>
      </c>
      <c r="E294" s="96">
        <v>249.8</v>
      </c>
      <c r="F294" s="96">
        <v>464.5</v>
      </c>
      <c r="G294" s="115">
        <f t="shared" si="79"/>
        <v>442.6</v>
      </c>
      <c r="H294" s="116">
        <f t="shared" si="79"/>
        <v>742.1</v>
      </c>
      <c r="I294" s="117">
        <f t="shared" si="78"/>
        <v>-40.358442258455732</v>
      </c>
      <c r="J294" s="96"/>
    </row>
    <row r="295" spans="1:10" x14ac:dyDescent="0.2">
      <c r="A295" s="30">
        <f t="shared" si="73"/>
        <v>40892</v>
      </c>
      <c r="B295" s="96" t="s">
        <v>6</v>
      </c>
      <c r="C295">
        <v>161.1</v>
      </c>
      <c r="D295">
        <v>297.5</v>
      </c>
      <c r="E295">
        <v>294.39999999999998</v>
      </c>
      <c r="F295">
        <v>475.5</v>
      </c>
      <c r="G295" s="115">
        <f t="shared" ref="G295:H297" si="80">+C295+E295</f>
        <v>455.5</v>
      </c>
      <c r="H295" s="116">
        <f t="shared" si="80"/>
        <v>773</v>
      </c>
      <c r="I295" s="117">
        <f t="shared" si="78"/>
        <v>-41.073738680465723</v>
      </c>
      <c r="J295" s="96"/>
    </row>
    <row r="296" spans="1:10" x14ac:dyDescent="0.2">
      <c r="A296" s="30">
        <f t="shared" si="73"/>
        <v>40899</v>
      </c>
      <c r="B296" s="96" t="s">
        <v>6</v>
      </c>
      <c r="C296" s="96">
        <v>194.8</v>
      </c>
      <c r="D296" s="96">
        <v>273</v>
      </c>
      <c r="E296" s="96">
        <v>320.8</v>
      </c>
      <c r="F296" s="96">
        <v>512.4</v>
      </c>
      <c r="G296" s="115">
        <f t="shared" si="80"/>
        <v>515.6</v>
      </c>
      <c r="H296" s="116">
        <f t="shared" si="80"/>
        <v>785.4</v>
      </c>
      <c r="I296" s="117">
        <f t="shared" si="78"/>
        <v>-34.351922587216698</v>
      </c>
      <c r="J296" s="96"/>
    </row>
    <row r="297" spans="1:10" x14ac:dyDescent="0.2">
      <c r="A297" s="30">
        <f t="shared" si="73"/>
        <v>40906</v>
      </c>
      <c r="B297" s="96" t="s">
        <v>6</v>
      </c>
      <c r="C297" s="96">
        <v>172.9</v>
      </c>
      <c r="D297" s="96">
        <v>267.3</v>
      </c>
      <c r="E297" s="96">
        <v>350.9</v>
      </c>
      <c r="F297" s="96">
        <v>520.70000000000005</v>
      </c>
      <c r="G297" s="115">
        <f t="shared" si="80"/>
        <v>523.79999999999995</v>
      </c>
      <c r="H297" s="116">
        <f t="shared" si="80"/>
        <v>788</v>
      </c>
      <c r="I297" s="117">
        <f t="shared" si="78"/>
        <v>-33.527918781725894</v>
      </c>
      <c r="J297" s="96"/>
    </row>
    <row r="298" spans="1:10" x14ac:dyDescent="0.2">
      <c r="A298" s="30">
        <f t="shared" si="73"/>
        <v>40913</v>
      </c>
      <c r="B298" s="96" t="s">
        <v>6</v>
      </c>
      <c r="C298">
        <v>154.30000000000001</v>
      </c>
      <c r="D298">
        <v>277.3</v>
      </c>
      <c r="E298">
        <v>382.6</v>
      </c>
      <c r="F298">
        <v>588</v>
      </c>
      <c r="G298" s="115">
        <f t="shared" ref="G298:G329" si="81">+C298+E298</f>
        <v>536.90000000000009</v>
      </c>
      <c r="H298" s="116">
        <f t="shared" ref="H298:H329" si="82">+D298+F298</f>
        <v>865.3</v>
      </c>
      <c r="I298" s="117">
        <f t="shared" ref="I298:I329" si="83">+(G298/H298-1)*100</f>
        <v>-37.952155321853674</v>
      </c>
      <c r="J298" s="96"/>
    </row>
    <row r="299" spans="1:10" x14ac:dyDescent="0.2">
      <c r="A299" s="30">
        <f t="shared" si="73"/>
        <v>40920</v>
      </c>
      <c r="B299" s="96" t="s">
        <v>6</v>
      </c>
      <c r="C299">
        <v>146.80000000000001</v>
      </c>
      <c r="D299">
        <v>274.5</v>
      </c>
      <c r="E299">
        <v>406.7</v>
      </c>
      <c r="F299">
        <v>657.6</v>
      </c>
      <c r="G299" s="115">
        <f t="shared" si="81"/>
        <v>553.5</v>
      </c>
      <c r="H299" s="116">
        <f t="shared" si="82"/>
        <v>932.1</v>
      </c>
      <c r="I299" s="117">
        <f t="shared" si="83"/>
        <v>-40.617959446411334</v>
      </c>
      <c r="J299" s="96"/>
    </row>
    <row r="300" spans="1:10" x14ac:dyDescent="0.2">
      <c r="A300" s="30">
        <f t="shared" si="73"/>
        <v>40927</v>
      </c>
      <c r="B300" s="96" t="s">
        <v>6</v>
      </c>
      <c r="C300">
        <v>143.69999999999999</v>
      </c>
      <c r="D300">
        <v>335.5</v>
      </c>
      <c r="E300">
        <v>436.3</v>
      </c>
      <c r="F300">
        <v>666.5</v>
      </c>
      <c r="G300" s="115">
        <f t="shared" si="81"/>
        <v>580</v>
      </c>
      <c r="H300" s="116">
        <f t="shared" si="82"/>
        <v>1002</v>
      </c>
      <c r="I300" s="117">
        <f t="shared" si="83"/>
        <v>-42.115768463073856</v>
      </c>
      <c r="J300" s="96"/>
    </row>
    <row r="301" spans="1:10" x14ac:dyDescent="0.2">
      <c r="A301" s="30">
        <f t="shared" si="73"/>
        <v>40934</v>
      </c>
      <c r="B301" s="96" t="s">
        <v>6</v>
      </c>
      <c r="C301">
        <v>134.80000000000001</v>
      </c>
      <c r="D301">
        <v>458.9</v>
      </c>
      <c r="E301">
        <v>452</v>
      </c>
      <c r="F301">
        <v>688.8</v>
      </c>
      <c r="G301" s="115">
        <f t="shared" si="81"/>
        <v>586.79999999999995</v>
      </c>
      <c r="H301" s="116">
        <f t="shared" si="82"/>
        <v>1147.6999999999998</v>
      </c>
      <c r="I301" s="117">
        <f t="shared" si="83"/>
        <v>-48.871656356190641</v>
      </c>
      <c r="J301" s="96"/>
    </row>
    <row r="302" spans="1:10" x14ac:dyDescent="0.2">
      <c r="A302" s="30">
        <f t="shared" si="73"/>
        <v>40941</v>
      </c>
      <c r="B302" s="96" t="s">
        <v>6</v>
      </c>
      <c r="C302">
        <v>77</v>
      </c>
      <c r="D302">
        <v>469.2</v>
      </c>
      <c r="E302">
        <v>529.20000000000005</v>
      </c>
      <c r="F302">
        <v>697.5</v>
      </c>
      <c r="G302" s="115">
        <f t="shared" si="81"/>
        <v>606.20000000000005</v>
      </c>
      <c r="H302" s="116">
        <f t="shared" si="82"/>
        <v>1166.7</v>
      </c>
      <c r="I302" s="117">
        <f t="shared" si="83"/>
        <v>-48.041484529013459</v>
      </c>
      <c r="J302" s="96"/>
    </row>
    <row r="303" spans="1:10" x14ac:dyDescent="0.2">
      <c r="A303" s="30">
        <f t="shared" si="73"/>
        <v>40948</v>
      </c>
      <c r="B303" s="96" t="s">
        <v>6</v>
      </c>
      <c r="C303">
        <v>92.5</v>
      </c>
      <c r="D303">
        <v>466.6</v>
      </c>
      <c r="E303">
        <v>535.1</v>
      </c>
      <c r="F303">
        <v>710.1</v>
      </c>
      <c r="G303" s="115">
        <f t="shared" si="81"/>
        <v>627.6</v>
      </c>
      <c r="H303" s="116">
        <f t="shared" si="82"/>
        <v>1176.7</v>
      </c>
      <c r="I303" s="117">
        <f t="shared" si="83"/>
        <v>-46.66440044191382</v>
      </c>
      <c r="J303" s="96"/>
    </row>
    <row r="304" spans="1:10" x14ac:dyDescent="0.2">
      <c r="A304" s="30">
        <f t="shared" si="73"/>
        <v>40955</v>
      </c>
      <c r="B304" s="96" t="s">
        <v>6</v>
      </c>
      <c r="C304">
        <v>95.2</v>
      </c>
      <c r="D304">
        <v>292.2</v>
      </c>
      <c r="E304">
        <v>550.1</v>
      </c>
      <c r="F304">
        <v>837.9</v>
      </c>
      <c r="G304" s="115">
        <f t="shared" si="81"/>
        <v>645.30000000000007</v>
      </c>
      <c r="H304" s="116">
        <f t="shared" si="82"/>
        <v>1130.0999999999999</v>
      </c>
      <c r="I304" s="117">
        <f t="shared" si="83"/>
        <v>-42.898858508096616</v>
      </c>
    </row>
    <row r="305" spans="1:9" x14ac:dyDescent="0.2">
      <c r="A305" s="30">
        <f t="shared" si="73"/>
        <v>40962</v>
      </c>
      <c r="B305" s="96" t="s">
        <v>6</v>
      </c>
      <c r="C305">
        <v>94</v>
      </c>
      <c r="D305">
        <v>251.1</v>
      </c>
      <c r="E305">
        <v>562.29999999999995</v>
      </c>
      <c r="F305">
        <v>854.5</v>
      </c>
      <c r="G305" s="115">
        <f t="shared" si="81"/>
        <v>656.3</v>
      </c>
      <c r="H305" s="116">
        <f t="shared" si="82"/>
        <v>1105.5999999999999</v>
      </c>
      <c r="I305" s="117">
        <f t="shared" si="83"/>
        <v>-40.638567293777136</v>
      </c>
    </row>
    <row r="306" spans="1:9" x14ac:dyDescent="0.2">
      <c r="A306" s="30">
        <f t="shared" si="73"/>
        <v>40969</v>
      </c>
      <c r="B306" s="96" t="s">
        <v>6</v>
      </c>
      <c r="C306">
        <v>81.7</v>
      </c>
      <c r="D306">
        <v>267.5</v>
      </c>
      <c r="E306">
        <v>576.20000000000005</v>
      </c>
      <c r="F306">
        <v>873.3</v>
      </c>
      <c r="G306" s="115">
        <f t="shared" si="81"/>
        <v>657.90000000000009</v>
      </c>
      <c r="H306" s="116">
        <f t="shared" si="82"/>
        <v>1140.8</v>
      </c>
      <c r="I306" s="117">
        <f t="shared" si="83"/>
        <v>-42.329943899018218</v>
      </c>
    </row>
    <row r="307" spans="1:9" x14ac:dyDescent="0.2">
      <c r="A307" s="30">
        <f t="shared" si="73"/>
        <v>40976</v>
      </c>
      <c r="B307" s="96" t="s">
        <v>6</v>
      </c>
      <c r="C307">
        <v>91.8</v>
      </c>
      <c r="D307">
        <v>262.10000000000002</v>
      </c>
      <c r="E307">
        <v>588.9</v>
      </c>
      <c r="F307">
        <v>888.3</v>
      </c>
      <c r="G307" s="115">
        <f t="shared" si="81"/>
        <v>680.69999999999993</v>
      </c>
      <c r="H307" s="116">
        <f t="shared" si="82"/>
        <v>1150.4000000000001</v>
      </c>
      <c r="I307" s="117">
        <f t="shared" si="83"/>
        <v>-40.82927677329625</v>
      </c>
    </row>
    <row r="308" spans="1:9" x14ac:dyDescent="0.2">
      <c r="A308" s="30">
        <f t="shared" si="73"/>
        <v>40983</v>
      </c>
      <c r="B308" s="96" t="s">
        <v>6</v>
      </c>
      <c r="C308">
        <v>78.400000000000006</v>
      </c>
      <c r="D308">
        <v>209.8</v>
      </c>
      <c r="E308">
        <v>608.1</v>
      </c>
      <c r="F308">
        <v>960.7</v>
      </c>
      <c r="G308" s="115">
        <f t="shared" si="81"/>
        <v>686.5</v>
      </c>
      <c r="H308" s="116">
        <f t="shared" si="82"/>
        <v>1170.5</v>
      </c>
      <c r="I308" s="117">
        <f t="shared" si="83"/>
        <v>-41.349850491243053</v>
      </c>
    </row>
    <row r="309" spans="1:9" x14ac:dyDescent="0.2">
      <c r="A309" s="30">
        <f t="shared" si="73"/>
        <v>40990</v>
      </c>
      <c r="B309" s="96" t="s">
        <v>6</v>
      </c>
      <c r="C309">
        <v>80.2</v>
      </c>
      <c r="D309">
        <v>206.7</v>
      </c>
      <c r="E309">
        <v>619</v>
      </c>
      <c r="F309">
        <v>973.8</v>
      </c>
      <c r="G309" s="115">
        <f t="shared" si="81"/>
        <v>699.2</v>
      </c>
      <c r="H309" s="116">
        <f t="shared" si="82"/>
        <v>1180.5</v>
      </c>
      <c r="I309" s="117">
        <f t="shared" si="83"/>
        <v>-40.770859805167305</v>
      </c>
    </row>
    <row r="310" spans="1:9" x14ac:dyDescent="0.2">
      <c r="A310" s="30">
        <f t="shared" si="73"/>
        <v>40997</v>
      </c>
      <c r="B310" s="96" t="s">
        <v>6</v>
      </c>
      <c r="C310">
        <v>74</v>
      </c>
      <c r="D310">
        <v>220.5</v>
      </c>
      <c r="E310">
        <v>626.29999999999995</v>
      </c>
      <c r="F310">
        <v>987.5</v>
      </c>
      <c r="G310" s="115">
        <f t="shared" si="81"/>
        <v>700.3</v>
      </c>
      <c r="H310" s="116">
        <f t="shared" si="82"/>
        <v>1208</v>
      </c>
      <c r="I310" s="117">
        <f t="shared" si="83"/>
        <v>-42.028145695364238</v>
      </c>
    </row>
    <row r="311" spans="1:9" x14ac:dyDescent="0.2">
      <c r="A311" s="30">
        <f t="shared" si="73"/>
        <v>41004</v>
      </c>
      <c r="B311" s="96" t="s">
        <v>6</v>
      </c>
      <c r="C311">
        <v>66.3</v>
      </c>
      <c r="D311">
        <v>189.9</v>
      </c>
      <c r="E311">
        <v>656.4</v>
      </c>
      <c r="F311">
        <v>1017.1</v>
      </c>
      <c r="G311" s="115">
        <f t="shared" si="81"/>
        <v>722.69999999999993</v>
      </c>
      <c r="H311" s="116">
        <f t="shared" si="82"/>
        <v>1207</v>
      </c>
      <c r="I311" s="117">
        <f t="shared" si="83"/>
        <v>-40.124275062137535</v>
      </c>
    </row>
    <row r="312" spans="1:9" x14ac:dyDescent="0.2">
      <c r="A312" s="30">
        <f t="shared" si="73"/>
        <v>41011</v>
      </c>
      <c r="B312" s="96" t="s">
        <v>6</v>
      </c>
      <c r="C312">
        <v>60.8</v>
      </c>
      <c r="D312">
        <v>134.1</v>
      </c>
      <c r="E312">
        <v>666.7</v>
      </c>
      <c r="F312">
        <v>1092.7</v>
      </c>
      <c r="G312" s="115">
        <f t="shared" si="81"/>
        <v>727.5</v>
      </c>
      <c r="H312" s="116">
        <f t="shared" si="82"/>
        <v>1226.8</v>
      </c>
      <c r="I312" s="117">
        <f t="shared" si="83"/>
        <v>-40.699380502119332</v>
      </c>
    </row>
    <row r="313" spans="1:9" x14ac:dyDescent="0.2">
      <c r="A313" s="30">
        <f t="shared" si="73"/>
        <v>41018</v>
      </c>
      <c r="B313" s="96" t="s">
        <v>6</v>
      </c>
      <c r="C313">
        <v>65.7</v>
      </c>
      <c r="D313">
        <v>126.2</v>
      </c>
      <c r="E313">
        <v>678.1</v>
      </c>
      <c r="F313">
        <v>1107.5</v>
      </c>
      <c r="G313" s="115">
        <f t="shared" si="81"/>
        <v>743.80000000000007</v>
      </c>
      <c r="H313" s="116">
        <f t="shared" si="82"/>
        <v>1233.7</v>
      </c>
      <c r="I313" s="117">
        <f t="shared" si="83"/>
        <v>-39.709816000648459</v>
      </c>
    </row>
    <row r="314" spans="1:9" x14ac:dyDescent="0.2">
      <c r="A314" s="30">
        <f t="shared" si="73"/>
        <v>41025</v>
      </c>
      <c r="B314" s="96" t="s">
        <v>6</v>
      </c>
      <c r="C314">
        <v>66</v>
      </c>
      <c r="D314">
        <v>111.3</v>
      </c>
      <c r="E314">
        <v>689.6</v>
      </c>
      <c r="F314">
        <v>1126.5999999999999</v>
      </c>
      <c r="G314" s="115">
        <f t="shared" si="81"/>
        <v>755.6</v>
      </c>
      <c r="H314" s="116">
        <f t="shared" si="82"/>
        <v>1237.8999999999999</v>
      </c>
      <c r="I314" s="117">
        <f t="shared" si="83"/>
        <v>-38.961143872687607</v>
      </c>
    </row>
    <row r="315" spans="1:9" x14ac:dyDescent="0.2">
      <c r="A315" s="30">
        <f t="shared" si="73"/>
        <v>41032</v>
      </c>
      <c r="B315" s="96" t="s">
        <v>6</v>
      </c>
      <c r="C315">
        <v>64.3</v>
      </c>
      <c r="D315">
        <v>107.5</v>
      </c>
      <c r="E315">
        <v>701.4</v>
      </c>
      <c r="F315">
        <v>1144.0999999999999</v>
      </c>
      <c r="G315" s="115">
        <f t="shared" si="81"/>
        <v>765.69999999999993</v>
      </c>
      <c r="H315" s="116">
        <f t="shared" si="82"/>
        <v>1251.5999999999999</v>
      </c>
      <c r="I315" s="117">
        <f t="shared" si="83"/>
        <v>-38.822307446468521</v>
      </c>
    </row>
    <row r="316" spans="1:9" x14ac:dyDescent="0.2">
      <c r="A316" s="30">
        <f t="shared" si="73"/>
        <v>41039</v>
      </c>
      <c r="B316" s="96" t="s">
        <v>6</v>
      </c>
      <c r="C316">
        <v>68.8</v>
      </c>
      <c r="D316">
        <v>113.1</v>
      </c>
      <c r="E316">
        <v>707.3</v>
      </c>
      <c r="F316">
        <v>1156.3</v>
      </c>
      <c r="G316" s="115">
        <f t="shared" si="81"/>
        <v>776.09999999999991</v>
      </c>
      <c r="H316" s="116">
        <f t="shared" si="82"/>
        <v>1269.3999999999999</v>
      </c>
      <c r="I316" s="117">
        <f t="shared" si="83"/>
        <v>-38.860879155506531</v>
      </c>
    </row>
    <row r="317" spans="1:9" x14ac:dyDescent="0.2">
      <c r="A317" s="30">
        <f t="shared" si="73"/>
        <v>41046</v>
      </c>
      <c r="B317" s="96" t="s">
        <v>6</v>
      </c>
      <c r="C317">
        <v>76.3</v>
      </c>
      <c r="D317">
        <v>109.4</v>
      </c>
      <c r="E317">
        <v>716.3</v>
      </c>
      <c r="F317">
        <v>1243.3</v>
      </c>
      <c r="G317" s="115">
        <f t="shared" si="81"/>
        <v>792.59999999999991</v>
      </c>
      <c r="H317" s="116">
        <f t="shared" si="82"/>
        <v>1352.7</v>
      </c>
      <c r="I317" s="117">
        <f t="shared" si="83"/>
        <v>-41.406076735418061</v>
      </c>
    </row>
    <row r="318" spans="1:9" x14ac:dyDescent="0.2">
      <c r="A318" s="30">
        <f t="shared" ref="A318:A381" si="84">+A317+7</f>
        <v>41053</v>
      </c>
      <c r="B318" s="96" t="s">
        <v>6</v>
      </c>
      <c r="C318">
        <v>76.3</v>
      </c>
      <c r="D318">
        <v>109.4</v>
      </c>
      <c r="E318">
        <v>716.3</v>
      </c>
      <c r="F318">
        <v>1243.3</v>
      </c>
      <c r="G318" s="115">
        <f t="shared" si="81"/>
        <v>792.59999999999991</v>
      </c>
      <c r="H318" s="116">
        <f t="shared" si="82"/>
        <v>1352.7</v>
      </c>
      <c r="I318" s="117">
        <f t="shared" si="83"/>
        <v>-41.406076735418061</v>
      </c>
    </row>
    <row r="319" spans="1:9" x14ac:dyDescent="0.2">
      <c r="A319" s="30">
        <f t="shared" si="84"/>
        <v>41060</v>
      </c>
      <c r="B319" s="96" t="s">
        <v>6</v>
      </c>
      <c r="C319">
        <v>96.2</v>
      </c>
      <c r="D319">
        <v>79.900000000000006</v>
      </c>
      <c r="E319">
        <v>754.3</v>
      </c>
      <c r="F319">
        <v>1284.3</v>
      </c>
      <c r="G319" s="115">
        <f t="shared" si="81"/>
        <v>850.5</v>
      </c>
      <c r="H319" s="116">
        <f t="shared" si="82"/>
        <v>1364.2</v>
      </c>
      <c r="I319" s="117">
        <f t="shared" si="83"/>
        <v>-37.655768948834492</v>
      </c>
    </row>
    <row r="320" spans="1:9" x14ac:dyDescent="0.2">
      <c r="A320" s="30">
        <f t="shared" si="84"/>
        <v>41067</v>
      </c>
      <c r="B320" s="96" t="s">
        <v>6</v>
      </c>
      <c r="C320">
        <v>106.5</v>
      </c>
      <c r="D320">
        <v>70.099999999999994</v>
      </c>
      <c r="E320">
        <v>767.4</v>
      </c>
      <c r="F320">
        <v>1294.5999999999999</v>
      </c>
      <c r="G320" s="115">
        <f t="shared" si="81"/>
        <v>873.9</v>
      </c>
      <c r="H320" s="116">
        <f t="shared" si="82"/>
        <v>1364.6999999999998</v>
      </c>
      <c r="I320" s="117">
        <f t="shared" si="83"/>
        <v>-35.963948120466029</v>
      </c>
    </row>
    <row r="321" spans="1:10" x14ac:dyDescent="0.2">
      <c r="A321" s="30">
        <f t="shared" si="84"/>
        <v>41074</v>
      </c>
      <c r="B321" s="96" t="s">
        <v>6</v>
      </c>
      <c r="C321">
        <v>94.3</v>
      </c>
      <c r="D321">
        <v>60.8</v>
      </c>
      <c r="E321">
        <v>780</v>
      </c>
      <c r="F321">
        <v>1304.5</v>
      </c>
      <c r="G321" s="115">
        <f t="shared" si="81"/>
        <v>874.3</v>
      </c>
      <c r="H321" s="116">
        <f t="shared" si="82"/>
        <v>1365.3</v>
      </c>
      <c r="I321" s="117">
        <f t="shared" si="83"/>
        <v>-35.962792060353031</v>
      </c>
    </row>
    <row r="322" spans="1:10" x14ac:dyDescent="0.2">
      <c r="A322" s="30">
        <f t="shared" si="84"/>
        <v>41081</v>
      </c>
      <c r="B322" s="96" t="s">
        <v>6</v>
      </c>
      <c r="C322">
        <v>89.9</v>
      </c>
      <c r="D322">
        <v>58.5</v>
      </c>
      <c r="E322">
        <v>789.4</v>
      </c>
      <c r="F322">
        <v>1311</v>
      </c>
      <c r="G322" s="115">
        <f t="shared" si="81"/>
        <v>879.3</v>
      </c>
      <c r="H322" s="116">
        <f t="shared" si="82"/>
        <v>1369.5</v>
      </c>
      <c r="I322" s="117">
        <f t="shared" si="83"/>
        <v>-35.794085432639655</v>
      </c>
    </row>
    <row r="323" spans="1:10" x14ac:dyDescent="0.2">
      <c r="A323" s="30">
        <f t="shared" si="84"/>
        <v>41088</v>
      </c>
      <c r="B323" s="96" t="s">
        <v>6</v>
      </c>
      <c r="C323">
        <v>87</v>
      </c>
      <c r="D323">
        <v>48.9</v>
      </c>
      <c r="E323">
        <v>805.9</v>
      </c>
      <c r="F323">
        <v>1333.6</v>
      </c>
      <c r="G323" s="115">
        <f t="shared" si="81"/>
        <v>892.9</v>
      </c>
      <c r="H323" s="116">
        <f t="shared" si="82"/>
        <v>1382.5</v>
      </c>
      <c r="I323" s="117">
        <f t="shared" si="83"/>
        <v>-35.41410488245932</v>
      </c>
    </row>
    <row r="324" spans="1:10" x14ac:dyDescent="0.2">
      <c r="A324" s="30">
        <f t="shared" si="84"/>
        <v>41095</v>
      </c>
      <c r="B324" s="96" t="s">
        <v>6</v>
      </c>
      <c r="C324">
        <v>83.9</v>
      </c>
      <c r="D324">
        <v>48.6</v>
      </c>
      <c r="E324">
        <v>814.1</v>
      </c>
      <c r="F324">
        <v>1341.7</v>
      </c>
      <c r="G324" s="115">
        <f t="shared" si="81"/>
        <v>898</v>
      </c>
      <c r="H324" s="116">
        <f t="shared" si="82"/>
        <v>1390.3</v>
      </c>
      <c r="I324" s="117">
        <f t="shared" si="83"/>
        <v>-35.409623822196643</v>
      </c>
    </row>
    <row r="325" spans="1:10" x14ac:dyDescent="0.2">
      <c r="A325" s="30">
        <f t="shared" si="84"/>
        <v>41102</v>
      </c>
      <c r="B325" s="96" t="s">
        <v>6</v>
      </c>
      <c r="C325">
        <v>72.8</v>
      </c>
      <c r="D325">
        <v>50</v>
      </c>
      <c r="E325">
        <v>836.6</v>
      </c>
      <c r="F325">
        <v>1349.1</v>
      </c>
      <c r="G325" s="115">
        <f t="shared" si="81"/>
        <v>909.4</v>
      </c>
      <c r="H325" s="116">
        <f t="shared" si="82"/>
        <v>1399.1</v>
      </c>
      <c r="I325" s="117">
        <f t="shared" si="83"/>
        <v>-35.001072117790002</v>
      </c>
    </row>
    <row r="326" spans="1:10" x14ac:dyDescent="0.2">
      <c r="A326" s="30">
        <f t="shared" si="84"/>
        <v>41109</v>
      </c>
      <c r="B326" s="96" t="s">
        <v>6</v>
      </c>
      <c r="C326">
        <v>104.5</v>
      </c>
      <c r="D326">
        <v>41.4</v>
      </c>
      <c r="E326">
        <v>847.7</v>
      </c>
      <c r="F326">
        <v>1357.5</v>
      </c>
      <c r="G326" s="115">
        <f t="shared" si="81"/>
        <v>952.2</v>
      </c>
      <c r="H326" s="116">
        <f t="shared" si="82"/>
        <v>1398.9</v>
      </c>
      <c r="I326" s="117">
        <f t="shared" si="83"/>
        <v>-31.932232468368007</v>
      </c>
    </row>
    <row r="327" spans="1:10" x14ac:dyDescent="0.2">
      <c r="A327" s="30">
        <f t="shared" si="84"/>
        <v>41116</v>
      </c>
      <c r="B327" s="96" t="s">
        <v>6</v>
      </c>
      <c r="C327">
        <v>101.1</v>
      </c>
      <c r="D327">
        <v>56.7</v>
      </c>
      <c r="E327">
        <v>859.6</v>
      </c>
      <c r="F327">
        <v>1360.6</v>
      </c>
      <c r="G327" s="115">
        <f t="shared" si="81"/>
        <v>960.7</v>
      </c>
      <c r="H327" s="116">
        <f t="shared" si="82"/>
        <v>1417.3</v>
      </c>
      <c r="I327" s="117">
        <f t="shared" si="83"/>
        <v>-32.21618570521413</v>
      </c>
      <c r="J327">
        <v>42.6</v>
      </c>
    </row>
    <row r="328" spans="1:10" x14ac:dyDescent="0.2">
      <c r="A328" s="30">
        <f t="shared" si="84"/>
        <v>41123</v>
      </c>
      <c r="B328" s="96" t="s">
        <v>6</v>
      </c>
      <c r="C328">
        <v>106.2</v>
      </c>
      <c r="D328">
        <v>72.8</v>
      </c>
      <c r="E328">
        <v>868.2</v>
      </c>
      <c r="F328">
        <v>1367.2</v>
      </c>
      <c r="G328" s="115">
        <f t="shared" si="81"/>
        <v>974.40000000000009</v>
      </c>
      <c r="H328" s="116">
        <f t="shared" si="82"/>
        <v>1440</v>
      </c>
      <c r="I328" s="117">
        <f t="shared" si="83"/>
        <v>-32.333333333333329</v>
      </c>
      <c r="J328">
        <v>47.6</v>
      </c>
    </row>
    <row r="329" spans="1:10" x14ac:dyDescent="0.2">
      <c r="A329" s="30">
        <f t="shared" si="84"/>
        <v>41130</v>
      </c>
      <c r="B329" s="96" t="s">
        <v>6</v>
      </c>
      <c r="C329">
        <v>106.8</v>
      </c>
      <c r="D329">
        <v>80.400000000000006</v>
      </c>
      <c r="E329">
        <v>876.7</v>
      </c>
      <c r="F329">
        <v>1370.2</v>
      </c>
      <c r="G329" s="115">
        <f t="shared" si="81"/>
        <v>983.5</v>
      </c>
      <c r="H329" s="116">
        <f t="shared" si="82"/>
        <v>1450.6000000000001</v>
      </c>
      <c r="I329" s="117">
        <f t="shared" si="83"/>
        <v>-32.200468771542809</v>
      </c>
      <c r="J329">
        <v>123.1</v>
      </c>
    </row>
    <row r="330" spans="1:10" x14ac:dyDescent="0.2">
      <c r="A330" s="30">
        <f t="shared" si="84"/>
        <v>41137</v>
      </c>
      <c r="B330" s="96" t="s">
        <v>6</v>
      </c>
      <c r="C330">
        <v>113.1</v>
      </c>
      <c r="D330">
        <v>92.6</v>
      </c>
      <c r="E330">
        <v>887.3</v>
      </c>
      <c r="F330">
        <v>1377.6</v>
      </c>
      <c r="G330" s="115">
        <f t="shared" ref="G330:G360" si="85">+C330+E330</f>
        <v>1000.4</v>
      </c>
      <c r="H330" s="116">
        <f t="shared" ref="H330:H360" si="86">+D330+F330</f>
        <v>1470.1999999999998</v>
      </c>
      <c r="I330" s="117">
        <f t="shared" ref="I330:I361" si="87">+(G330/H330-1)*100</f>
        <v>-31.954836076724249</v>
      </c>
      <c r="J330">
        <v>184.1</v>
      </c>
    </row>
    <row r="331" spans="1:10" x14ac:dyDescent="0.2">
      <c r="A331" s="30">
        <f t="shared" si="84"/>
        <v>41144</v>
      </c>
      <c r="B331" s="96" t="s">
        <v>6</v>
      </c>
      <c r="C331">
        <v>101.3</v>
      </c>
      <c r="D331">
        <v>106.5</v>
      </c>
      <c r="E331">
        <v>899.1</v>
      </c>
      <c r="F331">
        <v>1382.3</v>
      </c>
      <c r="G331" s="115">
        <f t="shared" si="85"/>
        <v>1000.4</v>
      </c>
      <c r="H331" s="116">
        <f t="shared" si="86"/>
        <v>1488.8</v>
      </c>
      <c r="I331" s="117">
        <f t="shared" si="87"/>
        <v>-32.804943578721115</v>
      </c>
      <c r="J331">
        <v>199.2</v>
      </c>
    </row>
    <row r="332" spans="1:10" x14ac:dyDescent="0.2">
      <c r="A332" s="30">
        <f t="shared" si="84"/>
        <v>41151</v>
      </c>
      <c r="B332" s="96" t="s">
        <v>6</v>
      </c>
      <c r="C332">
        <v>90.8</v>
      </c>
      <c r="D332">
        <v>191.4</v>
      </c>
      <c r="E332">
        <v>909.3</v>
      </c>
      <c r="F332">
        <v>0</v>
      </c>
      <c r="G332" s="115">
        <f t="shared" si="85"/>
        <v>1000.0999999999999</v>
      </c>
      <c r="H332" s="116">
        <f t="shared" si="86"/>
        <v>191.4</v>
      </c>
      <c r="I332" s="117">
        <f t="shared" si="87"/>
        <v>422.51828631138972</v>
      </c>
      <c r="J332">
        <v>210.7</v>
      </c>
    </row>
    <row r="333" spans="1:10" x14ac:dyDescent="0.2">
      <c r="A333" s="30">
        <f t="shared" si="84"/>
        <v>41158</v>
      </c>
      <c r="B333" s="96" t="s">
        <v>6</v>
      </c>
      <c r="C333">
        <v>307</v>
      </c>
      <c r="D333">
        <v>191.4</v>
      </c>
      <c r="E333">
        <v>14.9</v>
      </c>
      <c r="F333">
        <v>0</v>
      </c>
      <c r="G333" s="115">
        <f t="shared" si="85"/>
        <v>321.89999999999998</v>
      </c>
      <c r="H333" s="116">
        <f t="shared" si="86"/>
        <v>191.4</v>
      </c>
      <c r="I333" s="117">
        <f t="shared" si="87"/>
        <v>68.181818181818159</v>
      </c>
    </row>
    <row r="334" spans="1:10" x14ac:dyDescent="0.2">
      <c r="A334" s="30">
        <f t="shared" si="84"/>
        <v>41165</v>
      </c>
      <c r="B334" s="96" t="s">
        <v>6</v>
      </c>
      <c r="C334">
        <v>327</v>
      </c>
      <c r="D334">
        <v>182.3</v>
      </c>
      <c r="E334">
        <v>30.2</v>
      </c>
      <c r="F334">
        <v>30.5</v>
      </c>
      <c r="G334" s="115">
        <f t="shared" si="85"/>
        <v>357.2</v>
      </c>
      <c r="H334" s="116">
        <f t="shared" si="86"/>
        <v>212.8</v>
      </c>
      <c r="I334" s="117">
        <f t="shared" si="87"/>
        <v>67.857142857142833</v>
      </c>
    </row>
    <row r="335" spans="1:10" x14ac:dyDescent="0.2">
      <c r="A335" s="30">
        <f t="shared" si="84"/>
        <v>41172</v>
      </c>
      <c r="B335" s="96" t="s">
        <v>6</v>
      </c>
      <c r="C335">
        <v>336.3</v>
      </c>
      <c r="D335">
        <v>179.5</v>
      </c>
      <c r="E335">
        <v>39.1</v>
      </c>
      <c r="F335">
        <v>41.4</v>
      </c>
      <c r="G335" s="115">
        <f t="shared" si="85"/>
        <v>375.40000000000003</v>
      </c>
      <c r="H335" s="116">
        <f t="shared" si="86"/>
        <v>220.9</v>
      </c>
      <c r="I335" s="117">
        <f t="shared" si="87"/>
        <v>69.941149841557277</v>
      </c>
    </row>
    <row r="336" spans="1:10" x14ac:dyDescent="0.2">
      <c r="A336" s="30">
        <f t="shared" si="84"/>
        <v>41179</v>
      </c>
      <c r="B336" s="96" t="s">
        <v>6</v>
      </c>
      <c r="C336">
        <v>350.7</v>
      </c>
      <c r="D336">
        <v>180.8</v>
      </c>
      <c r="E336">
        <v>48.4</v>
      </c>
      <c r="F336">
        <v>50.1</v>
      </c>
      <c r="G336" s="115">
        <f t="shared" si="85"/>
        <v>399.09999999999997</v>
      </c>
      <c r="H336" s="116">
        <f t="shared" si="86"/>
        <v>230.9</v>
      </c>
      <c r="I336" s="117">
        <f t="shared" si="87"/>
        <v>72.845387613685546</v>
      </c>
    </row>
    <row r="337" spans="1:9" x14ac:dyDescent="0.2">
      <c r="A337" s="30">
        <f t="shared" si="84"/>
        <v>41186</v>
      </c>
      <c r="B337" s="96" t="s">
        <v>6</v>
      </c>
      <c r="C337">
        <v>339.3</v>
      </c>
      <c r="D337">
        <v>183.8</v>
      </c>
      <c r="E337">
        <v>66.400000000000006</v>
      </c>
      <c r="F337">
        <v>56.6</v>
      </c>
      <c r="G337" s="115">
        <f t="shared" si="85"/>
        <v>405.70000000000005</v>
      </c>
      <c r="H337" s="116">
        <f t="shared" si="86"/>
        <v>240.4</v>
      </c>
      <c r="I337" s="117">
        <f t="shared" si="87"/>
        <v>68.760399334442596</v>
      </c>
    </row>
    <row r="338" spans="1:9" x14ac:dyDescent="0.2">
      <c r="A338" s="30">
        <f t="shared" si="84"/>
        <v>41193</v>
      </c>
      <c r="B338" s="96" t="s">
        <v>6</v>
      </c>
      <c r="C338">
        <v>342.8</v>
      </c>
      <c r="D338">
        <v>196.8</v>
      </c>
      <c r="E338">
        <v>94.9</v>
      </c>
      <c r="F338">
        <v>70.400000000000006</v>
      </c>
      <c r="G338" s="115">
        <f t="shared" si="85"/>
        <v>437.70000000000005</v>
      </c>
      <c r="H338" s="116">
        <f t="shared" si="86"/>
        <v>267.20000000000005</v>
      </c>
      <c r="I338" s="117">
        <f t="shared" si="87"/>
        <v>63.809880239520943</v>
      </c>
    </row>
    <row r="339" spans="1:9" x14ac:dyDescent="0.2">
      <c r="A339" s="30">
        <f t="shared" si="84"/>
        <v>41200</v>
      </c>
      <c r="B339" s="96" t="s">
        <v>6</v>
      </c>
      <c r="C339">
        <v>383.3</v>
      </c>
      <c r="D339">
        <v>198.6</v>
      </c>
      <c r="E339">
        <v>184.1</v>
      </c>
      <c r="F339">
        <v>95.7</v>
      </c>
      <c r="G339" s="115">
        <f t="shared" si="85"/>
        <v>567.4</v>
      </c>
      <c r="H339" s="116">
        <f t="shared" si="86"/>
        <v>294.3</v>
      </c>
      <c r="I339" s="117">
        <f t="shared" si="87"/>
        <v>92.796466190961581</v>
      </c>
    </row>
    <row r="340" spans="1:9" x14ac:dyDescent="0.2">
      <c r="A340" s="30">
        <f t="shared" si="84"/>
        <v>41207</v>
      </c>
      <c r="B340" s="96" t="s">
        <v>6</v>
      </c>
      <c r="C340">
        <v>362.3</v>
      </c>
      <c r="D340">
        <v>198.1</v>
      </c>
      <c r="E340">
        <v>221.9</v>
      </c>
      <c r="F340">
        <v>120.6</v>
      </c>
      <c r="G340" s="115">
        <f t="shared" si="85"/>
        <v>584.20000000000005</v>
      </c>
      <c r="H340" s="116">
        <f t="shared" si="86"/>
        <v>318.7</v>
      </c>
      <c r="I340" s="117">
        <f t="shared" si="87"/>
        <v>83.307185440853488</v>
      </c>
    </row>
    <row r="341" spans="1:9" x14ac:dyDescent="0.2">
      <c r="A341" s="30">
        <f t="shared" si="84"/>
        <v>41214</v>
      </c>
      <c r="B341" s="96" t="s">
        <v>6</v>
      </c>
      <c r="C341">
        <v>292.10000000000002</v>
      </c>
      <c r="D341">
        <v>193.2</v>
      </c>
      <c r="E341">
        <v>317.10000000000002</v>
      </c>
      <c r="F341">
        <v>142</v>
      </c>
      <c r="G341" s="115">
        <f t="shared" si="85"/>
        <v>609.20000000000005</v>
      </c>
      <c r="H341" s="116">
        <f t="shared" si="86"/>
        <v>335.2</v>
      </c>
      <c r="I341" s="117">
        <f t="shared" si="87"/>
        <v>81.742243436754208</v>
      </c>
    </row>
    <row r="342" spans="1:9" x14ac:dyDescent="0.2">
      <c r="A342" s="30">
        <f t="shared" si="84"/>
        <v>41221</v>
      </c>
      <c r="B342" s="96" t="s">
        <v>6</v>
      </c>
      <c r="C342">
        <v>246.8</v>
      </c>
      <c r="D342">
        <v>198</v>
      </c>
      <c r="E342">
        <v>391.5</v>
      </c>
      <c r="F342">
        <v>154.69999999999999</v>
      </c>
      <c r="G342" s="115">
        <f t="shared" si="85"/>
        <v>638.29999999999995</v>
      </c>
      <c r="H342" s="116">
        <f t="shared" si="86"/>
        <v>352.7</v>
      </c>
      <c r="I342" s="117">
        <f t="shared" si="87"/>
        <v>80.975333144315272</v>
      </c>
    </row>
    <row r="343" spans="1:9" x14ac:dyDescent="0.2">
      <c r="A343" s="30">
        <f t="shared" si="84"/>
        <v>41228</v>
      </c>
      <c r="B343" s="96" t="s">
        <v>6</v>
      </c>
      <c r="C343">
        <v>174.1</v>
      </c>
      <c r="D343">
        <v>192.5</v>
      </c>
      <c r="E343">
        <v>470.7</v>
      </c>
      <c r="F343">
        <v>173.7</v>
      </c>
      <c r="G343" s="115">
        <f t="shared" si="85"/>
        <v>644.79999999999995</v>
      </c>
      <c r="H343" s="116">
        <f t="shared" si="86"/>
        <v>366.2</v>
      </c>
      <c r="I343" s="117">
        <f t="shared" si="87"/>
        <v>76.078645548880402</v>
      </c>
    </row>
    <row r="344" spans="1:9" x14ac:dyDescent="0.2">
      <c r="A344" s="30">
        <f t="shared" si="84"/>
        <v>41235</v>
      </c>
      <c r="B344" s="96" t="s">
        <v>6</v>
      </c>
      <c r="C344">
        <v>166.4</v>
      </c>
      <c r="D344">
        <v>209</v>
      </c>
      <c r="E344">
        <v>484.5</v>
      </c>
      <c r="F344">
        <v>192.9</v>
      </c>
      <c r="G344" s="115">
        <f t="shared" si="85"/>
        <v>650.9</v>
      </c>
      <c r="H344" s="116">
        <f t="shared" si="86"/>
        <v>401.9</v>
      </c>
      <c r="I344" s="117">
        <f t="shared" si="87"/>
        <v>61.955710375715341</v>
      </c>
    </row>
    <row r="345" spans="1:9" x14ac:dyDescent="0.2">
      <c r="A345" s="30">
        <f t="shared" si="84"/>
        <v>41242</v>
      </c>
      <c r="B345" s="96" t="s">
        <v>6</v>
      </c>
      <c r="C345">
        <v>191.5</v>
      </c>
      <c r="D345">
        <v>204.5</v>
      </c>
      <c r="E345">
        <v>500.8</v>
      </c>
      <c r="F345">
        <v>223.3</v>
      </c>
      <c r="G345" s="115">
        <f t="shared" si="85"/>
        <v>692.3</v>
      </c>
      <c r="H345" s="116">
        <f t="shared" si="86"/>
        <v>427.8</v>
      </c>
      <c r="I345" s="117">
        <f t="shared" si="87"/>
        <v>61.827956989247298</v>
      </c>
    </row>
    <row r="346" spans="1:9" x14ac:dyDescent="0.2">
      <c r="A346" s="30">
        <f t="shared" si="84"/>
        <v>41249</v>
      </c>
      <c r="B346" s="96" t="s">
        <v>6</v>
      </c>
      <c r="C346">
        <v>191.9</v>
      </c>
      <c r="D346">
        <v>192.8</v>
      </c>
      <c r="E346">
        <v>518.79999999999995</v>
      </c>
      <c r="F346">
        <v>249.8</v>
      </c>
      <c r="G346" s="115">
        <f t="shared" si="85"/>
        <v>710.69999999999993</v>
      </c>
      <c r="H346" s="116">
        <f t="shared" si="86"/>
        <v>442.6</v>
      </c>
      <c r="I346" s="117">
        <f t="shared" si="87"/>
        <v>60.573881608675983</v>
      </c>
    </row>
    <row r="347" spans="1:9" x14ac:dyDescent="0.2">
      <c r="A347" s="30">
        <f t="shared" si="84"/>
        <v>41256</v>
      </c>
      <c r="B347" s="96" t="s">
        <v>6</v>
      </c>
      <c r="C347">
        <v>200.3</v>
      </c>
      <c r="D347">
        <v>161.1</v>
      </c>
      <c r="E347">
        <v>539.70000000000005</v>
      </c>
      <c r="F347">
        <v>294.39999999999998</v>
      </c>
      <c r="G347" s="115">
        <f t="shared" si="85"/>
        <v>740</v>
      </c>
      <c r="H347" s="116">
        <f t="shared" si="86"/>
        <v>455.5</v>
      </c>
      <c r="I347" s="117">
        <f t="shared" si="87"/>
        <v>62.458836443468726</v>
      </c>
    </row>
    <row r="348" spans="1:9" x14ac:dyDescent="0.2">
      <c r="A348" s="30">
        <f t="shared" si="84"/>
        <v>41263</v>
      </c>
      <c r="B348" s="96" t="s">
        <v>6</v>
      </c>
      <c r="C348">
        <v>188</v>
      </c>
      <c r="D348">
        <v>194.8</v>
      </c>
      <c r="E348">
        <v>576.1</v>
      </c>
      <c r="F348">
        <v>320.8</v>
      </c>
      <c r="G348" s="115">
        <f t="shared" si="85"/>
        <v>764.1</v>
      </c>
      <c r="H348" s="116">
        <f t="shared" si="86"/>
        <v>515.6</v>
      </c>
      <c r="I348" s="117">
        <f t="shared" si="87"/>
        <v>48.196276183087662</v>
      </c>
    </row>
    <row r="349" spans="1:9" x14ac:dyDescent="0.2">
      <c r="A349" s="30">
        <f t="shared" si="84"/>
        <v>41270</v>
      </c>
      <c r="B349" s="96" t="s">
        <v>6</v>
      </c>
      <c r="C349">
        <v>175.3</v>
      </c>
      <c r="D349">
        <v>172.9</v>
      </c>
      <c r="E349">
        <v>596.20000000000005</v>
      </c>
      <c r="F349">
        <v>350.9</v>
      </c>
      <c r="G349" s="115">
        <f t="shared" si="85"/>
        <v>771.5</v>
      </c>
      <c r="H349" s="116">
        <f t="shared" si="86"/>
        <v>523.79999999999995</v>
      </c>
      <c r="I349" s="117">
        <f t="shared" si="87"/>
        <v>47.289041618938541</v>
      </c>
    </row>
    <row r="350" spans="1:9" x14ac:dyDescent="0.2">
      <c r="A350" s="30">
        <f t="shared" si="84"/>
        <v>41277</v>
      </c>
      <c r="B350" s="96" t="s">
        <v>6</v>
      </c>
      <c r="C350">
        <v>196.2</v>
      </c>
      <c r="D350">
        <v>154.30000000000001</v>
      </c>
      <c r="E350">
        <v>605.70000000000005</v>
      </c>
      <c r="F350">
        <v>382.6</v>
      </c>
      <c r="G350" s="115">
        <f t="shared" si="85"/>
        <v>801.90000000000009</v>
      </c>
      <c r="H350" s="116">
        <f t="shared" si="86"/>
        <v>536.90000000000009</v>
      </c>
      <c r="I350" s="117">
        <f t="shared" si="87"/>
        <v>49.35742223877817</v>
      </c>
    </row>
    <row r="351" spans="1:9" x14ac:dyDescent="0.2">
      <c r="A351" s="30">
        <f t="shared" si="84"/>
        <v>41284</v>
      </c>
      <c r="B351" s="96" t="s">
        <v>6</v>
      </c>
      <c r="C351">
        <v>208.9</v>
      </c>
      <c r="D351">
        <v>146.80000000000001</v>
      </c>
      <c r="E351">
        <v>627.20000000000005</v>
      </c>
      <c r="F351">
        <v>406.7</v>
      </c>
      <c r="G351" s="115">
        <f t="shared" si="85"/>
        <v>836.1</v>
      </c>
      <c r="H351" s="116">
        <f t="shared" si="86"/>
        <v>553.5</v>
      </c>
      <c r="I351" s="117">
        <f t="shared" si="87"/>
        <v>51.056910569105682</v>
      </c>
    </row>
    <row r="352" spans="1:9" x14ac:dyDescent="0.2">
      <c r="A352" s="30">
        <f t="shared" si="84"/>
        <v>41291</v>
      </c>
      <c r="B352" s="96" t="s">
        <v>6</v>
      </c>
      <c r="C352">
        <v>201</v>
      </c>
      <c r="D352">
        <v>143.69999999999999</v>
      </c>
      <c r="E352">
        <v>648.4</v>
      </c>
      <c r="F352">
        <v>436.3</v>
      </c>
      <c r="G352" s="115">
        <f t="shared" si="85"/>
        <v>849.4</v>
      </c>
      <c r="H352" s="116">
        <f t="shared" si="86"/>
        <v>580</v>
      </c>
      <c r="I352" s="117">
        <f t="shared" si="87"/>
        <v>46.448275862068968</v>
      </c>
    </row>
    <row r="353" spans="1:9" x14ac:dyDescent="0.2">
      <c r="A353" s="30">
        <f t="shared" si="84"/>
        <v>41298</v>
      </c>
      <c r="B353" s="96" t="s">
        <v>6</v>
      </c>
      <c r="C353">
        <v>181.6</v>
      </c>
      <c r="D353">
        <v>134.80000000000001</v>
      </c>
      <c r="E353">
        <v>674.8</v>
      </c>
      <c r="F353">
        <v>452</v>
      </c>
      <c r="G353" s="115">
        <f t="shared" si="85"/>
        <v>856.4</v>
      </c>
      <c r="H353" s="116">
        <f t="shared" si="86"/>
        <v>586.79999999999995</v>
      </c>
      <c r="I353" s="117">
        <f t="shared" si="87"/>
        <v>45.944103612815269</v>
      </c>
    </row>
    <row r="354" spans="1:9" x14ac:dyDescent="0.2">
      <c r="A354" s="30">
        <f t="shared" si="84"/>
        <v>41305</v>
      </c>
      <c r="B354" s="96" t="s">
        <v>6</v>
      </c>
      <c r="C354">
        <v>210.5</v>
      </c>
      <c r="D354">
        <v>77</v>
      </c>
      <c r="E354">
        <v>696</v>
      </c>
      <c r="F354">
        <v>529.20000000000005</v>
      </c>
      <c r="G354" s="115">
        <f t="shared" si="85"/>
        <v>906.5</v>
      </c>
      <c r="H354" s="116">
        <f t="shared" si="86"/>
        <v>606.20000000000005</v>
      </c>
      <c r="I354" s="117">
        <f t="shared" si="87"/>
        <v>49.538106235565806</v>
      </c>
    </row>
    <row r="355" spans="1:9" x14ac:dyDescent="0.2">
      <c r="A355" s="30">
        <f t="shared" si="84"/>
        <v>41312</v>
      </c>
      <c r="B355" s="96" t="s">
        <v>6</v>
      </c>
      <c r="C355">
        <v>228.2</v>
      </c>
      <c r="D355">
        <v>92.5</v>
      </c>
      <c r="E355">
        <v>717.3</v>
      </c>
      <c r="F355">
        <v>535.1</v>
      </c>
      <c r="G355" s="115">
        <f t="shared" si="85"/>
        <v>945.5</v>
      </c>
      <c r="H355" s="116">
        <f t="shared" si="86"/>
        <v>627.6</v>
      </c>
      <c r="I355" s="117">
        <f t="shared" si="87"/>
        <v>50.653282345442953</v>
      </c>
    </row>
    <row r="356" spans="1:9" x14ac:dyDescent="0.2">
      <c r="A356" s="30">
        <f t="shared" si="84"/>
        <v>41319</v>
      </c>
      <c r="B356" s="96" t="s">
        <v>6</v>
      </c>
      <c r="C356">
        <v>208.6</v>
      </c>
      <c r="D356">
        <v>95.2</v>
      </c>
      <c r="E356">
        <v>742.9</v>
      </c>
      <c r="F356">
        <v>550.1</v>
      </c>
      <c r="G356" s="115">
        <f t="shared" si="85"/>
        <v>951.5</v>
      </c>
      <c r="H356" s="116">
        <f t="shared" si="86"/>
        <v>645.30000000000007</v>
      </c>
      <c r="I356" s="117">
        <f t="shared" si="87"/>
        <v>47.450798078413129</v>
      </c>
    </row>
    <row r="357" spans="1:9" x14ac:dyDescent="0.2">
      <c r="A357" s="30">
        <f t="shared" si="84"/>
        <v>41326</v>
      </c>
      <c r="B357" s="96" t="s">
        <v>6</v>
      </c>
      <c r="C357">
        <v>188.9</v>
      </c>
      <c r="D357">
        <v>94</v>
      </c>
      <c r="E357">
        <v>773.7</v>
      </c>
      <c r="F357">
        <v>562.29999999999995</v>
      </c>
      <c r="G357" s="115">
        <f t="shared" si="85"/>
        <v>962.6</v>
      </c>
      <c r="H357" s="116">
        <f t="shared" si="86"/>
        <v>656.3</v>
      </c>
      <c r="I357" s="117">
        <f t="shared" si="87"/>
        <v>46.67072984915437</v>
      </c>
    </row>
    <row r="358" spans="1:9" x14ac:dyDescent="0.2">
      <c r="A358" s="30">
        <f t="shared" si="84"/>
        <v>41333</v>
      </c>
      <c r="B358" s="96" t="s">
        <v>6</v>
      </c>
      <c r="C358">
        <v>154.19999999999999</v>
      </c>
      <c r="D358">
        <v>81.7</v>
      </c>
      <c r="E358">
        <v>814.7</v>
      </c>
      <c r="F358">
        <v>576.20000000000005</v>
      </c>
      <c r="G358" s="115">
        <f t="shared" si="85"/>
        <v>968.90000000000009</v>
      </c>
      <c r="H358" s="116">
        <f t="shared" si="86"/>
        <v>657.90000000000009</v>
      </c>
      <c r="I358" s="117">
        <f t="shared" si="87"/>
        <v>47.271621827025378</v>
      </c>
    </row>
    <row r="359" spans="1:9" x14ac:dyDescent="0.2">
      <c r="A359" s="30">
        <f t="shared" si="84"/>
        <v>41340</v>
      </c>
      <c r="B359" s="96" t="s">
        <v>6</v>
      </c>
      <c r="C359">
        <v>152</v>
      </c>
      <c r="D359">
        <v>91.8</v>
      </c>
      <c r="E359">
        <v>834.5</v>
      </c>
      <c r="F359">
        <v>588.9</v>
      </c>
      <c r="G359" s="115">
        <f t="shared" si="85"/>
        <v>986.5</v>
      </c>
      <c r="H359" s="116">
        <f t="shared" si="86"/>
        <v>680.69999999999993</v>
      </c>
      <c r="I359" s="117">
        <f t="shared" si="87"/>
        <v>44.924342588511834</v>
      </c>
    </row>
    <row r="360" spans="1:9" x14ac:dyDescent="0.2">
      <c r="A360" s="30">
        <f t="shared" si="84"/>
        <v>41347</v>
      </c>
      <c r="B360" s="96" t="s">
        <v>6</v>
      </c>
      <c r="C360">
        <v>152.1</v>
      </c>
      <c r="D360">
        <v>78.400000000000006</v>
      </c>
      <c r="E360">
        <v>861.4</v>
      </c>
      <c r="F360">
        <v>608.1</v>
      </c>
      <c r="G360" s="115">
        <f t="shared" si="85"/>
        <v>1013.5</v>
      </c>
      <c r="H360" s="116">
        <f t="shared" si="86"/>
        <v>686.5</v>
      </c>
      <c r="I360" s="117">
        <f t="shared" si="87"/>
        <v>47.63292061179898</v>
      </c>
    </row>
    <row r="361" spans="1:9" x14ac:dyDescent="0.2">
      <c r="A361" s="30">
        <f t="shared" si="84"/>
        <v>41354</v>
      </c>
      <c r="B361" s="96" t="s">
        <v>6</v>
      </c>
      <c r="C361">
        <v>132.6</v>
      </c>
      <c r="D361">
        <v>80.2</v>
      </c>
      <c r="E361">
        <v>887.4</v>
      </c>
      <c r="F361">
        <v>619</v>
      </c>
      <c r="G361" s="115">
        <f t="shared" ref="G361:G366" si="88">+C361+E361</f>
        <v>1020</v>
      </c>
      <c r="H361" s="116">
        <f t="shared" ref="H361:H374" si="89">+D361+F361</f>
        <v>699.2</v>
      </c>
      <c r="I361" s="117">
        <f t="shared" si="87"/>
        <v>45.881006864988549</v>
      </c>
    </row>
    <row r="362" spans="1:9" x14ac:dyDescent="0.2">
      <c r="A362" s="30">
        <f t="shared" si="84"/>
        <v>41361</v>
      </c>
      <c r="B362" s="96" t="s">
        <v>6</v>
      </c>
      <c r="C362">
        <v>117.7</v>
      </c>
      <c r="D362">
        <v>74</v>
      </c>
      <c r="E362">
        <v>910.9</v>
      </c>
      <c r="F362">
        <v>626.29999999999995</v>
      </c>
      <c r="G362" s="115">
        <f t="shared" si="88"/>
        <v>1028.5999999999999</v>
      </c>
      <c r="H362" s="116">
        <f t="shared" si="89"/>
        <v>700.3</v>
      </c>
      <c r="I362" s="117">
        <f t="shared" ref="I362:I374" si="90">+(G362/H362-1)*100</f>
        <v>46.879908610595457</v>
      </c>
    </row>
    <row r="363" spans="1:9" x14ac:dyDescent="0.2">
      <c r="A363" s="30">
        <f t="shared" si="84"/>
        <v>41368</v>
      </c>
      <c r="B363" s="96" t="s">
        <v>6</v>
      </c>
      <c r="C363">
        <v>109.1</v>
      </c>
      <c r="D363">
        <v>66.3</v>
      </c>
      <c r="E363">
        <v>933.9</v>
      </c>
      <c r="F363">
        <v>656.4</v>
      </c>
      <c r="G363" s="115">
        <f t="shared" si="88"/>
        <v>1043</v>
      </c>
      <c r="H363" s="116">
        <f t="shared" si="89"/>
        <v>722.69999999999993</v>
      </c>
      <c r="I363" s="117">
        <f t="shared" si="90"/>
        <v>44.319911443199132</v>
      </c>
    </row>
    <row r="364" spans="1:9" x14ac:dyDescent="0.2">
      <c r="A364" s="30">
        <f t="shared" si="84"/>
        <v>41375</v>
      </c>
      <c r="B364" s="96" t="s">
        <v>6</v>
      </c>
      <c r="C364">
        <v>96.8</v>
      </c>
      <c r="D364">
        <v>60.8</v>
      </c>
      <c r="E364">
        <v>948.7</v>
      </c>
      <c r="F364">
        <v>666.7</v>
      </c>
      <c r="G364" s="115">
        <f t="shared" si="88"/>
        <v>1045.5</v>
      </c>
      <c r="H364" s="116">
        <f t="shared" si="89"/>
        <v>727.5</v>
      </c>
      <c r="I364" s="117">
        <f t="shared" si="90"/>
        <v>43.711340206185568</v>
      </c>
    </row>
    <row r="365" spans="1:9" x14ac:dyDescent="0.2">
      <c r="A365" s="30">
        <f t="shared" si="84"/>
        <v>41382</v>
      </c>
      <c r="B365" s="96" t="s">
        <v>6</v>
      </c>
      <c r="C365">
        <v>78.400000000000006</v>
      </c>
      <c r="D365">
        <v>65.7</v>
      </c>
      <c r="E365">
        <v>970.6</v>
      </c>
      <c r="F365">
        <v>678.1</v>
      </c>
      <c r="G365" s="115">
        <f t="shared" si="88"/>
        <v>1049</v>
      </c>
      <c r="H365" s="116">
        <f t="shared" si="89"/>
        <v>743.80000000000007</v>
      </c>
      <c r="I365" s="117">
        <f t="shared" si="90"/>
        <v>41.032535627856937</v>
      </c>
    </row>
    <row r="366" spans="1:9" x14ac:dyDescent="0.2">
      <c r="A366" s="30">
        <f t="shared" si="84"/>
        <v>41389</v>
      </c>
      <c r="B366" s="96" t="s">
        <v>6</v>
      </c>
      <c r="C366">
        <v>65.2</v>
      </c>
      <c r="D366">
        <v>66</v>
      </c>
      <c r="E366">
        <v>990.7</v>
      </c>
      <c r="F366">
        <v>689.6</v>
      </c>
      <c r="G366" s="115">
        <f t="shared" si="88"/>
        <v>1055.9000000000001</v>
      </c>
      <c r="H366" s="116">
        <f t="shared" si="89"/>
        <v>755.6</v>
      </c>
      <c r="I366" s="117">
        <f t="shared" si="90"/>
        <v>39.743250397035482</v>
      </c>
    </row>
    <row r="367" spans="1:9" x14ac:dyDescent="0.2">
      <c r="A367" s="30">
        <f t="shared" si="84"/>
        <v>41396</v>
      </c>
      <c r="B367" s="96" t="s">
        <v>6</v>
      </c>
      <c r="C367">
        <v>57.8</v>
      </c>
      <c r="D367">
        <v>64.3</v>
      </c>
      <c r="E367">
        <v>1003.1</v>
      </c>
      <c r="F367">
        <v>701.4</v>
      </c>
      <c r="G367" s="115">
        <f t="shared" ref="G367:G374" si="91">+C367+E367</f>
        <v>1060.9000000000001</v>
      </c>
      <c r="H367" s="116">
        <f t="shared" si="89"/>
        <v>765.69999999999993</v>
      </c>
      <c r="I367" s="117">
        <f t="shared" si="90"/>
        <v>38.552958077576108</v>
      </c>
    </row>
    <row r="368" spans="1:9" x14ac:dyDescent="0.2">
      <c r="A368" s="30">
        <f t="shared" si="84"/>
        <v>41403</v>
      </c>
      <c r="B368" s="96" t="s">
        <v>6</v>
      </c>
      <c r="C368">
        <v>56.6</v>
      </c>
      <c r="D368">
        <v>68.8</v>
      </c>
      <c r="E368">
        <v>1012.9</v>
      </c>
      <c r="F368">
        <v>707.3</v>
      </c>
      <c r="G368" s="115">
        <f t="shared" si="91"/>
        <v>1069.5</v>
      </c>
      <c r="H368" s="116">
        <f t="shared" si="89"/>
        <v>776.09999999999991</v>
      </c>
      <c r="I368" s="117">
        <f t="shared" si="90"/>
        <v>37.804406648627761</v>
      </c>
    </row>
    <row r="369" spans="1:10" x14ac:dyDescent="0.2">
      <c r="A369" s="30">
        <f t="shared" si="84"/>
        <v>41410</v>
      </c>
      <c r="B369" s="96" t="s">
        <v>6</v>
      </c>
      <c r="C369">
        <v>41.1</v>
      </c>
      <c r="D369">
        <v>76.3</v>
      </c>
      <c r="E369">
        <v>1031.2</v>
      </c>
      <c r="F369">
        <v>716.3</v>
      </c>
      <c r="G369" s="115">
        <f t="shared" si="91"/>
        <v>1072.3</v>
      </c>
      <c r="H369" s="116">
        <f t="shared" si="89"/>
        <v>792.59999999999991</v>
      </c>
      <c r="I369" s="117">
        <f t="shared" si="90"/>
        <v>35.288922533434274</v>
      </c>
    </row>
    <row r="370" spans="1:10" x14ac:dyDescent="0.2">
      <c r="A370" s="30">
        <f t="shared" si="84"/>
        <v>41417</v>
      </c>
      <c r="B370" s="96" t="s">
        <v>6</v>
      </c>
      <c r="C370">
        <v>35.9</v>
      </c>
      <c r="D370">
        <v>77.8</v>
      </c>
      <c r="E370">
        <v>1041.3</v>
      </c>
      <c r="F370">
        <v>744</v>
      </c>
      <c r="G370" s="115">
        <f t="shared" si="91"/>
        <v>1077.2</v>
      </c>
      <c r="H370" s="116">
        <f t="shared" si="89"/>
        <v>821.8</v>
      </c>
      <c r="I370" s="117">
        <f t="shared" si="90"/>
        <v>31.078121197371633</v>
      </c>
    </row>
    <row r="371" spans="1:10" x14ac:dyDescent="0.2">
      <c r="A371" s="30">
        <f t="shared" si="84"/>
        <v>41424</v>
      </c>
      <c r="B371" s="96" t="s">
        <v>6</v>
      </c>
      <c r="C371">
        <v>41.7</v>
      </c>
      <c r="D371">
        <v>96.2</v>
      </c>
      <c r="E371">
        <v>1046.2</v>
      </c>
      <c r="F371">
        <v>754.3</v>
      </c>
      <c r="G371" s="115">
        <f t="shared" si="91"/>
        <v>1087.9000000000001</v>
      </c>
      <c r="H371" s="116">
        <f t="shared" si="89"/>
        <v>850.5</v>
      </c>
      <c r="I371" s="117">
        <f t="shared" si="90"/>
        <v>27.912992357436806</v>
      </c>
    </row>
    <row r="372" spans="1:10" x14ac:dyDescent="0.2">
      <c r="A372" s="30">
        <f t="shared" si="84"/>
        <v>41431</v>
      </c>
      <c r="B372" s="96" t="s">
        <v>6</v>
      </c>
      <c r="C372">
        <v>42.8</v>
      </c>
      <c r="D372">
        <v>106.5</v>
      </c>
      <c r="E372">
        <v>1051.5</v>
      </c>
      <c r="F372">
        <v>767.4</v>
      </c>
      <c r="G372" s="115">
        <f t="shared" si="91"/>
        <v>1094.3</v>
      </c>
      <c r="H372" s="116">
        <f t="shared" si="89"/>
        <v>873.9</v>
      </c>
      <c r="I372" s="117">
        <f t="shared" si="90"/>
        <v>25.220276919556017</v>
      </c>
      <c r="J372">
        <v>1</v>
      </c>
    </row>
    <row r="373" spans="1:10" x14ac:dyDescent="0.2">
      <c r="A373" s="30">
        <f t="shared" si="84"/>
        <v>41438</v>
      </c>
      <c r="B373" s="96" t="s">
        <v>6</v>
      </c>
      <c r="C373">
        <v>40</v>
      </c>
      <c r="D373">
        <v>94.3</v>
      </c>
      <c r="E373">
        <v>1060.2</v>
      </c>
      <c r="F373">
        <v>780</v>
      </c>
      <c r="G373" s="115">
        <f t="shared" si="91"/>
        <v>1100.2</v>
      </c>
      <c r="H373" s="116">
        <f t="shared" si="89"/>
        <v>874.3</v>
      </c>
      <c r="I373" s="117">
        <f t="shared" si="90"/>
        <v>25.837813107628982</v>
      </c>
      <c r="J373">
        <v>1</v>
      </c>
    </row>
    <row r="374" spans="1:10" x14ac:dyDescent="0.2">
      <c r="A374" s="30">
        <f t="shared" si="84"/>
        <v>41445</v>
      </c>
      <c r="B374" s="96" t="s">
        <v>6</v>
      </c>
      <c r="C374">
        <v>38</v>
      </c>
      <c r="D374">
        <v>89.9</v>
      </c>
      <c r="E374">
        <v>1065.2</v>
      </c>
      <c r="F374">
        <v>789.4</v>
      </c>
      <c r="G374" s="115">
        <f t="shared" si="91"/>
        <v>1103.2</v>
      </c>
      <c r="H374" s="116">
        <f t="shared" si="89"/>
        <v>879.3</v>
      </c>
      <c r="I374" s="117">
        <f t="shared" si="90"/>
        <v>25.463436824746964</v>
      </c>
      <c r="J374">
        <v>1</v>
      </c>
    </row>
    <row r="375" spans="1:10" x14ac:dyDescent="0.2">
      <c r="A375" s="30">
        <f t="shared" si="84"/>
        <v>41452</v>
      </c>
      <c r="B375" s="96" t="s">
        <v>6</v>
      </c>
      <c r="C375">
        <v>47.8</v>
      </c>
      <c r="D375">
        <v>87</v>
      </c>
      <c r="E375">
        <v>1067.4000000000001</v>
      </c>
      <c r="F375">
        <v>805.9</v>
      </c>
      <c r="G375" s="115">
        <f t="shared" ref="G375:G389" si="92">+C375+E375</f>
        <v>1115.2</v>
      </c>
      <c r="H375" s="116">
        <f t="shared" ref="H375:H389" si="93">+D375+F375</f>
        <v>892.9</v>
      </c>
      <c r="I375" s="117">
        <f t="shared" ref="I375:I389" si="94">+(G375/H375-1)*100</f>
        <v>24.896404972561314</v>
      </c>
      <c r="J375">
        <v>1</v>
      </c>
    </row>
    <row r="376" spans="1:10" x14ac:dyDescent="0.2">
      <c r="A376" s="30">
        <f t="shared" si="84"/>
        <v>41459</v>
      </c>
      <c r="B376" s="96" t="s">
        <v>6</v>
      </c>
      <c r="C376">
        <v>46.5</v>
      </c>
      <c r="D376">
        <v>83.9</v>
      </c>
      <c r="E376">
        <v>1073.7</v>
      </c>
      <c r="F376">
        <v>814.1</v>
      </c>
      <c r="G376" s="115">
        <f t="shared" si="92"/>
        <v>1120.2</v>
      </c>
      <c r="H376" s="116">
        <f t="shared" si="93"/>
        <v>898</v>
      </c>
      <c r="I376" s="117">
        <f t="shared" si="94"/>
        <v>24.74387527839643</v>
      </c>
      <c r="J376">
        <v>1</v>
      </c>
    </row>
    <row r="377" spans="1:10" x14ac:dyDescent="0.2">
      <c r="A377" s="30">
        <f t="shared" si="84"/>
        <v>41466</v>
      </c>
      <c r="B377" s="96" t="s">
        <v>6</v>
      </c>
      <c r="C377">
        <v>45.7</v>
      </c>
      <c r="D377">
        <v>72.8</v>
      </c>
      <c r="E377">
        <v>1079.9000000000001</v>
      </c>
      <c r="F377">
        <v>836.6</v>
      </c>
      <c r="G377" s="115">
        <f t="shared" si="92"/>
        <v>1125.6000000000001</v>
      </c>
      <c r="H377" s="116">
        <f t="shared" si="93"/>
        <v>909.4</v>
      </c>
      <c r="I377" s="117">
        <f t="shared" si="94"/>
        <v>23.773916868264799</v>
      </c>
      <c r="J377">
        <v>7</v>
      </c>
    </row>
    <row r="378" spans="1:10" x14ac:dyDescent="0.2">
      <c r="A378" s="30">
        <f t="shared" si="84"/>
        <v>41473</v>
      </c>
      <c r="B378" s="96" t="s">
        <v>6</v>
      </c>
      <c r="C378">
        <v>69.2</v>
      </c>
      <c r="D378">
        <v>104.5</v>
      </c>
      <c r="E378">
        <v>1082.9000000000001</v>
      </c>
      <c r="F378">
        <v>847.7</v>
      </c>
      <c r="G378" s="115">
        <f t="shared" si="92"/>
        <v>1152.1000000000001</v>
      </c>
      <c r="H378" s="116">
        <f t="shared" si="93"/>
        <v>952.2</v>
      </c>
      <c r="I378" s="117">
        <f t="shared" si="94"/>
        <v>20.993488762864953</v>
      </c>
      <c r="J378">
        <v>26</v>
      </c>
    </row>
    <row r="379" spans="1:10" x14ac:dyDescent="0.2">
      <c r="A379" s="30">
        <f t="shared" si="84"/>
        <v>41480</v>
      </c>
      <c r="B379" s="96" t="s">
        <v>6</v>
      </c>
      <c r="C379">
        <v>112.1</v>
      </c>
      <c r="D379">
        <v>101.1</v>
      </c>
      <c r="E379">
        <v>1089.8</v>
      </c>
      <c r="F379">
        <v>859.6</v>
      </c>
      <c r="G379" s="115">
        <f t="shared" si="92"/>
        <v>1201.8999999999999</v>
      </c>
      <c r="H379" s="116">
        <f t="shared" si="93"/>
        <v>960.7</v>
      </c>
      <c r="I379" s="117">
        <f t="shared" si="94"/>
        <v>25.106693036327666</v>
      </c>
      <c r="J379">
        <v>34</v>
      </c>
    </row>
    <row r="380" spans="1:10" x14ac:dyDescent="0.2">
      <c r="A380" s="30">
        <f t="shared" si="84"/>
        <v>41487</v>
      </c>
      <c r="B380" s="96" t="s">
        <v>6</v>
      </c>
      <c r="C380">
        <v>124.2</v>
      </c>
      <c r="D380">
        <v>106.2</v>
      </c>
      <c r="E380">
        <v>1094.0999999999999</v>
      </c>
      <c r="F380">
        <v>868.2</v>
      </c>
      <c r="G380" s="115">
        <f t="shared" si="92"/>
        <v>1218.3</v>
      </c>
      <c r="H380" s="116">
        <f t="shared" si="93"/>
        <v>974.40000000000009</v>
      </c>
      <c r="I380" s="117">
        <f t="shared" si="94"/>
        <v>25.030788177339879</v>
      </c>
      <c r="J380">
        <v>63.5</v>
      </c>
    </row>
    <row r="381" spans="1:10" x14ac:dyDescent="0.2">
      <c r="A381" s="30">
        <f t="shared" si="84"/>
        <v>41494</v>
      </c>
      <c r="B381" s="96" t="s">
        <v>6</v>
      </c>
      <c r="C381">
        <v>152.5</v>
      </c>
      <c r="D381">
        <v>106.8</v>
      </c>
      <c r="E381">
        <v>1096</v>
      </c>
      <c r="F381">
        <v>876.7</v>
      </c>
      <c r="G381" s="115">
        <f t="shared" si="92"/>
        <v>1248.5</v>
      </c>
      <c r="H381" s="116">
        <f t="shared" si="93"/>
        <v>983.5</v>
      </c>
      <c r="I381" s="117">
        <f t="shared" si="94"/>
        <v>26.944585663446862</v>
      </c>
      <c r="J381">
        <v>74.5</v>
      </c>
    </row>
    <row r="382" spans="1:10" x14ac:dyDescent="0.2">
      <c r="A382" s="30">
        <f>+A381+7</f>
        <v>41501</v>
      </c>
      <c r="B382" s="96" t="s">
        <v>6</v>
      </c>
      <c r="C382">
        <v>164.5</v>
      </c>
      <c r="D382">
        <v>113.1</v>
      </c>
      <c r="E382">
        <v>1099.7</v>
      </c>
      <c r="F382">
        <v>887.3</v>
      </c>
      <c r="G382" s="115">
        <f t="shared" si="92"/>
        <v>1264.2</v>
      </c>
      <c r="H382" s="116">
        <f t="shared" si="93"/>
        <v>1000.4</v>
      </c>
      <c r="I382" s="117">
        <f t="shared" si="94"/>
        <v>26.369452219112354</v>
      </c>
      <c r="J382" s="96">
        <v>95.1</v>
      </c>
    </row>
    <row r="383" spans="1:10" x14ac:dyDescent="0.2">
      <c r="A383" s="30">
        <f>+A382+7</f>
        <v>41508</v>
      </c>
      <c r="B383" s="96" t="s">
        <v>6</v>
      </c>
      <c r="C383">
        <v>181.3</v>
      </c>
      <c r="D383">
        <v>101.3</v>
      </c>
      <c r="E383">
        <v>1105.2</v>
      </c>
      <c r="F383">
        <v>899.1</v>
      </c>
      <c r="G383" s="115">
        <f t="shared" si="92"/>
        <v>1286.5</v>
      </c>
      <c r="H383" s="116">
        <f t="shared" si="93"/>
        <v>1000.4</v>
      </c>
      <c r="I383" s="117">
        <f t="shared" si="94"/>
        <v>28.598560575769703</v>
      </c>
      <c r="J383" s="96">
        <v>167.3</v>
      </c>
    </row>
    <row r="384" spans="1:10" x14ac:dyDescent="0.2">
      <c r="A384" s="30">
        <f>+A383+7</f>
        <v>41515</v>
      </c>
      <c r="B384" s="96" t="s">
        <v>6</v>
      </c>
      <c r="C384">
        <v>163.9</v>
      </c>
      <c r="D384">
        <v>90.8</v>
      </c>
      <c r="E384">
        <v>1118.9000000000001</v>
      </c>
      <c r="F384">
        <v>909.3</v>
      </c>
      <c r="G384" s="115">
        <f t="shared" si="92"/>
        <v>1282.8000000000002</v>
      </c>
      <c r="H384" s="116">
        <f t="shared" si="93"/>
        <v>1000.0999999999999</v>
      </c>
      <c r="I384" s="117">
        <f t="shared" si="94"/>
        <v>28.267173282671763</v>
      </c>
      <c r="J384" s="96">
        <v>186.8</v>
      </c>
    </row>
    <row r="385" spans="1:13" x14ac:dyDescent="0.2">
      <c r="A385" s="30">
        <f>+A384+7</f>
        <v>41522</v>
      </c>
      <c r="B385" s="96" t="s">
        <v>6</v>
      </c>
      <c r="C385">
        <v>376.7</v>
      </c>
      <c r="D385">
        <v>307</v>
      </c>
      <c r="E385">
        <v>2.9</v>
      </c>
      <c r="F385">
        <v>14.9</v>
      </c>
      <c r="G385" s="115">
        <f t="shared" si="92"/>
        <v>379.59999999999997</v>
      </c>
      <c r="H385" s="116">
        <f t="shared" si="93"/>
        <v>321.89999999999998</v>
      </c>
      <c r="I385" s="117">
        <f t="shared" si="94"/>
        <v>17.924821373097231</v>
      </c>
    </row>
    <row r="386" spans="1:13" x14ac:dyDescent="0.2">
      <c r="A386" s="30">
        <f>+A385+7</f>
        <v>41529</v>
      </c>
      <c r="B386" s="96" t="s">
        <v>6</v>
      </c>
      <c r="C386">
        <v>410.9</v>
      </c>
      <c r="D386">
        <v>327</v>
      </c>
      <c r="E386">
        <v>7.2</v>
      </c>
      <c r="F386">
        <v>30.2</v>
      </c>
      <c r="G386" s="115">
        <f t="shared" si="92"/>
        <v>418.09999999999997</v>
      </c>
      <c r="H386" s="116">
        <f t="shared" si="93"/>
        <v>357.2</v>
      </c>
      <c r="I386" s="117">
        <f t="shared" si="94"/>
        <v>17.049272116461367</v>
      </c>
    </row>
    <row r="387" spans="1:13" x14ac:dyDescent="0.2">
      <c r="A387" s="30">
        <f t="shared" ref="A387:A396" si="95">+A386+7</f>
        <v>41536</v>
      </c>
      <c r="B387" s="96" t="s">
        <v>6</v>
      </c>
      <c r="C387">
        <v>461.5</v>
      </c>
      <c r="D387">
        <v>336.3</v>
      </c>
      <c r="E387">
        <v>9.9</v>
      </c>
      <c r="F387">
        <v>39.1</v>
      </c>
      <c r="G387" s="115">
        <f t="shared" si="92"/>
        <v>471.4</v>
      </c>
      <c r="H387" s="116">
        <f t="shared" si="93"/>
        <v>375.40000000000003</v>
      </c>
      <c r="I387" s="117">
        <f t="shared" si="94"/>
        <v>25.572722429408621</v>
      </c>
    </row>
    <row r="388" spans="1:13" x14ac:dyDescent="0.2">
      <c r="A388" s="30">
        <f t="shared" si="95"/>
        <v>41543</v>
      </c>
      <c r="B388" s="96" t="s">
        <v>6</v>
      </c>
      <c r="C388">
        <v>501.8</v>
      </c>
      <c r="D388">
        <v>350.7</v>
      </c>
      <c r="E388">
        <v>14</v>
      </c>
      <c r="F388">
        <v>48.4</v>
      </c>
      <c r="G388" s="115">
        <f t="shared" si="92"/>
        <v>515.79999999999995</v>
      </c>
      <c r="H388" s="116">
        <f t="shared" si="93"/>
        <v>399.09999999999997</v>
      </c>
      <c r="I388" s="117">
        <f t="shared" si="94"/>
        <v>29.240791781508403</v>
      </c>
      <c r="J388" s="117">
        <v>27.4</v>
      </c>
    </row>
    <row r="389" spans="1:13" x14ac:dyDescent="0.2">
      <c r="A389" s="30">
        <f t="shared" si="95"/>
        <v>41550</v>
      </c>
      <c r="B389" s="96" t="s">
        <v>6</v>
      </c>
      <c r="C389">
        <v>528</v>
      </c>
      <c r="D389">
        <v>339.3</v>
      </c>
      <c r="E389">
        <v>27.4</v>
      </c>
      <c r="F389">
        <v>66.400000000000006</v>
      </c>
      <c r="G389" s="115">
        <f t="shared" si="92"/>
        <v>555.4</v>
      </c>
      <c r="H389" s="116">
        <f t="shared" si="93"/>
        <v>405.70000000000005</v>
      </c>
      <c r="I389" s="117">
        <f t="shared" si="94"/>
        <v>36.899186591077139</v>
      </c>
    </row>
    <row r="390" spans="1:13" ht="15" x14ac:dyDescent="0.2">
      <c r="A390" s="30">
        <f t="shared" si="95"/>
        <v>41557</v>
      </c>
      <c r="B390" s="96" t="s">
        <v>6</v>
      </c>
      <c r="M390" s="107"/>
    </row>
    <row r="391" spans="1:13" x14ac:dyDescent="0.2">
      <c r="A391" s="30">
        <f t="shared" si="95"/>
        <v>41564</v>
      </c>
      <c r="B391" s="96" t="s">
        <v>6</v>
      </c>
    </row>
    <row r="392" spans="1:13" x14ac:dyDescent="0.2">
      <c r="A392" s="30">
        <f t="shared" si="95"/>
        <v>41571</v>
      </c>
      <c r="B392" s="96" t="s">
        <v>6</v>
      </c>
      <c r="C392">
        <v>674.1</v>
      </c>
      <c r="D392">
        <v>362.3</v>
      </c>
      <c r="E392">
        <v>83.4</v>
      </c>
      <c r="F392">
        <v>221.9</v>
      </c>
      <c r="G392" s="115">
        <f t="shared" ref="G392:H394" si="96">+C392+E392</f>
        <v>757.5</v>
      </c>
      <c r="H392" s="116">
        <f t="shared" si="96"/>
        <v>584.20000000000005</v>
      </c>
      <c r="I392" s="117">
        <f t="shared" ref="I392:I405" si="97">+(G392/H392-1)*100</f>
        <v>29.664498459431687</v>
      </c>
    </row>
    <row r="393" spans="1:13" ht="15" x14ac:dyDescent="0.2">
      <c r="A393" s="30">
        <f t="shared" si="95"/>
        <v>41578</v>
      </c>
      <c r="B393" s="96" t="s">
        <v>6</v>
      </c>
      <c r="C393">
        <v>633.5</v>
      </c>
      <c r="D393">
        <v>292.10000000000002</v>
      </c>
      <c r="E393">
        <v>124.7</v>
      </c>
      <c r="F393">
        <v>317.10000000000002</v>
      </c>
      <c r="G393" s="115">
        <f t="shared" si="96"/>
        <v>758.2</v>
      </c>
      <c r="H393" s="116">
        <f t="shared" si="96"/>
        <v>609.20000000000005</v>
      </c>
      <c r="I393" s="117">
        <f t="shared" si="97"/>
        <v>24.458305975049232</v>
      </c>
      <c r="L393" s="107"/>
    </row>
    <row r="394" spans="1:13" x14ac:dyDescent="0.2">
      <c r="A394" s="30">
        <f t="shared" si="95"/>
        <v>41585</v>
      </c>
      <c r="B394" s="96" t="s">
        <v>6</v>
      </c>
      <c r="C394">
        <v>628.5</v>
      </c>
      <c r="D394">
        <v>246.8</v>
      </c>
      <c r="E394">
        <v>158.1</v>
      </c>
      <c r="F394">
        <v>391.5</v>
      </c>
      <c r="G394" s="115">
        <f t="shared" si="96"/>
        <v>786.6</v>
      </c>
      <c r="H394" s="116">
        <f t="shared" si="96"/>
        <v>638.29999999999995</v>
      </c>
      <c r="I394" s="117">
        <f t="shared" si="97"/>
        <v>23.233589221369265</v>
      </c>
    </row>
    <row r="395" spans="1:13" x14ac:dyDescent="0.2">
      <c r="A395" s="30">
        <f t="shared" si="95"/>
        <v>41592</v>
      </c>
      <c r="B395" s="96" t="s">
        <v>6</v>
      </c>
      <c r="C395">
        <v>550.1</v>
      </c>
      <c r="D395">
        <v>174.1</v>
      </c>
      <c r="E395">
        <v>254.2</v>
      </c>
      <c r="F395">
        <v>470.7</v>
      </c>
      <c r="G395" s="115">
        <f t="shared" ref="G395:H418" si="98">+C395+E395</f>
        <v>804.3</v>
      </c>
      <c r="H395" s="116">
        <f t="shared" si="98"/>
        <v>644.79999999999995</v>
      </c>
      <c r="I395" s="117">
        <f t="shared" si="97"/>
        <v>24.736352357320101</v>
      </c>
    </row>
    <row r="396" spans="1:13" x14ac:dyDescent="0.2">
      <c r="A396" s="30">
        <f t="shared" si="95"/>
        <v>41599</v>
      </c>
      <c r="B396" s="96" t="s">
        <v>6</v>
      </c>
      <c r="C396">
        <v>520.1</v>
      </c>
      <c r="D396">
        <v>166.4</v>
      </c>
      <c r="E396">
        <v>298.7</v>
      </c>
      <c r="F396">
        <v>484.5</v>
      </c>
      <c r="G396" s="115">
        <f t="shared" si="98"/>
        <v>818.8</v>
      </c>
      <c r="H396" s="116">
        <f t="shared" si="98"/>
        <v>650.9</v>
      </c>
      <c r="I396" s="117">
        <f t="shared" si="97"/>
        <v>25.795053003533575</v>
      </c>
    </row>
    <row r="397" spans="1:13" x14ac:dyDescent="0.2">
      <c r="A397" s="30">
        <f t="shared" ref="A397:A408" si="99">+A396+7</f>
        <v>41606</v>
      </c>
      <c r="B397" s="96" t="s">
        <v>6</v>
      </c>
      <c r="C397" s="118">
        <v>494</v>
      </c>
      <c r="D397" s="118">
        <v>191.5</v>
      </c>
      <c r="E397" s="118">
        <v>336.4</v>
      </c>
      <c r="F397" s="118">
        <v>500.8</v>
      </c>
      <c r="G397" s="115">
        <f t="shared" si="98"/>
        <v>830.4</v>
      </c>
      <c r="H397" s="116">
        <f t="shared" si="98"/>
        <v>692.3</v>
      </c>
      <c r="I397" s="117">
        <f t="shared" si="97"/>
        <v>19.947999422215812</v>
      </c>
    </row>
    <row r="398" spans="1:13" x14ac:dyDescent="0.2">
      <c r="A398" s="30">
        <f t="shared" si="99"/>
        <v>41613</v>
      </c>
      <c r="B398" s="96" t="s">
        <v>6</v>
      </c>
      <c r="C398">
        <v>498.5</v>
      </c>
      <c r="D398">
        <v>191.9</v>
      </c>
      <c r="E398">
        <v>370</v>
      </c>
      <c r="F398">
        <v>518.79999999999995</v>
      </c>
      <c r="G398" s="115">
        <f t="shared" si="98"/>
        <v>868.5</v>
      </c>
      <c r="H398" s="116">
        <f t="shared" si="98"/>
        <v>710.69999999999993</v>
      </c>
      <c r="I398" s="117">
        <f t="shared" si="97"/>
        <v>22.20346137610807</v>
      </c>
    </row>
    <row r="399" spans="1:13" x14ac:dyDescent="0.2">
      <c r="A399" s="30">
        <f t="shared" si="99"/>
        <v>41620</v>
      </c>
      <c r="B399" s="96" t="s">
        <v>6</v>
      </c>
      <c r="C399">
        <v>473.5</v>
      </c>
      <c r="D399">
        <v>200.3</v>
      </c>
      <c r="E399">
        <v>406.1</v>
      </c>
      <c r="F399">
        <v>539.70000000000005</v>
      </c>
      <c r="G399" s="115">
        <f t="shared" si="98"/>
        <v>879.6</v>
      </c>
      <c r="H399" s="116">
        <f t="shared" si="98"/>
        <v>740</v>
      </c>
      <c r="I399" s="117">
        <f t="shared" si="97"/>
        <v>18.86486486486487</v>
      </c>
    </row>
    <row r="400" spans="1:13" x14ac:dyDescent="0.2">
      <c r="A400" s="30">
        <f t="shared" si="99"/>
        <v>41627</v>
      </c>
      <c r="B400" s="96" t="s">
        <v>6</v>
      </c>
      <c r="C400" s="118">
        <v>450</v>
      </c>
      <c r="D400" s="118">
        <v>188</v>
      </c>
      <c r="E400">
        <v>437.9</v>
      </c>
      <c r="F400">
        <v>576.1</v>
      </c>
      <c r="G400" s="115">
        <f t="shared" si="98"/>
        <v>887.9</v>
      </c>
      <c r="H400" s="116">
        <f t="shared" si="98"/>
        <v>764.1</v>
      </c>
      <c r="I400" s="117">
        <f t="shared" si="97"/>
        <v>16.202067792173793</v>
      </c>
    </row>
    <row r="401" spans="1:17" x14ac:dyDescent="0.2">
      <c r="A401" s="30">
        <f t="shared" si="99"/>
        <v>41634</v>
      </c>
      <c r="B401" s="96" t="s">
        <v>6</v>
      </c>
      <c r="C401">
        <v>450.6</v>
      </c>
      <c r="D401">
        <v>175.3</v>
      </c>
      <c r="E401">
        <v>461.1</v>
      </c>
      <c r="F401">
        <v>596.20000000000005</v>
      </c>
      <c r="G401" s="115">
        <f t="shared" si="98"/>
        <v>911.7</v>
      </c>
      <c r="H401" s="116">
        <f t="shared" si="98"/>
        <v>771.5</v>
      </c>
      <c r="I401" s="117">
        <f t="shared" si="97"/>
        <v>18.17239144523657</v>
      </c>
    </row>
    <row r="402" spans="1:17" x14ac:dyDescent="0.2">
      <c r="A402" s="30">
        <f t="shared" si="99"/>
        <v>41641</v>
      </c>
      <c r="B402" s="96" t="s">
        <v>6</v>
      </c>
      <c r="C402">
        <v>434.9</v>
      </c>
      <c r="D402">
        <v>196.2</v>
      </c>
      <c r="E402">
        <v>480.5</v>
      </c>
      <c r="F402">
        <v>605.70000000000005</v>
      </c>
      <c r="G402" s="115">
        <f t="shared" si="98"/>
        <v>915.4</v>
      </c>
      <c r="H402" s="116">
        <f t="shared" si="98"/>
        <v>801.90000000000009</v>
      </c>
      <c r="I402" s="117">
        <f t="shared" si="97"/>
        <v>14.153884524254877</v>
      </c>
    </row>
    <row r="403" spans="1:17" ht="15" x14ac:dyDescent="0.2">
      <c r="A403" s="30">
        <f t="shared" si="99"/>
        <v>41648</v>
      </c>
      <c r="B403" s="96" t="s">
        <v>6</v>
      </c>
      <c r="C403">
        <v>414.9</v>
      </c>
      <c r="D403">
        <v>208.9</v>
      </c>
      <c r="E403">
        <v>516</v>
      </c>
      <c r="F403">
        <v>627.20000000000005</v>
      </c>
      <c r="G403" s="115">
        <f t="shared" si="98"/>
        <v>930.9</v>
      </c>
      <c r="H403" s="116">
        <f t="shared" si="98"/>
        <v>836.1</v>
      </c>
      <c r="I403" s="117">
        <f t="shared" si="97"/>
        <v>11.338356655902393</v>
      </c>
      <c r="K403" s="107"/>
      <c r="N403" s="107"/>
    </row>
    <row r="404" spans="1:17" ht="15" x14ac:dyDescent="0.2">
      <c r="A404" s="30">
        <f t="shared" si="99"/>
        <v>41655</v>
      </c>
      <c r="B404" s="96" t="s">
        <v>6</v>
      </c>
      <c r="C404">
        <v>384.7</v>
      </c>
      <c r="D404" s="118">
        <v>201</v>
      </c>
      <c r="E404">
        <v>548</v>
      </c>
      <c r="F404">
        <v>648.4</v>
      </c>
      <c r="G404" s="115">
        <f t="shared" si="98"/>
        <v>932.7</v>
      </c>
      <c r="H404" s="116">
        <f t="shared" si="98"/>
        <v>849.4</v>
      </c>
      <c r="I404" s="117">
        <f t="shared" si="97"/>
        <v>9.8069225335531094</v>
      </c>
      <c r="K404" s="107"/>
    </row>
    <row r="405" spans="1:17" x14ac:dyDescent="0.2">
      <c r="A405" s="30">
        <f t="shared" si="99"/>
        <v>41662</v>
      </c>
      <c r="B405" s="96" t="s">
        <v>6</v>
      </c>
      <c r="C405">
        <v>368.7</v>
      </c>
      <c r="D405">
        <v>181.6</v>
      </c>
      <c r="E405">
        <v>576.79999999999995</v>
      </c>
      <c r="F405">
        <v>674.8</v>
      </c>
      <c r="G405" s="115">
        <f t="shared" si="98"/>
        <v>945.5</v>
      </c>
      <c r="H405" s="116">
        <f t="shared" si="98"/>
        <v>856.4</v>
      </c>
      <c r="I405" s="117">
        <f t="shared" si="97"/>
        <v>10.404016814572635</v>
      </c>
    </row>
    <row r="406" spans="1:17" ht="15" x14ac:dyDescent="0.2">
      <c r="A406" s="30">
        <f t="shared" si="99"/>
        <v>41669</v>
      </c>
      <c r="B406" s="96" t="s">
        <v>6</v>
      </c>
      <c r="C406">
        <v>296.5</v>
      </c>
      <c r="D406">
        <v>210.5</v>
      </c>
      <c r="E406">
        <v>654.20000000000005</v>
      </c>
      <c r="F406" s="118">
        <v>696</v>
      </c>
      <c r="G406" s="115">
        <f t="shared" si="98"/>
        <v>950.7</v>
      </c>
      <c r="H406" s="116">
        <f t="shared" ref="H406:H418" si="100">+D406+F406</f>
        <v>906.5</v>
      </c>
      <c r="I406" s="117">
        <f t="shared" ref="I406:I418" si="101">+(G406/H406-1)*100</f>
        <v>4.8758963044677417</v>
      </c>
      <c r="K406" s="107"/>
      <c r="L406" s="107"/>
      <c r="O406" s="107"/>
    </row>
    <row r="407" spans="1:17" ht="15" x14ac:dyDescent="0.2">
      <c r="A407" s="30">
        <f t="shared" si="99"/>
        <v>41676</v>
      </c>
      <c r="B407" s="96" t="s">
        <v>6</v>
      </c>
      <c r="C407" s="118">
        <v>272</v>
      </c>
      <c r="D407">
        <v>228.2</v>
      </c>
      <c r="E407">
        <v>678.1</v>
      </c>
      <c r="F407">
        <v>717.3</v>
      </c>
      <c r="G407" s="115">
        <f t="shared" si="98"/>
        <v>950.1</v>
      </c>
      <c r="H407" s="116">
        <f t="shared" si="100"/>
        <v>945.5</v>
      </c>
      <c r="I407" s="117">
        <f t="shared" si="101"/>
        <v>0.48651507139079175</v>
      </c>
      <c r="L407" s="107"/>
    </row>
    <row r="408" spans="1:17" x14ac:dyDescent="0.2">
      <c r="A408" s="30">
        <f t="shared" si="99"/>
        <v>41683</v>
      </c>
      <c r="B408" s="96" t="s">
        <v>6</v>
      </c>
      <c r="C408">
        <v>262.89999999999998</v>
      </c>
      <c r="D408">
        <v>208.6</v>
      </c>
      <c r="E408" s="118">
        <v>697</v>
      </c>
      <c r="F408">
        <v>742.9</v>
      </c>
      <c r="G408" s="115">
        <f t="shared" si="98"/>
        <v>959.9</v>
      </c>
      <c r="H408" s="116">
        <f t="shared" si="100"/>
        <v>951.5</v>
      </c>
      <c r="I408" s="117">
        <f t="shared" si="101"/>
        <v>0.88281660535995954</v>
      </c>
    </row>
    <row r="409" spans="1:17" x14ac:dyDescent="0.2">
      <c r="A409" s="30">
        <f t="shared" ref="A409:A472" si="102">+A408+7</f>
        <v>41690</v>
      </c>
      <c r="B409" s="96" t="s">
        <v>6</v>
      </c>
      <c r="C409">
        <v>247.9</v>
      </c>
      <c r="D409">
        <v>188.9</v>
      </c>
      <c r="E409">
        <v>713.4</v>
      </c>
      <c r="F409">
        <v>773.7</v>
      </c>
      <c r="G409" s="115">
        <f t="shared" si="98"/>
        <v>961.3</v>
      </c>
      <c r="H409" s="116">
        <f t="shared" si="100"/>
        <v>962.6</v>
      </c>
      <c r="I409" s="117">
        <f t="shared" si="101"/>
        <v>-0.13505090380221407</v>
      </c>
    </row>
    <row r="410" spans="1:17" x14ac:dyDescent="0.2">
      <c r="A410" s="30">
        <f t="shared" si="102"/>
        <v>41697</v>
      </c>
      <c r="B410" s="96" t="s">
        <v>6</v>
      </c>
      <c r="C410">
        <v>225.6</v>
      </c>
      <c r="D410">
        <v>154.19999999999999</v>
      </c>
      <c r="E410">
        <v>752.1</v>
      </c>
      <c r="F410">
        <v>814.7</v>
      </c>
      <c r="G410" s="115">
        <f t="shared" si="98"/>
        <v>977.7</v>
      </c>
      <c r="H410" s="116">
        <f t="shared" si="100"/>
        <v>968.90000000000009</v>
      </c>
      <c r="I410" s="117">
        <f t="shared" si="101"/>
        <v>0.90824646506346696</v>
      </c>
    </row>
    <row r="411" spans="1:17" ht="15" x14ac:dyDescent="0.2">
      <c r="A411" s="30">
        <f t="shared" si="102"/>
        <v>41704</v>
      </c>
      <c r="B411" s="96" t="s">
        <v>6</v>
      </c>
      <c r="C411">
        <v>204.1</v>
      </c>
      <c r="D411" s="118">
        <v>152</v>
      </c>
      <c r="E411">
        <v>825.8</v>
      </c>
      <c r="F411">
        <v>834.5</v>
      </c>
      <c r="G411" s="115">
        <f t="shared" si="98"/>
        <v>1029.8999999999999</v>
      </c>
      <c r="H411" s="116">
        <f t="shared" si="100"/>
        <v>986.5</v>
      </c>
      <c r="I411" s="117">
        <f t="shared" si="101"/>
        <v>4.3993917891535617</v>
      </c>
      <c r="K411" s="107"/>
      <c r="L411" s="164"/>
      <c r="M411" s="164"/>
      <c r="N411" s="164"/>
      <c r="O411" s="164"/>
      <c r="P411" s="164"/>
      <c r="Q411" s="164"/>
    </row>
    <row r="412" spans="1:17" x14ac:dyDescent="0.2">
      <c r="A412" s="30">
        <f t="shared" si="102"/>
        <v>41711</v>
      </c>
      <c r="B412" s="96" t="s">
        <v>6</v>
      </c>
      <c r="C412">
        <v>132.1</v>
      </c>
      <c r="D412">
        <v>152.1</v>
      </c>
      <c r="E412">
        <v>909.4</v>
      </c>
      <c r="F412">
        <v>861.4</v>
      </c>
      <c r="G412" s="115">
        <f t="shared" si="98"/>
        <v>1041.5</v>
      </c>
      <c r="H412" s="116">
        <f t="shared" si="100"/>
        <v>1013.5</v>
      </c>
      <c r="I412" s="117">
        <f t="shared" si="101"/>
        <v>2.7627035027133706</v>
      </c>
    </row>
    <row r="413" spans="1:17" x14ac:dyDescent="0.2">
      <c r="A413" s="30">
        <f t="shared" si="102"/>
        <v>41718</v>
      </c>
      <c r="B413" s="96" t="s">
        <v>6</v>
      </c>
      <c r="C413">
        <v>131.1</v>
      </c>
      <c r="D413">
        <v>132.6</v>
      </c>
      <c r="E413">
        <v>923.9</v>
      </c>
      <c r="F413">
        <v>887.4</v>
      </c>
      <c r="G413" s="115">
        <f t="shared" si="98"/>
        <v>1055</v>
      </c>
      <c r="H413" s="116">
        <f t="shared" si="100"/>
        <v>1020</v>
      </c>
      <c r="I413" s="117">
        <f t="shared" si="101"/>
        <v>3.4313725490196179</v>
      </c>
    </row>
    <row r="414" spans="1:17" x14ac:dyDescent="0.2">
      <c r="A414" s="30">
        <f t="shared" si="102"/>
        <v>41725</v>
      </c>
      <c r="B414" s="96" t="s">
        <v>6</v>
      </c>
      <c r="C414">
        <v>121.1</v>
      </c>
      <c r="D414">
        <v>117.7</v>
      </c>
      <c r="E414">
        <v>940.5</v>
      </c>
      <c r="F414">
        <v>910.9</v>
      </c>
      <c r="G414" s="115">
        <f t="shared" si="98"/>
        <v>1061.5999999999999</v>
      </c>
      <c r="H414" s="116">
        <f t="shared" si="100"/>
        <v>1028.5999999999999</v>
      </c>
      <c r="I414" s="117">
        <f t="shared" si="101"/>
        <v>3.2082442154384605</v>
      </c>
    </row>
    <row r="415" spans="1:17" x14ac:dyDescent="0.2">
      <c r="A415" s="30">
        <f t="shared" si="102"/>
        <v>41732</v>
      </c>
      <c r="B415" s="96" t="s">
        <v>6</v>
      </c>
      <c r="C415" s="118">
        <v>122</v>
      </c>
      <c r="D415">
        <v>109.1</v>
      </c>
      <c r="E415">
        <v>960.9</v>
      </c>
      <c r="F415">
        <v>933.9</v>
      </c>
      <c r="G415" s="115">
        <f t="shared" si="98"/>
        <v>1082.9000000000001</v>
      </c>
      <c r="H415" s="116">
        <f t="shared" si="100"/>
        <v>1043</v>
      </c>
      <c r="I415" s="117">
        <f t="shared" si="101"/>
        <v>3.8255033557047069</v>
      </c>
    </row>
    <row r="416" spans="1:17" x14ac:dyDescent="0.2">
      <c r="A416" s="30">
        <f t="shared" si="102"/>
        <v>41739</v>
      </c>
      <c r="B416" s="96" t="s">
        <v>6</v>
      </c>
      <c r="C416">
        <v>123.1</v>
      </c>
      <c r="D416">
        <v>96.8</v>
      </c>
      <c r="E416">
        <v>975.5</v>
      </c>
      <c r="F416">
        <v>948.7</v>
      </c>
      <c r="G416" s="115">
        <f t="shared" si="98"/>
        <v>1098.5999999999999</v>
      </c>
      <c r="H416" s="116">
        <f t="shared" si="100"/>
        <v>1045.5</v>
      </c>
      <c r="I416" s="117">
        <f t="shared" si="101"/>
        <v>5.0789096126255373</v>
      </c>
    </row>
    <row r="417" spans="1:10" x14ac:dyDescent="0.2">
      <c r="A417" s="30">
        <f t="shared" si="102"/>
        <v>41746</v>
      </c>
      <c r="B417" s="96" t="s">
        <v>6</v>
      </c>
      <c r="C417">
        <v>107.9</v>
      </c>
      <c r="D417">
        <v>78.400000000000006</v>
      </c>
      <c r="E417">
        <v>993.2</v>
      </c>
      <c r="F417">
        <v>970.6</v>
      </c>
      <c r="G417" s="115">
        <f t="shared" si="98"/>
        <v>1101.1000000000001</v>
      </c>
      <c r="H417" s="116">
        <f t="shared" si="100"/>
        <v>1049</v>
      </c>
      <c r="I417" s="117">
        <f t="shared" si="101"/>
        <v>4.9666348903717905</v>
      </c>
    </row>
    <row r="418" spans="1:10" x14ac:dyDescent="0.2">
      <c r="A418" s="30">
        <f t="shared" si="102"/>
        <v>41753</v>
      </c>
      <c r="B418" s="96" t="s">
        <v>6</v>
      </c>
      <c r="C418">
        <v>98.5</v>
      </c>
      <c r="D418">
        <v>65.2</v>
      </c>
      <c r="E418">
        <v>1002.7</v>
      </c>
      <c r="F418">
        <v>990.7</v>
      </c>
      <c r="G418" s="115">
        <f t="shared" si="98"/>
        <v>1101.2</v>
      </c>
      <c r="H418" s="116">
        <f t="shared" si="100"/>
        <v>1055.9000000000001</v>
      </c>
      <c r="I418" s="117">
        <f t="shared" si="101"/>
        <v>4.2901789942229263</v>
      </c>
    </row>
    <row r="419" spans="1:10" x14ac:dyDescent="0.2">
      <c r="A419" s="30">
        <f t="shared" si="102"/>
        <v>41760</v>
      </c>
      <c r="B419" s="96" t="s">
        <v>6</v>
      </c>
      <c r="C419">
        <v>96.2</v>
      </c>
      <c r="D419">
        <v>57.8</v>
      </c>
      <c r="E419">
        <v>1008.5</v>
      </c>
      <c r="F419">
        <v>1003.1</v>
      </c>
      <c r="G419" s="115">
        <f t="shared" ref="G419:G450" si="103">+C419+E419</f>
        <v>1104.7</v>
      </c>
      <c r="H419" s="116">
        <f t="shared" ref="H419:H450" si="104">+D419+F419</f>
        <v>1060.9000000000001</v>
      </c>
      <c r="I419" s="117">
        <f t="shared" ref="I419:I450" si="105">+(G419/H419-1)*100</f>
        <v>4.1285700820058446</v>
      </c>
      <c r="J419">
        <v>2.2000000000000002</v>
      </c>
    </row>
    <row r="420" spans="1:10" x14ac:dyDescent="0.2">
      <c r="A420" s="30">
        <f t="shared" si="102"/>
        <v>41767</v>
      </c>
      <c r="B420" s="96" t="s">
        <v>6</v>
      </c>
      <c r="C420">
        <v>88.9</v>
      </c>
      <c r="D420">
        <v>56.6</v>
      </c>
      <c r="E420">
        <v>1017.6</v>
      </c>
      <c r="F420">
        <v>1012.9</v>
      </c>
      <c r="G420" s="115">
        <f t="shared" si="103"/>
        <v>1106.5</v>
      </c>
      <c r="H420" s="116">
        <f t="shared" si="104"/>
        <v>1069.5</v>
      </c>
      <c r="I420" s="117">
        <f t="shared" si="105"/>
        <v>3.4595605423094922</v>
      </c>
      <c r="J420">
        <v>2.2000000000000002</v>
      </c>
    </row>
    <row r="421" spans="1:10" x14ac:dyDescent="0.2">
      <c r="A421" s="30">
        <f t="shared" si="102"/>
        <v>41774</v>
      </c>
      <c r="B421" s="96" t="s">
        <v>6</v>
      </c>
      <c r="C421">
        <v>104.1</v>
      </c>
      <c r="D421">
        <v>41.1</v>
      </c>
      <c r="E421">
        <v>1025.3</v>
      </c>
      <c r="F421">
        <v>1031.2</v>
      </c>
      <c r="G421" s="115">
        <f t="shared" si="103"/>
        <v>1129.3999999999999</v>
      </c>
      <c r="H421" s="116">
        <f t="shared" si="104"/>
        <v>1072.3</v>
      </c>
      <c r="I421" s="117">
        <f t="shared" si="105"/>
        <v>5.3250023314370898</v>
      </c>
      <c r="J421">
        <v>7.2</v>
      </c>
    </row>
    <row r="422" spans="1:10" x14ac:dyDescent="0.2">
      <c r="A422" s="30">
        <f t="shared" si="102"/>
        <v>41781</v>
      </c>
      <c r="B422" s="96" t="s">
        <v>6</v>
      </c>
      <c r="C422">
        <v>116.4</v>
      </c>
      <c r="D422">
        <v>35.9</v>
      </c>
      <c r="E422">
        <v>1034.8</v>
      </c>
      <c r="F422">
        <v>1041.3</v>
      </c>
      <c r="G422" s="115">
        <f t="shared" si="103"/>
        <v>1151.2</v>
      </c>
      <c r="H422" s="116">
        <f t="shared" si="104"/>
        <v>1077.2</v>
      </c>
      <c r="I422" s="117">
        <f t="shared" si="105"/>
        <v>6.8696620868919478</v>
      </c>
      <c r="J422">
        <v>18.7</v>
      </c>
    </row>
    <row r="423" spans="1:10" x14ac:dyDescent="0.2">
      <c r="A423" s="30">
        <f t="shared" si="102"/>
        <v>41788</v>
      </c>
      <c r="B423" s="96" t="s">
        <v>6</v>
      </c>
      <c r="C423">
        <v>120</v>
      </c>
      <c r="D423">
        <v>41.7</v>
      </c>
      <c r="E423">
        <v>1043.7</v>
      </c>
      <c r="F423">
        <v>1046.2</v>
      </c>
      <c r="G423" s="115">
        <f t="shared" si="103"/>
        <v>1163.7</v>
      </c>
      <c r="H423" s="116">
        <f t="shared" si="104"/>
        <v>1087.9000000000001</v>
      </c>
      <c r="I423" s="117">
        <f t="shared" si="105"/>
        <v>6.9675521647210248</v>
      </c>
      <c r="J423">
        <v>23.2</v>
      </c>
    </row>
    <row r="424" spans="1:10" x14ac:dyDescent="0.2">
      <c r="A424" s="30">
        <f t="shared" si="102"/>
        <v>41795</v>
      </c>
      <c r="B424" s="96" t="s">
        <v>6</v>
      </c>
      <c r="C424">
        <v>128</v>
      </c>
      <c r="D424">
        <v>42.8</v>
      </c>
      <c r="E424">
        <v>1050.5</v>
      </c>
      <c r="F424">
        <v>1051.5</v>
      </c>
      <c r="G424" s="115">
        <f t="shared" si="103"/>
        <v>1178.5</v>
      </c>
      <c r="H424" s="116">
        <f t="shared" si="104"/>
        <v>1094.3</v>
      </c>
      <c r="I424" s="117">
        <f t="shared" si="105"/>
        <v>7.6944165219775318</v>
      </c>
      <c r="J424">
        <v>28.2</v>
      </c>
    </row>
    <row r="425" spans="1:10" x14ac:dyDescent="0.2">
      <c r="A425" s="30">
        <f t="shared" si="102"/>
        <v>41802</v>
      </c>
      <c r="B425" s="96" t="s">
        <v>6</v>
      </c>
      <c r="C425">
        <v>104.8</v>
      </c>
      <c r="D425">
        <v>40</v>
      </c>
      <c r="E425">
        <v>1080.0999999999999</v>
      </c>
      <c r="F425">
        <v>1060.2</v>
      </c>
      <c r="G425" s="115">
        <f t="shared" si="103"/>
        <v>1184.8999999999999</v>
      </c>
      <c r="H425" s="116">
        <f t="shared" si="104"/>
        <v>1100.2</v>
      </c>
      <c r="I425" s="117">
        <f t="shared" si="105"/>
        <v>7.698600254499155</v>
      </c>
      <c r="J425">
        <v>28.2</v>
      </c>
    </row>
    <row r="426" spans="1:10" x14ac:dyDescent="0.2">
      <c r="A426" s="30">
        <f t="shared" si="102"/>
        <v>41809</v>
      </c>
      <c r="B426" s="96" t="s">
        <v>6</v>
      </c>
      <c r="C426">
        <v>109.1</v>
      </c>
      <c r="D426">
        <v>38</v>
      </c>
      <c r="E426">
        <v>1085.8</v>
      </c>
      <c r="F426">
        <v>1065.2</v>
      </c>
      <c r="G426" s="115">
        <f t="shared" si="103"/>
        <v>1194.8999999999999</v>
      </c>
      <c r="H426" s="116">
        <f t="shared" si="104"/>
        <v>1103.2</v>
      </c>
      <c r="I426" s="117">
        <f t="shared" si="105"/>
        <v>8.3121827411167359</v>
      </c>
      <c r="J426">
        <v>33.200000000000003</v>
      </c>
    </row>
    <row r="427" spans="1:10" x14ac:dyDescent="0.2">
      <c r="A427" s="30">
        <f t="shared" si="102"/>
        <v>41816</v>
      </c>
      <c r="B427" s="96" t="s">
        <v>6</v>
      </c>
      <c r="C427">
        <v>108.6</v>
      </c>
      <c r="D427">
        <v>47.8</v>
      </c>
      <c r="E427">
        <v>1091.2</v>
      </c>
      <c r="F427">
        <v>1067.4000000000001</v>
      </c>
      <c r="G427" s="115">
        <f t="shared" si="103"/>
        <v>1199.8</v>
      </c>
      <c r="H427" s="116">
        <f t="shared" si="104"/>
        <v>1115.2</v>
      </c>
      <c r="I427" s="117">
        <f t="shared" si="105"/>
        <v>7.5860832137732981</v>
      </c>
      <c r="J427">
        <v>36.200000000000003</v>
      </c>
    </row>
    <row r="428" spans="1:10" x14ac:dyDescent="0.2">
      <c r="A428" s="30">
        <f t="shared" si="102"/>
        <v>41823</v>
      </c>
      <c r="B428" s="96" t="s">
        <v>6</v>
      </c>
      <c r="C428">
        <v>131.69999999999999</v>
      </c>
      <c r="D428">
        <v>46.5</v>
      </c>
      <c r="E428">
        <v>1095</v>
      </c>
      <c r="F428">
        <v>1073.7</v>
      </c>
      <c r="G428" s="115">
        <f t="shared" si="103"/>
        <v>1226.7</v>
      </c>
      <c r="H428" s="116">
        <f t="shared" si="104"/>
        <v>1120.2</v>
      </c>
      <c r="I428" s="117">
        <f t="shared" si="105"/>
        <v>9.5072308516336292</v>
      </c>
      <c r="J428">
        <v>38.700000000000003</v>
      </c>
    </row>
    <row r="429" spans="1:10" x14ac:dyDescent="0.2">
      <c r="A429" s="30">
        <f t="shared" si="102"/>
        <v>41830</v>
      </c>
      <c r="B429" s="96" t="s">
        <v>6</v>
      </c>
      <c r="C429">
        <v>173.6</v>
      </c>
      <c r="D429">
        <v>45.7</v>
      </c>
      <c r="E429">
        <v>1097.0999999999999</v>
      </c>
      <c r="F429">
        <v>1079.9000000000001</v>
      </c>
      <c r="G429" s="115">
        <f t="shared" si="103"/>
        <v>1270.6999999999998</v>
      </c>
      <c r="H429" s="116">
        <f t="shared" si="104"/>
        <v>1125.6000000000001</v>
      </c>
      <c r="I429" s="117">
        <f t="shared" si="105"/>
        <v>12.890902629708577</v>
      </c>
      <c r="J429">
        <v>56.7</v>
      </c>
    </row>
    <row r="430" spans="1:10" x14ac:dyDescent="0.2">
      <c r="A430" s="30">
        <f t="shared" si="102"/>
        <v>41837</v>
      </c>
      <c r="B430" s="96" t="s">
        <v>6</v>
      </c>
      <c r="C430">
        <v>185.2</v>
      </c>
      <c r="D430">
        <v>69.2</v>
      </c>
      <c r="E430">
        <v>1097.9000000000001</v>
      </c>
      <c r="F430">
        <v>1082.9000000000001</v>
      </c>
      <c r="G430" s="115">
        <f t="shared" si="103"/>
        <v>1283.1000000000001</v>
      </c>
      <c r="H430" s="116">
        <f t="shared" si="104"/>
        <v>1152.1000000000001</v>
      </c>
      <c r="I430" s="117">
        <f t="shared" si="105"/>
        <v>11.370540751670855</v>
      </c>
      <c r="J430">
        <v>59.7</v>
      </c>
    </row>
    <row r="431" spans="1:10" x14ac:dyDescent="0.2">
      <c r="A431" s="30">
        <f t="shared" si="102"/>
        <v>41844</v>
      </c>
      <c r="B431" s="96" t="s">
        <v>6</v>
      </c>
      <c r="C431">
        <v>217.8</v>
      </c>
      <c r="D431">
        <v>112.1</v>
      </c>
      <c r="E431">
        <v>1099.8</v>
      </c>
      <c r="F431">
        <v>1089.8</v>
      </c>
      <c r="G431" s="115">
        <f t="shared" si="103"/>
        <v>1317.6</v>
      </c>
      <c r="H431" s="116">
        <f t="shared" si="104"/>
        <v>1201.8999999999999</v>
      </c>
      <c r="I431" s="117">
        <f t="shared" si="105"/>
        <v>9.6264248273566935</v>
      </c>
      <c r="J431">
        <v>62.7</v>
      </c>
    </row>
    <row r="432" spans="1:10" x14ac:dyDescent="0.2">
      <c r="A432" s="30">
        <f t="shared" si="102"/>
        <v>41851</v>
      </c>
      <c r="B432" s="96" t="s">
        <v>6</v>
      </c>
      <c r="C432">
        <v>222.4</v>
      </c>
      <c r="D432">
        <v>124.2</v>
      </c>
      <c r="E432">
        <v>1102.8</v>
      </c>
      <c r="F432">
        <v>1094.0999999999999</v>
      </c>
      <c r="G432" s="115">
        <f t="shared" si="103"/>
        <v>1325.2</v>
      </c>
      <c r="H432" s="116">
        <f t="shared" si="104"/>
        <v>1218.3</v>
      </c>
      <c r="I432" s="117">
        <f t="shared" si="105"/>
        <v>8.7745218747435025</v>
      </c>
      <c r="J432">
        <v>78.7</v>
      </c>
    </row>
    <row r="433" spans="1:10" x14ac:dyDescent="0.2">
      <c r="A433" s="30">
        <f t="shared" si="102"/>
        <v>41858</v>
      </c>
      <c r="B433" s="96" t="s">
        <v>6</v>
      </c>
      <c r="C433">
        <v>237.4</v>
      </c>
      <c r="D433">
        <v>152.5</v>
      </c>
      <c r="E433">
        <v>1106</v>
      </c>
      <c r="F433">
        <v>1096</v>
      </c>
      <c r="G433" s="115">
        <f t="shared" si="103"/>
        <v>1343.4</v>
      </c>
      <c r="H433" s="116">
        <f t="shared" si="104"/>
        <v>1248.5</v>
      </c>
      <c r="I433" s="117">
        <f t="shared" si="105"/>
        <v>7.6011213456147475</v>
      </c>
      <c r="J433">
        <v>193.7</v>
      </c>
    </row>
    <row r="434" spans="1:10" x14ac:dyDescent="0.2">
      <c r="A434" s="30">
        <f t="shared" si="102"/>
        <v>41865</v>
      </c>
      <c r="B434" s="96" t="s">
        <v>6</v>
      </c>
      <c r="C434">
        <v>241.2</v>
      </c>
      <c r="D434">
        <v>164.5</v>
      </c>
      <c r="E434">
        <v>1109.3</v>
      </c>
      <c r="F434">
        <v>1099.7</v>
      </c>
      <c r="G434" s="115">
        <f t="shared" si="103"/>
        <v>1350.5</v>
      </c>
      <c r="H434" s="116">
        <f t="shared" si="104"/>
        <v>1264.2</v>
      </c>
      <c r="I434" s="117">
        <f t="shared" si="105"/>
        <v>6.8264515108368951</v>
      </c>
      <c r="J434">
        <v>197.7</v>
      </c>
    </row>
    <row r="435" spans="1:10" x14ac:dyDescent="0.2">
      <c r="A435" s="30">
        <f t="shared" si="102"/>
        <v>41872</v>
      </c>
      <c r="B435" s="96" t="s">
        <v>6</v>
      </c>
      <c r="C435">
        <v>207.9</v>
      </c>
      <c r="D435">
        <v>181.3</v>
      </c>
      <c r="E435">
        <v>1127.0999999999999</v>
      </c>
      <c r="F435">
        <v>1105.2</v>
      </c>
      <c r="G435" s="115">
        <f t="shared" si="103"/>
        <v>1335</v>
      </c>
      <c r="H435" s="116">
        <f t="shared" si="104"/>
        <v>1286.5</v>
      </c>
      <c r="I435" s="117">
        <f t="shared" si="105"/>
        <v>3.7699183832102579</v>
      </c>
      <c r="J435">
        <v>219.2</v>
      </c>
    </row>
    <row r="436" spans="1:10" x14ac:dyDescent="0.2">
      <c r="A436" s="30">
        <f t="shared" si="102"/>
        <v>41879</v>
      </c>
      <c r="B436" s="96" t="s">
        <v>6</v>
      </c>
      <c r="C436">
        <v>201.1</v>
      </c>
      <c r="D436">
        <v>163.9</v>
      </c>
      <c r="E436">
        <v>1133.0999999999999</v>
      </c>
      <c r="F436">
        <v>1118.9000000000001</v>
      </c>
      <c r="G436" s="115">
        <f t="shared" si="103"/>
        <v>1334.1999999999998</v>
      </c>
      <c r="H436" s="116">
        <f t="shared" si="104"/>
        <v>1282.8000000000002</v>
      </c>
      <c r="I436" s="117">
        <f t="shared" si="105"/>
        <v>4.0068599937636229</v>
      </c>
      <c r="J436">
        <v>246.2</v>
      </c>
    </row>
    <row r="437" spans="1:10" x14ac:dyDescent="0.2">
      <c r="A437" s="30">
        <f t="shared" si="102"/>
        <v>41886</v>
      </c>
      <c r="B437" s="96" t="s">
        <v>6</v>
      </c>
      <c r="C437">
        <v>464.3</v>
      </c>
      <c r="D437">
        <v>376.7</v>
      </c>
      <c r="E437">
        <v>1.4</v>
      </c>
      <c r="F437">
        <v>2.9</v>
      </c>
      <c r="G437" s="115">
        <f t="shared" si="103"/>
        <v>465.7</v>
      </c>
      <c r="H437" s="116">
        <f t="shared" si="104"/>
        <v>379.59999999999997</v>
      </c>
      <c r="I437" s="117">
        <f t="shared" si="105"/>
        <v>22.681770284510016</v>
      </c>
    </row>
    <row r="438" spans="1:10" x14ac:dyDescent="0.2">
      <c r="A438" s="30">
        <f t="shared" si="102"/>
        <v>41893</v>
      </c>
      <c r="B438" s="96" t="s">
        <v>6</v>
      </c>
      <c r="C438">
        <v>489.8</v>
      </c>
      <c r="D438">
        <v>410.9</v>
      </c>
      <c r="E438">
        <v>2.6</v>
      </c>
      <c r="F438">
        <v>7.2</v>
      </c>
      <c r="G438" s="115">
        <f t="shared" si="103"/>
        <v>492.40000000000003</v>
      </c>
      <c r="H438" s="116">
        <f t="shared" si="104"/>
        <v>418.09999999999997</v>
      </c>
      <c r="I438" s="117">
        <f t="shared" si="105"/>
        <v>17.770868213346102</v>
      </c>
    </row>
    <row r="439" spans="1:10" x14ac:dyDescent="0.2">
      <c r="A439" s="30">
        <f t="shared" si="102"/>
        <v>41900</v>
      </c>
      <c r="B439" s="96" t="s">
        <v>6</v>
      </c>
      <c r="C439">
        <v>502.9</v>
      </c>
      <c r="D439">
        <v>461.5</v>
      </c>
      <c r="E439">
        <v>4.7</v>
      </c>
      <c r="F439">
        <v>9.9</v>
      </c>
      <c r="G439" s="115">
        <f t="shared" si="103"/>
        <v>507.59999999999997</v>
      </c>
      <c r="H439" s="116">
        <f t="shared" si="104"/>
        <v>471.4</v>
      </c>
      <c r="I439" s="117">
        <f t="shared" si="105"/>
        <v>7.6792532880780584</v>
      </c>
    </row>
    <row r="440" spans="1:10" x14ac:dyDescent="0.2">
      <c r="A440" s="30">
        <f t="shared" si="102"/>
        <v>41907</v>
      </c>
      <c r="B440" s="96" t="s">
        <v>6</v>
      </c>
      <c r="C440">
        <v>566.79999999999995</v>
      </c>
      <c r="D440">
        <v>501.8</v>
      </c>
      <c r="E440">
        <v>10.199999999999999</v>
      </c>
      <c r="F440">
        <v>14</v>
      </c>
      <c r="G440" s="115">
        <f t="shared" si="103"/>
        <v>577</v>
      </c>
      <c r="H440" s="116">
        <f t="shared" si="104"/>
        <v>515.79999999999995</v>
      </c>
      <c r="I440" s="117">
        <f t="shared" si="105"/>
        <v>11.865063978286173</v>
      </c>
    </row>
    <row r="441" spans="1:10" x14ac:dyDescent="0.2">
      <c r="A441" s="30">
        <f t="shared" si="102"/>
        <v>41914</v>
      </c>
      <c r="B441" s="96" t="s">
        <v>6</v>
      </c>
      <c r="C441">
        <v>572.5</v>
      </c>
      <c r="D441">
        <v>528</v>
      </c>
      <c r="E441">
        <v>30.1</v>
      </c>
      <c r="F441">
        <v>27.4</v>
      </c>
      <c r="G441" s="115">
        <f t="shared" si="103"/>
        <v>602.6</v>
      </c>
      <c r="H441" s="116">
        <f t="shared" si="104"/>
        <v>555.4</v>
      </c>
      <c r="I441" s="117">
        <f t="shared" si="105"/>
        <v>8.4983795462729717</v>
      </c>
    </row>
    <row r="442" spans="1:10" x14ac:dyDescent="0.2">
      <c r="A442" s="30">
        <f t="shared" si="102"/>
        <v>41921</v>
      </c>
      <c r="B442" s="96" t="s">
        <v>6</v>
      </c>
      <c r="C442">
        <v>641</v>
      </c>
      <c r="D442">
        <v>528</v>
      </c>
      <c r="E442">
        <v>38.799999999999997</v>
      </c>
      <c r="F442">
        <v>27.4</v>
      </c>
      <c r="G442" s="115">
        <f t="shared" si="103"/>
        <v>679.8</v>
      </c>
      <c r="H442" s="116">
        <f t="shared" si="104"/>
        <v>555.4</v>
      </c>
      <c r="I442" s="117">
        <f t="shared" si="105"/>
        <v>22.398271516024494</v>
      </c>
    </row>
    <row r="443" spans="1:10" x14ac:dyDescent="0.2">
      <c r="A443" s="30">
        <f t="shared" si="102"/>
        <v>41928</v>
      </c>
      <c r="B443" s="96" t="s">
        <v>6</v>
      </c>
      <c r="C443">
        <v>653.6</v>
      </c>
      <c r="D443">
        <v>528</v>
      </c>
      <c r="E443">
        <v>112.1</v>
      </c>
      <c r="F443">
        <v>27.4</v>
      </c>
      <c r="G443" s="115">
        <f t="shared" si="103"/>
        <v>765.7</v>
      </c>
      <c r="H443" s="116">
        <f t="shared" si="104"/>
        <v>555.4</v>
      </c>
      <c r="I443" s="117">
        <f t="shared" si="105"/>
        <v>37.864602088584817</v>
      </c>
    </row>
    <row r="444" spans="1:10" x14ac:dyDescent="0.2">
      <c r="A444" s="30">
        <f t="shared" si="102"/>
        <v>41935</v>
      </c>
      <c r="B444" s="96" t="s">
        <v>6</v>
      </c>
      <c r="C444">
        <v>661</v>
      </c>
      <c r="D444">
        <v>674.1</v>
      </c>
      <c r="E444">
        <v>133.30000000000001</v>
      </c>
      <c r="F444">
        <v>83.4</v>
      </c>
      <c r="G444" s="115">
        <f t="shared" si="103"/>
        <v>794.3</v>
      </c>
      <c r="H444" s="116">
        <f t="shared" si="104"/>
        <v>757.5</v>
      </c>
      <c r="I444" s="117">
        <f t="shared" si="105"/>
        <v>4.8580858085808476</v>
      </c>
    </row>
    <row r="445" spans="1:10" x14ac:dyDescent="0.2">
      <c r="A445" s="30">
        <f t="shared" si="102"/>
        <v>41942</v>
      </c>
      <c r="B445" s="96" t="s">
        <v>6</v>
      </c>
      <c r="C445">
        <v>653</v>
      </c>
      <c r="D445">
        <v>633.5</v>
      </c>
      <c r="E445">
        <v>171.8</v>
      </c>
      <c r="F445">
        <v>124.7</v>
      </c>
      <c r="G445" s="115">
        <f t="shared" si="103"/>
        <v>824.8</v>
      </c>
      <c r="H445" s="116">
        <f t="shared" si="104"/>
        <v>758.2</v>
      </c>
      <c r="I445" s="117">
        <f t="shared" si="105"/>
        <v>8.7839620152993838</v>
      </c>
    </row>
    <row r="446" spans="1:10" x14ac:dyDescent="0.2">
      <c r="A446" s="30">
        <f t="shared" si="102"/>
        <v>41949</v>
      </c>
      <c r="B446" s="96" t="s">
        <v>6</v>
      </c>
      <c r="C446">
        <v>602.9</v>
      </c>
      <c r="D446">
        <v>628.5</v>
      </c>
      <c r="E446">
        <v>208.5</v>
      </c>
      <c r="F446">
        <v>158.1</v>
      </c>
      <c r="G446" s="115">
        <f t="shared" si="103"/>
        <v>811.4</v>
      </c>
      <c r="H446" s="116">
        <f t="shared" si="104"/>
        <v>786.6</v>
      </c>
      <c r="I446" s="117">
        <f t="shared" si="105"/>
        <v>3.1528095601322192</v>
      </c>
    </row>
    <row r="447" spans="1:10" x14ac:dyDescent="0.2">
      <c r="A447" s="30">
        <f t="shared" si="102"/>
        <v>41956</v>
      </c>
      <c r="B447" s="96" t="s">
        <v>6</v>
      </c>
      <c r="C447">
        <v>629.70000000000005</v>
      </c>
      <c r="D447">
        <v>550.1</v>
      </c>
      <c r="E447">
        <v>246.4</v>
      </c>
      <c r="F447">
        <v>254.2</v>
      </c>
      <c r="G447" s="115">
        <f t="shared" si="103"/>
        <v>876.1</v>
      </c>
      <c r="H447" s="116">
        <f t="shared" si="104"/>
        <v>804.3</v>
      </c>
      <c r="I447" s="117">
        <f t="shared" si="105"/>
        <v>8.9270172821086735</v>
      </c>
    </row>
    <row r="448" spans="1:10" x14ac:dyDescent="0.2">
      <c r="A448" s="30">
        <f t="shared" si="102"/>
        <v>41963</v>
      </c>
      <c r="B448" s="96" t="s">
        <v>6</v>
      </c>
      <c r="C448">
        <v>598.5</v>
      </c>
      <c r="D448">
        <v>520.1</v>
      </c>
      <c r="E448">
        <v>295.5</v>
      </c>
      <c r="F448">
        <v>298.7</v>
      </c>
      <c r="G448" s="115">
        <f t="shared" si="103"/>
        <v>894</v>
      </c>
      <c r="H448" s="116">
        <f t="shared" si="104"/>
        <v>818.8</v>
      </c>
      <c r="I448" s="117">
        <f t="shared" si="105"/>
        <v>9.1841719589643489</v>
      </c>
    </row>
    <row r="449" spans="1:9" x14ac:dyDescent="0.2">
      <c r="A449" s="30">
        <f t="shared" si="102"/>
        <v>41970</v>
      </c>
      <c r="B449" s="96" t="s">
        <v>6</v>
      </c>
      <c r="C449">
        <v>678.6</v>
      </c>
      <c r="D449">
        <v>496</v>
      </c>
      <c r="E449">
        <v>333.5</v>
      </c>
      <c r="F449">
        <v>336.4</v>
      </c>
      <c r="G449" s="115">
        <f t="shared" si="103"/>
        <v>1012.1</v>
      </c>
      <c r="H449" s="116">
        <f t="shared" si="104"/>
        <v>832.4</v>
      </c>
      <c r="I449" s="117">
        <f t="shared" si="105"/>
        <v>21.588178760211441</v>
      </c>
    </row>
    <row r="450" spans="1:9" x14ac:dyDescent="0.2">
      <c r="A450" s="30">
        <f t="shared" si="102"/>
        <v>41977</v>
      </c>
      <c r="B450" s="96" t="s">
        <v>6</v>
      </c>
      <c r="C450">
        <v>571.5</v>
      </c>
      <c r="D450">
        <v>498.5</v>
      </c>
      <c r="E450">
        <v>453.8</v>
      </c>
      <c r="F450">
        <v>370</v>
      </c>
      <c r="G450" s="115">
        <f t="shared" si="103"/>
        <v>1025.3</v>
      </c>
      <c r="H450" s="116">
        <f t="shared" si="104"/>
        <v>868.5</v>
      </c>
      <c r="I450" s="117">
        <f t="shared" si="105"/>
        <v>18.054116292458254</v>
      </c>
    </row>
    <row r="451" spans="1:9" x14ac:dyDescent="0.2">
      <c r="A451" s="30">
        <f t="shared" si="102"/>
        <v>41984</v>
      </c>
      <c r="B451" s="96" t="s">
        <v>6</v>
      </c>
      <c r="C451">
        <v>539.9</v>
      </c>
      <c r="D451">
        <v>473.5</v>
      </c>
      <c r="E451">
        <v>493.9</v>
      </c>
      <c r="F451">
        <v>406.1</v>
      </c>
      <c r="G451" s="115">
        <f t="shared" ref="G451:G479" si="106">+C451+E451</f>
        <v>1033.8</v>
      </c>
      <c r="H451" s="116">
        <f t="shared" ref="H451:H479" si="107">+D451+F451</f>
        <v>879.6</v>
      </c>
      <c r="I451" s="117">
        <f t="shared" ref="I451:I479" si="108">+(G451/H451-1)*100</f>
        <v>17.530695770804904</v>
      </c>
    </row>
    <row r="452" spans="1:9" x14ac:dyDescent="0.2">
      <c r="A452" s="30">
        <f t="shared" si="102"/>
        <v>41991</v>
      </c>
      <c r="B452" s="96" t="s">
        <v>6</v>
      </c>
      <c r="C452">
        <v>495.1</v>
      </c>
      <c r="D452">
        <v>450</v>
      </c>
      <c r="E452">
        <v>548.1</v>
      </c>
      <c r="F452">
        <v>437.9</v>
      </c>
      <c r="G452" s="115">
        <f t="shared" si="106"/>
        <v>1043.2</v>
      </c>
      <c r="H452" s="116">
        <f t="shared" si="107"/>
        <v>887.9</v>
      </c>
      <c r="I452" s="117">
        <f t="shared" si="108"/>
        <v>17.490708413109601</v>
      </c>
    </row>
    <row r="453" spans="1:9" x14ac:dyDescent="0.2">
      <c r="A453" s="30">
        <f t="shared" si="102"/>
        <v>41998</v>
      </c>
      <c r="B453" s="96" t="s">
        <v>6</v>
      </c>
      <c r="C453">
        <v>470.5</v>
      </c>
      <c r="D453">
        <v>450.6</v>
      </c>
      <c r="E453">
        <v>578.1</v>
      </c>
      <c r="F453">
        <v>461.1</v>
      </c>
      <c r="G453" s="115">
        <f t="shared" si="106"/>
        <v>1048.5999999999999</v>
      </c>
      <c r="H453" s="116">
        <f t="shared" si="107"/>
        <v>911.7</v>
      </c>
      <c r="I453" s="117">
        <f t="shared" si="108"/>
        <v>15.015904354502553</v>
      </c>
    </row>
    <row r="454" spans="1:9" x14ac:dyDescent="0.2">
      <c r="A454" s="30">
        <f t="shared" si="102"/>
        <v>42005</v>
      </c>
      <c r="B454" s="96" t="s">
        <v>6</v>
      </c>
      <c r="C454">
        <v>369.2</v>
      </c>
      <c r="D454">
        <v>434.9</v>
      </c>
      <c r="E454">
        <v>678.3</v>
      </c>
      <c r="F454">
        <v>480.5</v>
      </c>
      <c r="G454" s="115">
        <f t="shared" si="106"/>
        <v>1047.5</v>
      </c>
      <c r="H454" s="116">
        <f t="shared" si="107"/>
        <v>915.4</v>
      </c>
      <c r="I454" s="117">
        <f t="shared" si="108"/>
        <v>14.430849901682329</v>
      </c>
    </row>
    <row r="455" spans="1:9" x14ac:dyDescent="0.2">
      <c r="A455" s="30">
        <f t="shared" si="102"/>
        <v>42012</v>
      </c>
      <c r="B455" s="96" t="s">
        <v>6</v>
      </c>
      <c r="C455">
        <v>343.9</v>
      </c>
      <c r="D455">
        <v>414.9</v>
      </c>
      <c r="E455">
        <v>710.4</v>
      </c>
      <c r="F455">
        <v>516</v>
      </c>
      <c r="G455" s="115">
        <f t="shared" si="106"/>
        <v>1054.3</v>
      </c>
      <c r="H455" s="116">
        <f t="shared" si="107"/>
        <v>930.9</v>
      </c>
      <c r="I455" s="117">
        <f t="shared" si="108"/>
        <v>13.255988828015886</v>
      </c>
    </row>
    <row r="456" spans="1:9" x14ac:dyDescent="0.2">
      <c r="A456" s="30">
        <f t="shared" si="102"/>
        <v>42019</v>
      </c>
      <c r="B456" s="96" t="s">
        <v>6</v>
      </c>
      <c r="C456">
        <v>353.2</v>
      </c>
      <c r="D456">
        <v>384.7</v>
      </c>
      <c r="E456">
        <v>737.5</v>
      </c>
      <c r="F456">
        <v>548</v>
      </c>
      <c r="G456" s="115">
        <f t="shared" si="106"/>
        <v>1090.7</v>
      </c>
      <c r="H456" s="116">
        <f t="shared" si="107"/>
        <v>932.7</v>
      </c>
      <c r="I456" s="117">
        <f t="shared" si="108"/>
        <v>16.940066473678563</v>
      </c>
    </row>
    <row r="457" spans="1:9" x14ac:dyDescent="0.2">
      <c r="A457" s="30">
        <f t="shared" si="102"/>
        <v>42026</v>
      </c>
      <c r="B457" s="96" t="s">
        <v>6</v>
      </c>
      <c r="C457">
        <v>340.2</v>
      </c>
      <c r="D457">
        <v>368.7</v>
      </c>
      <c r="E457">
        <v>753</v>
      </c>
      <c r="F457">
        <v>576.79999999999995</v>
      </c>
      <c r="G457" s="115">
        <f t="shared" si="106"/>
        <v>1093.2</v>
      </c>
      <c r="H457" s="116">
        <f t="shared" si="107"/>
        <v>945.5</v>
      </c>
      <c r="I457" s="117">
        <f t="shared" si="108"/>
        <v>15.621364357482825</v>
      </c>
    </row>
    <row r="458" spans="1:9" x14ac:dyDescent="0.2">
      <c r="A458" s="30">
        <f t="shared" si="102"/>
        <v>42033</v>
      </c>
      <c r="B458" s="96" t="s">
        <v>6</v>
      </c>
      <c r="C458">
        <v>321</v>
      </c>
      <c r="D458">
        <v>296.5</v>
      </c>
      <c r="E458">
        <v>774.8</v>
      </c>
      <c r="F458">
        <v>654.20000000000005</v>
      </c>
      <c r="G458" s="115">
        <f t="shared" si="106"/>
        <v>1095.8</v>
      </c>
      <c r="H458" s="116">
        <f t="shared" si="107"/>
        <v>950.7</v>
      </c>
      <c r="I458" s="117">
        <f t="shared" si="108"/>
        <v>15.262438203429053</v>
      </c>
    </row>
    <row r="459" spans="1:9" x14ac:dyDescent="0.2">
      <c r="A459" s="30">
        <f t="shared" si="102"/>
        <v>42040</v>
      </c>
      <c r="B459" s="96" t="s">
        <v>6</v>
      </c>
      <c r="C459">
        <v>303.2</v>
      </c>
      <c r="D459">
        <v>272</v>
      </c>
      <c r="E459">
        <v>794</v>
      </c>
      <c r="F459">
        <v>678.1</v>
      </c>
      <c r="G459" s="115">
        <f t="shared" si="106"/>
        <v>1097.2</v>
      </c>
      <c r="H459" s="116">
        <f t="shared" si="107"/>
        <v>950.1</v>
      </c>
      <c r="I459" s="117">
        <f t="shared" si="108"/>
        <v>15.482580780970423</v>
      </c>
    </row>
    <row r="460" spans="1:9" x14ac:dyDescent="0.2">
      <c r="A460" s="30">
        <f t="shared" si="102"/>
        <v>42047</v>
      </c>
      <c r="B460" s="96" t="s">
        <v>6</v>
      </c>
      <c r="C460">
        <v>246.9</v>
      </c>
      <c r="D460">
        <v>262.89999999999998</v>
      </c>
      <c r="E460">
        <v>859.6</v>
      </c>
      <c r="F460">
        <v>697</v>
      </c>
      <c r="G460" s="115">
        <f t="shared" si="106"/>
        <v>1106.5</v>
      </c>
      <c r="H460" s="116">
        <f t="shared" si="107"/>
        <v>959.9</v>
      </c>
      <c r="I460" s="117">
        <f t="shared" si="108"/>
        <v>15.272424210855306</v>
      </c>
    </row>
    <row r="461" spans="1:9" x14ac:dyDescent="0.2">
      <c r="A461" s="30">
        <f t="shared" si="102"/>
        <v>42054</v>
      </c>
      <c r="B461" s="96" t="s">
        <v>6</v>
      </c>
      <c r="C461">
        <v>242.2</v>
      </c>
      <c r="D461">
        <v>247.9</v>
      </c>
      <c r="E461">
        <v>867.1</v>
      </c>
      <c r="F461">
        <v>713.4</v>
      </c>
      <c r="G461" s="115">
        <f t="shared" si="106"/>
        <v>1109.3</v>
      </c>
      <c r="H461" s="116">
        <f t="shared" si="107"/>
        <v>961.3</v>
      </c>
      <c r="I461" s="117">
        <f t="shared" si="108"/>
        <v>15.395818162904407</v>
      </c>
    </row>
    <row r="462" spans="1:9" x14ac:dyDescent="0.2">
      <c r="A462" s="30">
        <f t="shared" si="102"/>
        <v>42061</v>
      </c>
      <c r="B462" s="96" t="s">
        <v>6</v>
      </c>
      <c r="C462" s="118">
        <v>166</v>
      </c>
      <c r="D462">
        <v>225.6</v>
      </c>
      <c r="E462">
        <v>944.4</v>
      </c>
      <c r="F462">
        <v>752.1</v>
      </c>
      <c r="G462" s="115">
        <f t="shared" si="106"/>
        <v>1110.4000000000001</v>
      </c>
      <c r="H462" s="116">
        <f t="shared" si="107"/>
        <v>977.7</v>
      </c>
      <c r="I462" s="117">
        <f t="shared" si="108"/>
        <v>13.572670553339483</v>
      </c>
    </row>
    <row r="463" spans="1:9" x14ac:dyDescent="0.2">
      <c r="A463" s="30">
        <f t="shared" si="102"/>
        <v>42068</v>
      </c>
      <c r="B463" s="96" t="s">
        <v>6</v>
      </c>
      <c r="C463">
        <v>137.19999999999999</v>
      </c>
      <c r="D463">
        <v>204.1</v>
      </c>
      <c r="E463">
        <v>973.9</v>
      </c>
      <c r="F463">
        <v>825.8</v>
      </c>
      <c r="G463" s="115">
        <f t="shared" si="106"/>
        <v>1111.0999999999999</v>
      </c>
      <c r="H463" s="116">
        <f t="shared" si="107"/>
        <v>1029.8999999999999</v>
      </c>
      <c r="I463" s="117">
        <f t="shared" si="108"/>
        <v>7.8842606078260102</v>
      </c>
    </row>
    <row r="464" spans="1:9" x14ac:dyDescent="0.2">
      <c r="A464" s="30">
        <f t="shared" si="102"/>
        <v>42075</v>
      </c>
      <c r="B464" s="96" t="s">
        <v>6</v>
      </c>
      <c r="C464">
        <v>96.6</v>
      </c>
      <c r="D464">
        <v>132.19999999999999</v>
      </c>
      <c r="E464">
        <v>1016.3</v>
      </c>
      <c r="F464">
        <v>909.4</v>
      </c>
      <c r="G464" s="115">
        <f t="shared" si="106"/>
        <v>1112.8999999999999</v>
      </c>
      <c r="H464" s="116">
        <f t="shared" si="107"/>
        <v>1041.5999999999999</v>
      </c>
      <c r="I464" s="117">
        <f t="shared" si="108"/>
        <v>6.8452380952380931</v>
      </c>
    </row>
    <row r="465" spans="1:10" x14ac:dyDescent="0.2">
      <c r="A465" s="30">
        <f t="shared" si="102"/>
        <v>42082</v>
      </c>
      <c r="B465" s="96" t="s">
        <v>6</v>
      </c>
      <c r="C465">
        <v>85.6</v>
      </c>
      <c r="D465">
        <v>131.1</v>
      </c>
      <c r="E465">
        <v>1027.4000000000001</v>
      </c>
      <c r="F465">
        <v>923.9</v>
      </c>
      <c r="G465" s="115">
        <f t="shared" si="106"/>
        <v>1113</v>
      </c>
      <c r="H465" s="116">
        <f t="shared" si="107"/>
        <v>1055</v>
      </c>
      <c r="I465" s="117">
        <f t="shared" si="108"/>
        <v>5.4976303317535447</v>
      </c>
    </row>
    <row r="466" spans="1:10" x14ac:dyDescent="0.2">
      <c r="A466" s="30">
        <f t="shared" si="102"/>
        <v>42089</v>
      </c>
      <c r="B466" s="96" t="s">
        <v>6</v>
      </c>
      <c r="C466">
        <v>27.3</v>
      </c>
      <c r="D466">
        <v>121.1</v>
      </c>
      <c r="E466">
        <v>1092.9000000000001</v>
      </c>
      <c r="F466">
        <v>940.5</v>
      </c>
      <c r="G466" s="115">
        <f t="shared" si="106"/>
        <v>1120.2</v>
      </c>
      <c r="H466" s="116">
        <f t="shared" si="107"/>
        <v>1061.5999999999999</v>
      </c>
      <c r="I466" s="117">
        <f t="shared" si="108"/>
        <v>5.5199698568199063</v>
      </c>
    </row>
    <row r="467" spans="1:10" x14ac:dyDescent="0.2">
      <c r="A467" s="30">
        <f t="shared" si="102"/>
        <v>42096</v>
      </c>
      <c r="B467" s="96" t="s">
        <v>6</v>
      </c>
      <c r="C467" s="118">
        <v>25</v>
      </c>
      <c r="D467">
        <v>122</v>
      </c>
      <c r="E467">
        <v>1096</v>
      </c>
      <c r="F467">
        <v>960.9</v>
      </c>
      <c r="G467" s="115">
        <f t="shared" si="106"/>
        <v>1121</v>
      </c>
      <c r="H467" s="116">
        <f t="shared" si="107"/>
        <v>1082.9000000000001</v>
      </c>
      <c r="I467" s="117">
        <f t="shared" si="108"/>
        <v>3.5183304090867118</v>
      </c>
    </row>
    <row r="468" spans="1:10" x14ac:dyDescent="0.2">
      <c r="A468" s="30">
        <f t="shared" si="102"/>
        <v>42103</v>
      </c>
      <c r="B468" s="96" t="s">
        <v>6</v>
      </c>
      <c r="C468">
        <v>19.2</v>
      </c>
      <c r="D468">
        <v>123.1</v>
      </c>
      <c r="E468">
        <v>1102.3</v>
      </c>
      <c r="F468">
        <v>975.5</v>
      </c>
      <c r="G468" s="115">
        <f t="shared" si="106"/>
        <v>1121.5</v>
      </c>
      <c r="H468" s="116">
        <f t="shared" si="107"/>
        <v>1098.5999999999999</v>
      </c>
      <c r="I468" s="117">
        <f t="shared" si="108"/>
        <v>2.0844711450937581</v>
      </c>
    </row>
    <row r="469" spans="1:10" x14ac:dyDescent="0.2">
      <c r="A469" s="30">
        <f t="shared" si="102"/>
        <v>42110</v>
      </c>
      <c r="B469" s="96" t="s">
        <v>6</v>
      </c>
      <c r="C469">
        <v>14.8</v>
      </c>
      <c r="D469">
        <v>107.9</v>
      </c>
      <c r="E469">
        <v>1122</v>
      </c>
      <c r="F469">
        <v>993.2</v>
      </c>
      <c r="G469" s="115">
        <f t="shared" si="106"/>
        <v>1136.8</v>
      </c>
      <c r="H469" s="116">
        <f t="shared" si="107"/>
        <v>1101.1000000000001</v>
      </c>
      <c r="I469" s="117">
        <f t="shared" si="108"/>
        <v>3.2422123331214081</v>
      </c>
    </row>
    <row r="470" spans="1:10" x14ac:dyDescent="0.2">
      <c r="A470" s="30">
        <f t="shared" si="102"/>
        <v>42117</v>
      </c>
      <c r="B470" s="96" t="s">
        <v>6</v>
      </c>
      <c r="C470">
        <v>39.6</v>
      </c>
      <c r="D470">
        <v>98.5</v>
      </c>
      <c r="E470">
        <v>1125.2</v>
      </c>
      <c r="F470">
        <v>1002.7</v>
      </c>
      <c r="G470" s="115">
        <f t="shared" si="106"/>
        <v>1164.8</v>
      </c>
      <c r="H470" s="116">
        <f t="shared" si="107"/>
        <v>1101.2</v>
      </c>
      <c r="I470" s="117">
        <f t="shared" si="108"/>
        <v>5.7755176171449207</v>
      </c>
    </row>
    <row r="471" spans="1:10" x14ac:dyDescent="0.2">
      <c r="A471" s="30">
        <f t="shared" si="102"/>
        <v>42124</v>
      </c>
      <c r="B471" s="96" t="s">
        <v>6</v>
      </c>
      <c r="C471">
        <v>39.700000000000003</v>
      </c>
      <c r="D471">
        <v>96.2</v>
      </c>
      <c r="E471">
        <v>1127</v>
      </c>
      <c r="F471">
        <v>1008.5</v>
      </c>
      <c r="G471" s="115">
        <f t="shared" si="106"/>
        <v>1166.7</v>
      </c>
      <c r="H471" s="116">
        <f t="shared" si="107"/>
        <v>1104.7</v>
      </c>
      <c r="I471" s="117">
        <f t="shared" si="108"/>
        <v>5.6123834525210414</v>
      </c>
      <c r="J471">
        <v>1</v>
      </c>
    </row>
    <row r="472" spans="1:10" x14ac:dyDescent="0.2">
      <c r="A472" s="30">
        <f t="shared" si="102"/>
        <v>42131</v>
      </c>
      <c r="B472" s="96" t="s">
        <v>6</v>
      </c>
      <c r="C472">
        <v>39.5</v>
      </c>
      <c r="D472">
        <v>88.9</v>
      </c>
      <c r="E472">
        <v>1127.7</v>
      </c>
      <c r="F472">
        <v>1017.6</v>
      </c>
      <c r="G472" s="115">
        <f t="shared" si="106"/>
        <v>1167.2</v>
      </c>
      <c r="H472" s="116">
        <f t="shared" si="107"/>
        <v>1106.5</v>
      </c>
      <c r="I472" s="117">
        <f t="shared" si="108"/>
        <v>5.485765928603703</v>
      </c>
      <c r="J472">
        <v>3</v>
      </c>
    </row>
    <row r="473" spans="1:10" x14ac:dyDescent="0.2">
      <c r="A473" s="30">
        <f t="shared" ref="A473:A538" si="109">+A472+7</f>
        <v>42138</v>
      </c>
      <c r="B473" s="96" t="s">
        <v>6</v>
      </c>
      <c r="C473">
        <v>39.200000000000003</v>
      </c>
      <c r="D473">
        <v>104.1</v>
      </c>
      <c r="E473">
        <v>1128.5999999999999</v>
      </c>
      <c r="F473">
        <v>1025.3</v>
      </c>
      <c r="G473" s="115">
        <f t="shared" si="106"/>
        <v>1167.8</v>
      </c>
      <c r="H473" s="116">
        <f t="shared" si="107"/>
        <v>1129.3999999999999</v>
      </c>
      <c r="I473" s="117">
        <f t="shared" si="108"/>
        <v>3.4000354170355962</v>
      </c>
      <c r="J473">
        <v>3</v>
      </c>
    </row>
    <row r="474" spans="1:10" x14ac:dyDescent="0.2">
      <c r="A474" s="30">
        <f t="shared" si="109"/>
        <v>42145</v>
      </c>
      <c r="B474" s="96" t="s">
        <v>6</v>
      </c>
      <c r="C474" s="118">
        <v>50</v>
      </c>
      <c r="D474">
        <v>116.4</v>
      </c>
      <c r="E474">
        <v>1169.7</v>
      </c>
      <c r="F474">
        <v>1034.8</v>
      </c>
      <c r="G474" s="115">
        <f t="shared" si="106"/>
        <v>1219.7</v>
      </c>
      <c r="H474" s="116">
        <f t="shared" si="107"/>
        <v>1151.2</v>
      </c>
      <c r="I474" s="117">
        <f t="shared" si="108"/>
        <v>5.9503127171647074</v>
      </c>
      <c r="J474">
        <v>3</v>
      </c>
    </row>
    <row r="475" spans="1:10" x14ac:dyDescent="0.2">
      <c r="A475" s="30">
        <f t="shared" si="109"/>
        <v>42152</v>
      </c>
      <c r="B475" s="96" t="s">
        <v>6</v>
      </c>
      <c r="C475">
        <v>51.2</v>
      </c>
      <c r="D475">
        <v>120</v>
      </c>
      <c r="E475">
        <v>1169.9000000000001</v>
      </c>
      <c r="F475">
        <v>1043.7</v>
      </c>
      <c r="G475" s="115">
        <f t="shared" si="106"/>
        <v>1221.1000000000001</v>
      </c>
      <c r="H475" s="116">
        <f t="shared" si="107"/>
        <v>1163.7</v>
      </c>
      <c r="I475" s="117">
        <f t="shared" si="108"/>
        <v>4.9325427515682918</v>
      </c>
      <c r="J475">
        <v>3</v>
      </c>
    </row>
    <row r="476" spans="1:10" x14ac:dyDescent="0.2">
      <c r="A476" s="30">
        <f t="shared" si="109"/>
        <v>42159</v>
      </c>
      <c r="B476" s="96" t="s">
        <v>6</v>
      </c>
      <c r="C476">
        <v>69.7</v>
      </c>
      <c r="D476">
        <v>128</v>
      </c>
      <c r="E476">
        <v>1170.9000000000001</v>
      </c>
      <c r="F476">
        <v>1050.5</v>
      </c>
      <c r="G476" s="115">
        <f t="shared" si="106"/>
        <v>1240.6000000000001</v>
      </c>
      <c r="H476" s="116">
        <f t="shared" si="107"/>
        <v>1178.5</v>
      </c>
      <c r="I476" s="117">
        <f t="shared" si="108"/>
        <v>5.269410267288932</v>
      </c>
      <c r="J476">
        <v>8</v>
      </c>
    </row>
    <row r="477" spans="1:10" x14ac:dyDescent="0.2">
      <c r="A477" s="30">
        <f t="shared" si="109"/>
        <v>42166</v>
      </c>
      <c r="B477" s="96" t="s">
        <v>6</v>
      </c>
      <c r="C477">
        <v>83.8</v>
      </c>
      <c r="D477">
        <v>104.8</v>
      </c>
      <c r="E477">
        <v>1173.0999999999999</v>
      </c>
      <c r="F477">
        <v>1080.0999999999999</v>
      </c>
      <c r="G477" s="115">
        <f t="shared" si="106"/>
        <v>1256.8999999999999</v>
      </c>
      <c r="H477" s="116">
        <f t="shared" si="107"/>
        <v>1184.8999999999999</v>
      </c>
      <c r="I477" s="117">
        <f t="shared" si="108"/>
        <v>6.0764621487045423</v>
      </c>
      <c r="J477">
        <v>9</v>
      </c>
    </row>
    <row r="478" spans="1:10" x14ac:dyDescent="0.2">
      <c r="A478" s="30">
        <f t="shared" si="109"/>
        <v>42173</v>
      </c>
      <c r="B478" s="96" t="s">
        <v>6</v>
      </c>
      <c r="C478">
        <v>56.1</v>
      </c>
      <c r="D478">
        <v>109.1</v>
      </c>
      <c r="E478">
        <v>1199.7</v>
      </c>
      <c r="F478">
        <v>1085.8</v>
      </c>
      <c r="G478" s="115">
        <f t="shared" si="106"/>
        <v>1255.8</v>
      </c>
      <c r="H478" s="116">
        <f t="shared" si="107"/>
        <v>1194.8999999999999</v>
      </c>
      <c r="I478" s="117">
        <f t="shared" si="108"/>
        <v>5.0966608084358711</v>
      </c>
      <c r="J478">
        <v>30.5</v>
      </c>
    </row>
    <row r="479" spans="1:10" x14ac:dyDescent="0.2">
      <c r="A479" s="30">
        <f t="shared" si="109"/>
        <v>42180</v>
      </c>
      <c r="B479" s="96" t="s">
        <v>6</v>
      </c>
      <c r="C479" s="118">
        <v>97</v>
      </c>
      <c r="D479">
        <v>108.6</v>
      </c>
      <c r="E479">
        <v>1225.4000000000001</v>
      </c>
      <c r="F479">
        <v>1091.2</v>
      </c>
      <c r="G479" s="115">
        <f t="shared" si="106"/>
        <v>1322.4</v>
      </c>
      <c r="H479" s="116">
        <f t="shared" si="107"/>
        <v>1199.8</v>
      </c>
      <c r="I479" s="117">
        <f t="shared" si="108"/>
        <v>10.218369728288067</v>
      </c>
      <c r="J479">
        <v>35.5</v>
      </c>
    </row>
    <row r="480" spans="1:10" x14ac:dyDescent="0.2">
      <c r="A480" s="30">
        <f t="shared" si="109"/>
        <v>42187</v>
      </c>
      <c r="B480" s="96" t="s">
        <v>6</v>
      </c>
      <c r="C480" s="118">
        <v>95</v>
      </c>
      <c r="D480">
        <v>131.69999999999999</v>
      </c>
      <c r="E480">
        <v>1227.4000000000001</v>
      </c>
      <c r="F480" s="118">
        <v>1095</v>
      </c>
      <c r="G480" s="115">
        <f t="shared" ref="G480:H482" si="110">+C480+E480</f>
        <v>1322.4</v>
      </c>
      <c r="H480" s="116">
        <f t="shared" si="110"/>
        <v>1226.7</v>
      </c>
      <c r="I480" s="117">
        <f t="shared" ref="I480:I490" si="111">+(G480/H480-1)*100</f>
        <v>7.8014184397163122</v>
      </c>
      <c r="J480">
        <v>43.5</v>
      </c>
    </row>
    <row r="481" spans="1:10" x14ac:dyDescent="0.2">
      <c r="A481" s="30">
        <f t="shared" si="109"/>
        <v>42194</v>
      </c>
      <c r="B481" s="96" t="s">
        <v>6</v>
      </c>
      <c r="C481" s="182">
        <v>101</v>
      </c>
      <c r="D481">
        <v>173.6</v>
      </c>
      <c r="E481">
        <v>1227.8</v>
      </c>
      <c r="F481">
        <v>1097.0999999999999</v>
      </c>
      <c r="G481" s="115">
        <f t="shared" si="110"/>
        <v>1328.8</v>
      </c>
      <c r="H481" s="116">
        <f t="shared" si="110"/>
        <v>1270.6999999999998</v>
      </c>
      <c r="I481" s="117">
        <f t="shared" si="111"/>
        <v>4.572282993625576</v>
      </c>
      <c r="J481">
        <v>45.5</v>
      </c>
    </row>
    <row r="482" spans="1:10" x14ac:dyDescent="0.2">
      <c r="A482" s="30">
        <f t="shared" si="109"/>
        <v>42201</v>
      </c>
      <c r="B482" s="96" t="s">
        <v>6</v>
      </c>
      <c r="C482">
        <v>59.8</v>
      </c>
      <c r="D482">
        <v>185.2</v>
      </c>
      <c r="E482">
        <v>1269.2</v>
      </c>
      <c r="F482">
        <v>1097.9000000000001</v>
      </c>
      <c r="G482" s="115">
        <f t="shared" si="110"/>
        <v>1329</v>
      </c>
      <c r="H482" s="116">
        <f t="shared" si="110"/>
        <v>1283.1000000000001</v>
      </c>
      <c r="I482" s="117">
        <f t="shared" si="111"/>
        <v>3.5772737900397367</v>
      </c>
      <c r="J482">
        <v>50.3</v>
      </c>
    </row>
    <row r="483" spans="1:10" x14ac:dyDescent="0.2">
      <c r="A483" s="30">
        <f t="shared" si="109"/>
        <v>42208</v>
      </c>
      <c r="B483" s="96" t="s">
        <v>6</v>
      </c>
      <c r="C483">
        <v>84.5</v>
      </c>
      <c r="D483">
        <v>217.8</v>
      </c>
      <c r="E483">
        <v>1270.2</v>
      </c>
      <c r="F483">
        <v>1099.8</v>
      </c>
      <c r="G483" s="115">
        <f t="shared" ref="G483:H490" si="112">+C483+E483</f>
        <v>1354.7</v>
      </c>
      <c r="H483" s="116">
        <f t="shared" si="112"/>
        <v>1317.6</v>
      </c>
      <c r="I483" s="117">
        <f t="shared" si="111"/>
        <v>2.8157255616272137</v>
      </c>
      <c r="J483">
        <v>62.3</v>
      </c>
    </row>
    <row r="484" spans="1:10" x14ac:dyDescent="0.2">
      <c r="A484" s="30">
        <f t="shared" si="109"/>
        <v>42215</v>
      </c>
      <c r="B484" s="96" t="s">
        <v>6</v>
      </c>
      <c r="C484">
        <v>90.1</v>
      </c>
      <c r="D484">
        <v>222.4</v>
      </c>
      <c r="E484">
        <v>1271.7</v>
      </c>
      <c r="F484">
        <v>1102.8</v>
      </c>
      <c r="G484" s="115">
        <f t="shared" si="112"/>
        <v>1361.8</v>
      </c>
      <c r="H484" s="116">
        <f t="shared" si="112"/>
        <v>1325.2</v>
      </c>
      <c r="I484" s="117">
        <f t="shared" si="111"/>
        <v>2.7618472683368589</v>
      </c>
      <c r="J484">
        <v>141.5</v>
      </c>
    </row>
    <row r="485" spans="1:10" x14ac:dyDescent="0.2">
      <c r="A485" s="30">
        <f t="shared" si="109"/>
        <v>42222</v>
      </c>
      <c r="B485" s="96" t="s">
        <v>6</v>
      </c>
      <c r="C485">
        <v>99.1</v>
      </c>
      <c r="D485">
        <v>237.4</v>
      </c>
      <c r="E485">
        <v>1273.4000000000001</v>
      </c>
      <c r="F485" s="118">
        <v>1106</v>
      </c>
      <c r="G485" s="115">
        <f t="shared" si="112"/>
        <v>1372.5</v>
      </c>
      <c r="H485" s="116">
        <f t="shared" ref="H485:H490" si="113">+D485+F485</f>
        <v>1343.4</v>
      </c>
      <c r="I485" s="117">
        <f t="shared" si="111"/>
        <v>2.1661456007145974</v>
      </c>
      <c r="J485">
        <v>142.19999999999999</v>
      </c>
    </row>
    <row r="486" spans="1:10" x14ac:dyDescent="0.2">
      <c r="A486" s="30">
        <f t="shared" si="109"/>
        <v>42229</v>
      </c>
      <c r="B486" s="96" t="s">
        <v>6</v>
      </c>
      <c r="C486">
        <v>102.2</v>
      </c>
      <c r="D486">
        <v>241.2</v>
      </c>
      <c r="E486" s="118">
        <v>1277</v>
      </c>
      <c r="F486">
        <v>1109.3</v>
      </c>
      <c r="G486" s="115">
        <f t="shared" si="112"/>
        <v>1379.2</v>
      </c>
      <c r="H486" s="116">
        <f t="shared" si="113"/>
        <v>1350.5</v>
      </c>
      <c r="I486" s="117">
        <f t="shared" si="111"/>
        <v>2.1251388374676106</v>
      </c>
      <c r="J486">
        <v>160.1</v>
      </c>
    </row>
    <row r="487" spans="1:10" x14ac:dyDescent="0.2">
      <c r="A487" s="30">
        <f t="shared" si="109"/>
        <v>42236</v>
      </c>
      <c r="B487" s="96" t="s">
        <v>6</v>
      </c>
      <c r="C487">
        <v>105.4</v>
      </c>
      <c r="D487">
        <v>207.9</v>
      </c>
      <c r="E487">
        <v>1282.5999999999999</v>
      </c>
      <c r="F487" s="189">
        <v>1127.0999999999999</v>
      </c>
      <c r="G487" s="115">
        <f t="shared" si="112"/>
        <v>1388</v>
      </c>
      <c r="H487" s="116">
        <f t="shared" si="113"/>
        <v>1335</v>
      </c>
      <c r="I487" s="117">
        <f t="shared" si="111"/>
        <v>3.970037453183517</v>
      </c>
      <c r="J487">
        <v>187.2</v>
      </c>
    </row>
    <row r="488" spans="1:10" x14ac:dyDescent="0.2">
      <c r="A488" s="30">
        <f t="shared" si="109"/>
        <v>42243</v>
      </c>
      <c r="B488" s="96" t="s">
        <v>6</v>
      </c>
      <c r="C488">
        <v>77.099999999999994</v>
      </c>
      <c r="D488">
        <v>201.1</v>
      </c>
      <c r="E488">
        <v>1310.5</v>
      </c>
      <c r="F488">
        <v>1133.0999999999999</v>
      </c>
      <c r="G488" s="115">
        <f t="shared" si="112"/>
        <v>1387.6</v>
      </c>
      <c r="H488" s="116">
        <f t="shared" si="113"/>
        <v>1334.1999999999998</v>
      </c>
      <c r="I488" s="117">
        <f t="shared" si="111"/>
        <v>4.0023984410133551</v>
      </c>
      <c r="J488">
        <v>190.7</v>
      </c>
    </row>
    <row r="489" spans="1:10" x14ac:dyDescent="0.2">
      <c r="A489" s="30">
        <f t="shared" si="109"/>
        <v>42250</v>
      </c>
      <c r="B489" s="96" t="s">
        <v>6</v>
      </c>
      <c r="C489">
        <v>290.8</v>
      </c>
      <c r="D489">
        <v>464.3</v>
      </c>
      <c r="E489">
        <v>0.1</v>
      </c>
      <c r="F489">
        <v>1.4</v>
      </c>
      <c r="G489" s="115">
        <f t="shared" si="112"/>
        <v>290.90000000000003</v>
      </c>
      <c r="H489" s="116">
        <f t="shared" si="113"/>
        <v>465.7</v>
      </c>
      <c r="I489" s="117">
        <f t="shared" si="111"/>
        <v>-37.534893708395956</v>
      </c>
    </row>
    <row r="490" spans="1:10" x14ac:dyDescent="0.2">
      <c r="A490" s="30">
        <f t="shared" si="109"/>
        <v>42257</v>
      </c>
      <c r="B490" s="96" t="s">
        <v>6</v>
      </c>
      <c r="C490">
        <v>267.2</v>
      </c>
      <c r="D490">
        <v>489.8</v>
      </c>
      <c r="E490">
        <v>50.8</v>
      </c>
      <c r="F490">
        <v>2.6</v>
      </c>
      <c r="G490" s="115">
        <f t="shared" si="112"/>
        <v>318</v>
      </c>
      <c r="H490" s="116">
        <f t="shared" si="113"/>
        <v>492.40000000000003</v>
      </c>
      <c r="I490" s="117">
        <f t="shared" si="111"/>
        <v>-35.418359057676682</v>
      </c>
    </row>
    <row r="491" spans="1:10" x14ac:dyDescent="0.2">
      <c r="A491" s="30">
        <f t="shared" si="109"/>
        <v>42264</v>
      </c>
      <c r="B491" s="96" t="s">
        <v>6</v>
      </c>
      <c r="C491">
        <v>259.7</v>
      </c>
      <c r="D491">
        <v>502.9</v>
      </c>
      <c r="E491">
        <v>60.6</v>
      </c>
      <c r="F491">
        <v>4.7</v>
      </c>
      <c r="G491" s="115">
        <f t="shared" ref="G491:H497" si="114">+C491+E491</f>
        <v>320.3</v>
      </c>
      <c r="H491" s="116">
        <f t="shared" si="114"/>
        <v>507.59999999999997</v>
      </c>
      <c r="I491" s="117">
        <f t="shared" ref="I491:I497" si="115">+(G491/H491-1)*100</f>
        <v>-36.899133175728913</v>
      </c>
    </row>
    <row r="492" spans="1:10" x14ac:dyDescent="0.2">
      <c r="A492" s="30">
        <f t="shared" si="109"/>
        <v>42271</v>
      </c>
      <c r="B492" s="96" t="s">
        <v>6</v>
      </c>
      <c r="C492">
        <v>267.89999999999998</v>
      </c>
      <c r="D492">
        <v>566.79999999999995</v>
      </c>
      <c r="E492">
        <v>63.6</v>
      </c>
      <c r="F492">
        <v>10.199999999999999</v>
      </c>
      <c r="G492" s="115">
        <f t="shared" si="114"/>
        <v>331.5</v>
      </c>
      <c r="H492" s="116">
        <f t="shared" si="114"/>
        <v>577</v>
      </c>
      <c r="I492" s="117">
        <f t="shared" si="115"/>
        <v>-42.547660311958403</v>
      </c>
    </row>
    <row r="493" spans="1:10" x14ac:dyDescent="0.2">
      <c r="A493" s="30">
        <f t="shared" si="109"/>
        <v>42278</v>
      </c>
      <c r="B493" s="96" t="s">
        <v>6</v>
      </c>
      <c r="C493">
        <v>236.6</v>
      </c>
      <c r="D493">
        <v>572.5</v>
      </c>
      <c r="E493">
        <v>97.8</v>
      </c>
      <c r="F493">
        <v>30.1</v>
      </c>
      <c r="G493" s="115">
        <f t="shared" si="114"/>
        <v>334.4</v>
      </c>
      <c r="H493" s="116">
        <f t="shared" si="114"/>
        <v>602.6</v>
      </c>
      <c r="I493" s="117">
        <f t="shared" si="115"/>
        <v>-44.507135745104556</v>
      </c>
    </row>
    <row r="494" spans="1:10" x14ac:dyDescent="0.2">
      <c r="A494" s="30">
        <f t="shared" si="109"/>
        <v>42285</v>
      </c>
      <c r="B494" s="96" t="s">
        <v>6</v>
      </c>
      <c r="C494">
        <v>261.7</v>
      </c>
      <c r="D494" s="118">
        <v>641</v>
      </c>
      <c r="E494">
        <v>108.9</v>
      </c>
      <c r="F494">
        <v>38.799999999999997</v>
      </c>
      <c r="G494" s="115">
        <f t="shared" si="114"/>
        <v>370.6</v>
      </c>
      <c r="H494" s="116">
        <f t="shared" si="114"/>
        <v>679.8</v>
      </c>
      <c r="I494" s="117">
        <f t="shared" si="115"/>
        <v>-45.48396587231538</v>
      </c>
    </row>
    <row r="495" spans="1:10" x14ac:dyDescent="0.2">
      <c r="A495" s="30">
        <f t="shared" si="109"/>
        <v>42292</v>
      </c>
      <c r="B495" s="96" t="s">
        <v>6</v>
      </c>
      <c r="C495">
        <v>262.10000000000002</v>
      </c>
      <c r="D495">
        <v>653.6</v>
      </c>
      <c r="E495">
        <v>124.8</v>
      </c>
      <c r="F495">
        <v>112.1</v>
      </c>
      <c r="G495" s="115">
        <f t="shared" si="114"/>
        <v>386.90000000000003</v>
      </c>
      <c r="H495" s="116">
        <f t="shared" si="114"/>
        <v>765.7</v>
      </c>
      <c r="I495" s="117">
        <f t="shared" si="115"/>
        <v>-49.471072221496669</v>
      </c>
    </row>
    <row r="496" spans="1:10" x14ac:dyDescent="0.2">
      <c r="A496" s="30">
        <f t="shared" si="109"/>
        <v>42299</v>
      </c>
      <c r="B496" s="96" t="s">
        <v>6</v>
      </c>
      <c r="C496">
        <v>270.60000000000002</v>
      </c>
      <c r="D496" s="118">
        <v>661</v>
      </c>
      <c r="E496" s="118">
        <v>143.9</v>
      </c>
      <c r="F496">
        <v>133.30000000000001</v>
      </c>
      <c r="G496" s="115">
        <f t="shared" si="114"/>
        <v>414.5</v>
      </c>
      <c r="H496" s="116">
        <f t="shared" si="114"/>
        <v>794.3</v>
      </c>
      <c r="I496" s="117">
        <f t="shared" si="115"/>
        <v>-47.815686768223586</v>
      </c>
    </row>
    <row r="497" spans="1:9" x14ac:dyDescent="0.2">
      <c r="A497" s="30">
        <f t="shared" si="109"/>
        <v>42306</v>
      </c>
      <c r="B497" s="96" t="s">
        <v>6</v>
      </c>
      <c r="C497" s="118">
        <v>284</v>
      </c>
      <c r="D497" s="118">
        <v>653</v>
      </c>
      <c r="E497" s="118">
        <v>175</v>
      </c>
      <c r="F497">
        <v>171.8</v>
      </c>
      <c r="G497" s="115">
        <f t="shared" si="114"/>
        <v>459</v>
      </c>
      <c r="H497" s="116">
        <f t="shared" si="114"/>
        <v>824.8</v>
      </c>
      <c r="I497" s="117">
        <f t="shared" si="115"/>
        <v>-44.350145489815709</v>
      </c>
    </row>
    <row r="498" spans="1:9" x14ac:dyDescent="0.2">
      <c r="A498" s="30">
        <f t="shared" si="109"/>
        <v>42313</v>
      </c>
      <c r="B498" s="96" t="s">
        <v>6</v>
      </c>
      <c r="C498">
        <v>271.89999999999998</v>
      </c>
      <c r="D498">
        <v>602.9</v>
      </c>
      <c r="E498">
        <v>202.9</v>
      </c>
      <c r="F498">
        <v>208.5</v>
      </c>
      <c r="G498" s="115">
        <f t="shared" ref="G498:H500" si="116">+C498+E498</f>
        <v>474.79999999999995</v>
      </c>
      <c r="H498" s="116">
        <f t="shared" si="116"/>
        <v>811.4</v>
      </c>
      <c r="I498" s="117">
        <f t="shared" ref="I498:I507" si="117">+(G498/H498-1)*100</f>
        <v>-41.483855065319212</v>
      </c>
    </row>
    <row r="499" spans="1:9" x14ac:dyDescent="0.2">
      <c r="A499" s="30">
        <f t="shared" si="109"/>
        <v>42320</v>
      </c>
      <c r="B499" s="96" t="s">
        <v>6</v>
      </c>
      <c r="C499" s="118">
        <v>262</v>
      </c>
      <c r="D499">
        <v>629.70000000000005</v>
      </c>
      <c r="E499">
        <v>281.39999999999998</v>
      </c>
      <c r="F499">
        <v>246.4</v>
      </c>
      <c r="G499" s="115">
        <f t="shared" si="116"/>
        <v>543.4</v>
      </c>
      <c r="H499" s="116">
        <f t="shared" si="116"/>
        <v>876.1</v>
      </c>
      <c r="I499" s="117">
        <f t="shared" si="117"/>
        <v>-37.975116995776737</v>
      </c>
    </row>
    <row r="500" spans="1:9" x14ac:dyDescent="0.2">
      <c r="A500" s="30">
        <f t="shared" si="109"/>
        <v>42327</v>
      </c>
      <c r="B500" s="96" t="s">
        <v>6</v>
      </c>
      <c r="C500">
        <v>251.5</v>
      </c>
      <c r="D500">
        <v>598.5</v>
      </c>
      <c r="E500">
        <v>354.9</v>
      </c>
      <c r="F500">
        <v>295.5</v>
      </c>
      <c r="G500" s="115">
        <f t="shared" si="116"/>
        <v>606.4</v>
      </c>
      <c r="H500" s="116">
        <f t="shared" si="116"/>
        <v>894</v>
      </c>
      <c r="I500" s="117">
        <f t="shared" si="117"/>
        <v>-32.170022371364659</v>
      </c>
    </row>
    <row r="501" spans="1:9" x14ac:dyDescent="0.2">
      <c r="A501" s="30">
        <f t="shared" si="109"/>
        <v>42334</v>
      </c>
      <c r="B501" s="96" t="s">
        <v>6</v>
      </c>
      <c r="C501">
        <v>235.7</v>
      </c>
      <c r="D501">
        <v>678.6</v>
      </c>
      <c r="E501">
        <v>432.1</v>
      </c>
      <c r="F501">
        <v>333.5</v>
      </c>
      <c r="G501" s="115">
        <f t="shared" ref="G501:H507" si="118">+C501+E501</f>
        <v>667.8</v>
      </c>
      <c r="H501" s="116">
        <f t="shared" si="118"/>
        <v>1012.1</v>
      </c>
      <c r="I501" s="117">
        <f t="shared" si="117"/>
        <v>-34.018377630668915</v>
      </c>
    </row>
    <row r="502" spans="1:9" x14ac:dyDescent="0.2">
      <c r="A502" s="30">
        <f t="shared" si="109"/>
        <v>42341</v>
      </c>
      <c r="B502" s="96" t="s">
        <v>6</v>
      </c>
      <c r="C502">
        <v>222.7</v>
      </c>
      <c r="D502">
        <v>571.5</v>
      </c>
      <c r="E502">
        <v>453.6</v>
      </c>
      <c r="F502">
        <v>453.8</v>
      </c>
      <c r="G502" s="115">
        <f t="shared" si="118"/>
        <v>676.3</v>
      </c>
      <c r="H502" s="116">
        <f t="shared" si="118"/>
        <v>1025.3</v>
      </c>
      <c r="I502" s="117">
        <f t="shared" si="117"/>
        <v>-34.038817906954066</v>
      </c>
    </row>
    <row r="503" spans="1:9" x14ac:dyDescent="0.2">
      <c r="A503" s="30">
        <f t="shared" si="109"/>
        <v>42348</v>
      </c>
      <c r="B503" s="96" t="s">
        <v>6</v>
      </c>
      <c r="C503">
        <v>205.3</v>
      </c>
      <c r="D503">
        <v>539.9</v>
      </c>
      <c r="E503">
        <v>474.7</v>
      </c>
      <c r="F503">
        <v>493.9</v>
      </c>
      <c r="G503" s="115">
        <f t="shared" si="118"/>
        <v>680</v>
      </c>
      <c r="H503" s="116">
        <f t="shared" si="118"/>
        <v>1033.8</v>
      </c>
      <c r="I503" s="117">
        <f t="shared" si="117"/>
        <v>-34.223254014316119</v>
      </c>
    </row>
    <row r="504" spans="1:9" x14ac:dyDescent="0.2">
      <c r="A504" s="30">
        <f t="shared" si="109"/>
        <v>42355</v>
      </c>
      <c r="B504" s="96" t="s">
        <v>6</v>
      </c>
      <c r="C504" s="118">
        <v>186</v>
      </c>
      <c r="D504">
        <v>495.1</v>
      </c>
      <c r="E504">
        <v>509.4</v>
      </c>
      <c r="F504">
        <v>548.1</v>
      </c>
      <c r="G504" s="115">
        <f t="shared" si="118"/>
        <v>695.4</v>
      </c>
      <c r="H504" s="116">
        <f t="shared" si="118"/>
        <v>1043.2</v>
      </c>
      <c r="I504" s="117">
        <f t="shared" si="117"/>
        <v>-33.339723926380373</v>
      </c>
    </row>
    <row r="505" spans="1:9" x14ac:dyDescent="0.2">
      <c r="A505" s="30">
        <f t="shared" si="109"/>
        <v>42362</v>
      </c>
      <c r="B505" s="96" t="s">
        <v>6</v>
      </c>
      <c r="C505">
        <v>163.4</v>
      </c>
      <c r="D505">
        <v>470.5</v>
      </c>
      <c r="E505">
        <v>539.9</v>
      </c>
      <c r="F505">
        <v>578.1</v>
      </c>
      <c r="G505" s="115">
        <f t="shared" si="118"/>
        <v>703.3</v>
      </c>
      <c r="H505" s="116">
        <f t="shared" si="118"/>
        <v>1048.5999999999999</v>
      </c>
      <c r="I505" s="117">
        <f t="shared" si="117"/>
        <v>-32.929620446309357</v>
      </c>
    </row>
    <row r="506" spans="1:9" x14ac:dyDescent="0.2">
      <c r="A506" s="30">
        <f t="shared" si="109"/>
        <v>42369</v>
      </c>
      <c r="B506" s="96" t="s">
        <v>6</v>
      </c>
      <c r="C506">
        <v>149.30000000000001</v>
      </c>
      <c r="D506">
        <v>369.2</v>
      </c>
      <c r="E506">
        <v>555.79999999999995</v>
      </c>
      <c r="F506">
        <v>678.3</v>
      </c>
      <c r="G506" s="115">
        <f t="shared" si="118"/>
        <v>705.09999999999991</v>
      </c>
      <c r="H506" s="116">
        <f t="shared" si="118"/>
        <v>1047.5</v>
      </c>
      <c r="I506" s="117">
        <f t="shared" si="117"/>
        <v>-32.687350835322206</v>
      </c>
    </row>
    <row r="507" spans="1:9" x14ac:dyDescent="0.2">
      <c r="A507" s="30">
        <f t="shared" si="109"/>
        <v>42376</v>
      </c>
      <c r="B507" s="96" t="s">
        <v>6</v>
      </c>
      <c r="C507">
        <v>137.1</v>
      </c>
      <c r="D507">
        <v>343.9</v>
      </c>
      <c r="E507">
        <v>572.4</v>
      </c>
      <c r="F507">
        <v>710.4</v>
      </c>
      <c r="G507" s="115">
        <f t="shared" si="118"/>
        <v>709.5</v>
      </c>
      <c r="H507" s="116">
        <f t="shared" si="118"/>
        <v>1054.3</v>
      </c>
      <c r="I507" s="117">
        <f t="shared" si="117"/>
        <v>-32.704163900218155</v>
      </c>
    </row>
    <row r="508" spans="1:9" x14ac:dyDescent="0.2">
      <c r="A508" s="30">
        <f t="shared" si="109"/>
        <v>42383</v>
      </c>
      <c r="B508" s="96" t="s">
        <v>6</v>
      </c>
      <c r="C508">
        <v>128.69999999999999</v>
      </c>
      <c r="D508">
        <v>353.2</v>
      </c>
      <c r="E508">
        <v>588.79999999999995</v>
      </c>
      <c r="F508">
        <v>737.5</v>
      </c>
      <c r="G508" s="115">
        <f t="shared" ref="G508:H511" si="119">+C508+E508</f>
        <v>717.5</v>
      </c>
      <c r="H508" s="116">
        <f t="shared" si="119"/>
        <v>1090.7</v>
      </c>
      <c r="I508" s="117">
        <f t="shared" ref="I508:I513" si="120">+(G508/H508-1)*100</f>
        <v>-34.216558173649943</v>
      </c>
    </row>
    <row r="509" spans="1:9" x14ac:dyDescent="0.2">
      <c r="A509" s="30">
        <f t="shared" si="109"/>
        <v>42390</v>
      </c>
      <c r="B509" s="96" t="s">
        <v>6</v>
      </c>
      <c r="C509">
        <v>125.2</v>
      </c>
      <c r="D509">
        <v>340.2</v>
      </c>
      <c r="E509">
        <v>618.79999999999995</v>
      </c>
      <c r="F509" s="118">
        <v>753</v>
      </c>
      <c r="G509" s="115">
        <f t="shared" si="119"/>
        <v>744</v>
      </c>
      <c r="H509" s="116">
        <f t="shared" si="119"/>
        <v>1093.2</v>
      </c>
      <c r="I509" s="117">
        <f t="shared" si="120"/>
        <v>-31.942919868276618</v>
      </c>
    </row>
    <row r="510" spans="1:9" x14ac:dyDescent="0.2">
      <c r="A510" s="30">
        <f t="shared" si="109"/>
        <v>42397</v>
      </c>
      <c r="B510" s="96" t="s">
        <v>6</v>
      </c>
      <c r="C510">
        <v>138.69999999999999</v>
      </c>
      <c r="D510" s="118">
        <v>321</v>
      </c>
      <c r="E510">
        <v>639.29999999999995</v>
      </c>
      <c r="F510">
        <v>774.8</v>
      </c>
      <c r="G510" s="115">
        <f t="shared" si="119"/>
        <v>778</v>
      </c>
      <c r="H510" s="116">
        <f t="shared" si="119"/>
        <v>1095.8</v>
      </c>
      <c r="I510" s="117">
        <f t="shared" si="120"/>
        <v>-29.00164263551742</v>
      </c>
    </row>
    <row r="511" spans="1:9" x14ac:dyDescent="0.2">
      <c r="A511" s="30">
        <f t="shared" si="109"/>
        <v>42404</v>
      </c>
      <c r="B511" s="96" t="s">
        <v>6</v>
      </c>
      <c r="C511">
        <v>121.5</v>
      </c>
      <c r="D511">
        <v>303.2</v>
      </c>
      <c r="E511" s="118">
        <v>731</v>
      </c>
      <c r="F511" s="118">
        <v>794</v>
      </c>
      <c r="G511" s="115">
        <f t="shared" si="119"/>
        <v>852.5</v>
      </c>
      <c r="H511" s="116">
        <f t="shared" si="119"/>
        <v>1097.2</v>
      </c>
      <c r="I511" s="117">
        <f t="shared" si="120"/>
        <v>-22.302223842508205</v>
      </c>
    </row>
    <row r="512" spans="1:9" x14ac:dyDescent="0.2">
      <c r="A512" s="30">
        <f t="shared" si="109"/>
        <v>42411</v>
      </c>
      <c r="B512" s="96" t="s">
        <v>6</v>
      </c>
      <c r="C512">
        <v>118.5</v>
      </c>
      <c r="D512">
        <v>246.9</v>
      </c>
      <c r="E512">
        <v>805.6</v>
      </c>
      <c r="F512">
        <v>859.6</v>
      </c>
      <c r="G512" s="115">
        <f t="shared" ref="G512:H514" si="121">+C512+E512</f>
        <v>924.1</v>
      </c>
      <c r="H512" s="116">
        <f t="shared" si="121"/>
        <v>1106.5</v>
      </c>
      <c r="I512" s="117">
        <f t="shared" si="120"/>
        <v>-16.484410302756437</v>
      </c>
    </row>
    <row r="513" spans="1:10" x14ac:dyDescent="0.2">
      <c r="A513" s="30">
        <f t="shared" si="109"/>
        <v>42418</v>
      </c>
      <c r="B513" s="96" t="s">
        <v>6</v>
      </c>
      <c r="C513">
        <v>117.8</v>
      </c>
      <c r="D513">
        <v>242.2</v>
      </c>
      <c r="E513">
        <v>817.9</v>
      </c>
      <c r="F513" s="118">
        <v>867.1</v>
      </c>
      <c r="G513" s="115">
        <f t="shared" si="121"/>
        <v>935.69999999999993</v>
      </c>
      <c r="H513" s="116">
        <f t="shared" si="121"/>
        <v>1109.3</v>
      </c>
      <c r="I513" s="117">
        <f t="shared" si="120"/>
        <v>-15.64950869917967</v>
      </c>
    </row>
    <row r="514" spans="1:10" x14ac:dyDescent="0.2">
      <c r="A514" s="30">
        <f t="shared" si="109"/>
        <v>42425</v>
      </c>
      <c r="B514" s="96" t="s">
        <v>6</v>
      </c>
      <c r="C514">
        <v>115.2</v>
      </c>
      <c r="D514">
        <v>166</v>
      </c>
      <c r="E514">
        <v>899.6</v>
      </c>
      <c r="F514">
        <v>944.4</v>
      </c>
      <c r="G514" s="115">
        <f t="shared" si="121"/>
        <v>1014.8000000000001</v>
      </c>
      <c r="H514" s="116">
        <f t="shared" si="121"/>
        <v>1110.4000000000001</v>
      </c>
      <c r="I514" s="117">
        <f t="shared" ref="I514:I519" si="122">+(G514/H514-1)*100</f>
        <v>-8.6095100864553302</v>
      </c>
    </row>
    <row r="515" spans="1:10" x14ac:dyDescent="0.2">
      <c r="A515" s="30">
        <f t="shared" si="109"/>
        <v>42432</v>
      </c>
      <c r="B515" s="96" t="s">
        <v>6</v>
      </c>
      <c r="C515">
        <v>106.6</v>
      </c>
      <c r="D515">
        <v>137.19999999999999</v>
      </c>
      <c r="E515">
        <v>977.7</v>
      </c>
      <c r="F515">
        <v>973.9</v>
      </c>
      <c r="G515" s="115">
        <f t="shared" ref="G515:H517" si="123">+C515+E515</f>
        <v>1084.3</v>
      </c>
      <c r="H515" s="116">
        <f t="shared" si="123"/>
        <v>1111.0999999999999</v>
      </c>
      <c r="I515" s="117">
        <f t="shared" si="122"/>
        <v>-2.4120241202411963</v>
      </c>
    </row>
    <row r="516" spans="1:10" x14ac:dyDescent="0.2">
      <c r="A516" s="30">
        <f t="shared" si="109"/>
        <v>42439</v>
      </c>
      <c r="B516" s="96" t="s">
        <v>6</v>
      </c>
      <c r="C516">
        <v>100.3</v>
      </c>
      <c r="D516">
        <v>96.6</v>
      </c>
      <c r="E516">
        <v>990.2</v>
      </c>
      <c r="F516">
        <v>1016.3</v>
      </c>
      <c r="G516" s="115">
        <f t="shared" si="123"/>
        <v>1090.5</v>
      </c>
      <c r="H516" s="116">
        <f t="shared" si="123"/>
        <v>1112.8999999999999</v>
      </c>
      <c r="I516" s="117">
        <f t="shared" si="122"/>
        <v>-2.0127594572737717</v>
      </c>
    </row>
    <row r="517" spans="1:10" x14ac:dyDescent="0.2">
      <c r="A517" s="30">
        <f t="shared" si="109"/>
        <v>42446</v>
      </c>
      <c r="B517" s="96" t="s">
        <v>6</v>
      </c>
      <c r="C517">
        <v>90.9</v>
      </c>
      <c r="D517">
        <v>85.6</v>
      </c>
      <c r="E517">
        <v>1000.3</v>
      </c>
      <c r="F517">
        <v>1027.4000000000001</v>
      </c>
      <c r="G517" s="115">
        <f t="shared" si="123"/>
        <v>1091.2</v>
      </c>
      <c r="H517" s="116">
        <f t="shared" si="123"/>
        <v>1113</v>
      </c>
      <c r="I517" s="117">
        <f t="shared" si="122"/>
        <v>-1.9586702605570494</v>
      </c>
    </row>
    <row r="518" spans="1:10" x14ac:dyDescent="0.2">
      <c r="A518" s="30">
        <f t="shared" si="109"/>
        <v>42453</v>
      </c>
      <c r="B518" s="96" t="s">
        <v>6</v>
      </c>
      <c r="C518" s="118">
        <v>88</v>
      </c>
      <c r="D518">
        <v>27.3</v>
      </c>
      <c r="E518">
        <v>1006.1</v>
      </c>
      <c r="F518">
        <v>1092.9000000000001</v>
      </c>
      <c r="G518" s="115">
        <f t="shared" ref="G518:H520" si="124">+C518+E518</f>
        <v>1094.0999999999999</v>
      </c>
      <c r="H518" s="116">
        <f t="shared" si="124"/>
        <v>1120.2</v>
      </c>
      <c r="I518" s="117">
        <f t="shared" si="122"/>
        <v>-2.3299410819496602</v>
      </c>
    </row>
    <row r="519" spans="1:10" x14ac:dyDescent="0.2">
      <c r="A519" s="30">
        <f t="shared" si="109"/>
        <v>42460</v>
      </c>
      <c r="B519" s="96" t="s">
        <v>6</v>
      </c>
      <c r="C519">
        <v>94.3</v>
      </c>
      <c r="D519" s="118">
        <v>25</v>
      </c>
      <c r="E519" s="118">
        <v>1019.9</v>
      </c>
      <c r="F519" s="118">
        <v>1096</v>
      </c>
      <c r="G519" s="115">
        <f t="shared" si="124"/>
        <v>1114.2</v>
      </c>
      <c r="H519" s="116">
        <f t="shared" si="124"/>
        <v>1121</v>
      </c>
      <c r="I519" s="117">
        <f t="shared" si="122"/>
        <v>-0.60660124888491929</v>
      </c>
    </row>
    <row r="520" spans="1:10" x14ac:dyDescent="0.2">
      <c r="A520" s="30">
        <f t="shared" si="109"/>
        <v>42467</v>
      </c>
      <c r="B520" s="96" t="s">
        <v>6</v>
      </c>
      <c r="C520">
        <v>84.4</v>
      </c>
      <c r="D520" s="118">
        <v>19.2</v>
      </c>
      <c r="E520" s="118">
        <v>1036</v>
      </c>
      <c r="F520" s="118">
        <v>1102.3</v>
      </c>
      <c r="G520" s="115">
        <f t="shared" si="124"/>
        <v>1120.4000000000001</v>
      </c>
      <c r="H520" s="116">
        <f t="shared" si="124"/>
        <v>1121.5</v>
      </c>
      <c r="I520" s="117">
        <f t="shared" ref="I520:I525" si="125">+(G520/H520-1)*100</f>
        <v>-9.8082924654474546E-2</v>
      </c>
      <c r="J520">
        <v>0</v>
      </c>
    </row>
    <row r="521" spans="1:10" x14ac:dyDescent="0.2">
      <c r="A521" s="30">
        <f t="shared" si="109"/>
        <v>42474</v>
      </c>
      <c r="B521" s="96" t="s">
        <v>6</v>
      </c>
      <c r="C521">
        <v>81.400000000000006</v>
      </c>
      <c r="D521" s="118">
        <v>14.8</v>
      </c>
      <c r="E521" s="118">
        <v>1047.8</v>
      </c>
      <c r="F521" s="118">
        <v>1122</v>
      </c>
      <c r="G521" s="115">
        <f t="shared" ref="G521:H523" si="126">+C521+E521</f>
        <v>1129.2</v>
      </c>
      <c r="H521" s="116">
        <f t="shared" si="126"/>
        <v>1136.8</v>
      </c>
      <c r="I521" s="117">
        <f t="shared" si="125"/>
        <v>-0.66854327938070668</v>
      </c>
      <c r="J521">
        <v>0</v>
      </c>
    </row>
    <row r="522" spans="1:10" x14ac:dyDescent="0.2">
      <c r="A522" s="30">
        <f t="shared" si="109"/>
        <v>42481</v>
      </c>
      <c r="B522" s="96" t="s">
        <v>6</v>
      </c>
      <c r="C522">
        <v>80.400000000000006</v>
      </c>
      <c r="D522" s="118">
        <v>39.6</v>
      </c>
      <c r="E522" s="118">
        <v>1058.3</v>
      </c>
      <c r="F522" s="118">
        <v>1125.2</v>
      </c>
      <c r="G522" s="115">
        <f t="shared" si="126"/>
        <v>1138.7</v>
      </c>
      <c r="H522" s="116">
        <f t="shared" si="126"/>
        <v>1164.8</v>
      </c>
      <c r="I522" s="117">
        <f t="shared" si="125"/>
        <v>-2.2407280219780112</v>
      </c>
      <c r="J522">
        <v>0</v>
      </c>
    </row>
    <row r="523" spans="1:10" x14ac:dyDescent="0.2">
      <c r="A523" s="30">
        <f t="shared" si="109"/>
        <v>42488</v>
      </c>
      <c r="B523" s="96" t="s">
        <v>6</v>
      </c>
      <c r="C523">
        <v>68.400000000000006</v>
      </c>
      <c r="D523" s="118">
        <v>39.700000000000003</v>
      </c>
      <c r="E523" s="118">
        <v>1077.9000000000001</v>
      </c>
      <c r="F523" s="118">
        <v>1127</v>
      </c>
      <c r="G523" s="115">
        <f t="shared" si="126"/>
        <v>1146.3000000000002</v>
      </c>
      <c r="H523" s="116">
        <f t="shared" si="126"/>
        <v>1166.7</v>
      </c>
      <c r="I523" s="117">
        <f t="shared" si="125"/>
        <v>-1.748521470815112</v>
      </c>
      <c r="J523">
        <v>6</v>
      </c>
    </row>
    <row r="524" spans="1:10" x14ac:dyDescent="0.2">
      <c r="A524" s="30">
        <f t="shared" si="109"/>
        <v>42495</v>
      </c>
      <c r="B524" s="96" t="s">
        <v>6</v>
      </c>
      <c r="C524">
        <v>63.7</v>
      </c>
      <c r="D524">
        <v>39.5</v>
      </c>
      <c r="E524">
        <v>1083.7</v>
      </c>
      <c r="F524">
        <v>1127.7</v>
      </c>
      <c r="G524" s="115">
        <f t="shared" ref="G524:H526" si="127">+C524+E524</f>
        <v>1147.4000000000001</v>
      </c>
      <c r="H524" s="116">
        <f t="shared" si="127"/>
        <v>1167.2</v>
      </c>
      <c r="I524" s="117">
        <f t="shared" si="125"/>
        <v>-1.6963673749143204</v>
      </c>
      <c r="J524">
        <v>7</v>
      </c>
    </row>
    <row r="525" spans="1:10" x14ac:dyDescent="0.2">
      <c r="A525" s="30">
        <f t="shared" si="109"/>
        <v>42502</v>
      </c>
      <c r="B525" s="96" t="s">
        <v>6</v>
      </c>
      <c r="C525">
        <v>70.7</v>
      </c>
      <c r="D525">
        <v>39.200000000000003</v>
      </c>
      <c r="E525">
        <v>1090.5999999999999</v>
      </c>
      <c r="F525">
        <v>1128.5999999999999</v>
      </c>
      <c r="G525" s="115">
        <f t="shared" si="127"/>
        <v>1161.3</v>
      </c>
      <c r="H525" s="116">
        <f t="shared" si="127"/>
        <v>1167.8</v>
      </c>
      <c r="I525" s="117">
        <f t="shared" si="125"/>
        <v>-0.55660215790375167</v>
      </c>
      <c r="J525">
        <v>22</v>
      </c>
    </row>
    <row r="526" spans="1:10" x14ac:dyDescent="0.2">
      <c r="A526" s="30">
        <f t="shared" si="109"/>
        <v>42509</v>
      </c>
      <c r="B526" s="96" t="s">
        <v>6</v>
      </c>
      <c r="C526">
        <v>62.4</v>
      </c>
      <c r="D526">
        <v>50</v>
      </c>
      <c r="E526">
        <v>1099</v>
      </c>
      <c r="F526">
        <v>1169.7</v>
      </c>
      <c r="G526" s="115">
        <f t="shared" si="127"/>
        <v>1161.4000000000001</v>
      </c>
      <c r="H526" s="116">
        <f t="shared" si="127"/>
        <v>1219.7</v>
      </c>
      <c r="I526" s="117">
        <f t="shared" ref="I526:I531" si="128">+(G526/H526-1)*100</f>
        <v>-4.7798639009592474</v>
      </c>
      <c r="J526">
        <v>37</v>
      </c>
    </row>
    <row r="527" spans="1:10" x14ac:dyDescent="0.2">
      <c r="A527" s="30">
        <f t="shared" si="109"/>
        <v>42516</v>
      </c>
      <c r="B527" s="96" t="s">
        <v>6</v>
      </c>
      <c r="C527">
        <v>76.7</v>
      </c>
      <c r="D527">
        <v>51.2</v>
      </c>
      <c r="E527">
        <v>1102.2</v>
      </c>
      <c r="F527">
        <v>1169.9000000000001</v>
      </c>
      <c r="G527" s="115">
        <f t="shared" ref="G527:H529" si="129">+C527+E527</f>
        <v>1178.9000000000001</v>
      </c>
      <c r="H527" s="116">
        <f t="shared" si="129"/>
        <v>1221.1000000000001</v>
      </c>
      <c r="I527" s="117">
        <f t="shared" si="128"/>
        <v>-3.4559004176562103</v>
      </c>
      <c r="J527">
        <v>57</v>
      </c>
    </row>
    <row r="528" spans="1:10" x14ac:dyDescent="0.2">
      <c r="A528" s="30">
        <f t="shared" si="109"/>
        <v>42523</v>
      </c>
      <c r="B528" s="96" t="s">
        <v>6</v>
      </c>
      <c r="C528" s="118">
        <v>74</v>
      </c>
      <c r="D528">
        <v>69.7</v>
      </c>
      <c r="E528">
        <v>1108</v>
      </c>
      <c r="F528">
        <v>1170.9000000000001</v>
      </c>
      <c r="G528" s="115">
        <f t="shared" si="129"/>
        <v>1182</v>
      </c>
      <c r="H528" s="116">
        <f t="shared" si="129"/>
        <v>1240.6000000000001</v>
      </c>
      <c r="I528" s="117">
        <f t="shared" si="128"/>
        <v>-4.7235208769950132</v>
      </c>
      <c r="J528">
        <v>67</v>
      </c>
    </row>
    <row r="529" spans="1:10" x14ac:dyDescent="0.2">
      <c r="A529" s="30">
        <f t="shared" si="109"/>
        <v>42530</v>
      </c>
      <c r="B529" s="96" t="s">
        <v>6</v>
      </c>
      <c r="C529">
        <v>117.4</v>
      </c>
      <c r="D529">
        <v>83.8</v>
      </c>
      <c r="E529">
        <v>1116.3</v>
      </c>
      <c r="F529">
        <v>1173.0999999999999</v>
      </c>
      <c r="G529" s="115">
        <f t="shared" si="129"/>
        <v>1233.7</v>
      </c>
      <c r="H529" s="116">
        <f t="shared" si="129"/>
        <v>1256.8999999999999</v>
      </c>
      <c r="I529" s="117">
        <f t="shared" si="128"/>
        <v>-1.8458111226032137</v>
      </c>
      <c r="J529">
        <v>103</v>
      </c>
    </row>
    <row r="530" spans="1:10" x14ac:dyDescent="0.2">
      <c r="A530" s="30">
        <f t="shared" si="109"/>
        <v>42537</v>
      </c>
      <c r="B530" s="96" t="s">
        <v>6</v>
      </c>
      <c r="C530">
        <v>125.3</v>
      </c>
      <c r="D530">
        <v>56.1</v>
      </c>
      <c r="E530">
        <v>1124.9000000000001</v>
      </c>
      <c r="F530">
        <v>1199.7</v>
      </c>
      <c r="G530" s="115">
        <f t="shared" ref="G530:H532" si="130">+C530+E530</f>
        <v>1250.2</v>
      </c>
      <c r="H530" s="116">
        <f t="shared" si="130"/>
        <v>1255.8</v>
      </c>
      <c r="I530" s="117">
        <f t="shared" si="128"/>
        <v>-0.44593088071348541</v>
      </c>
      <c r="J530">
        <v>123</v>
      </c>
    </row>
    <row r="531" spans="1:10" x14ac:dyDescent="0.2">
      <c r="A531" s="30">
        <f t="shared" si="109"/>
        <v>42544</v>
      </c>
      <c r="B531" s="96" t="s">
        <v>6</v>
      </c>
      <c r="C531">
        <v>145.80000000000001</v>
      </c>
      <c r="D531">
        <v>97</v>
      </c>
      <c r="E531">
        <v>1132.9000000000001</v>
      </c>
      <c r="F531">
        <v>1225.4000000000001</v>
      </c>
      <c r="G531" s="115">
        <f t="shared" si="130"/>
        <v>1278.7</v>
      </c>
      <c r="H531" s="116">
        <f t="shared" si="130"/>
        <v>1322.4</v>
      </c>
      <c r="I531" s="117">
        <f t="shared" si="128"/>
        <v>-3.3045977011494254</v>
      </c>
      <c r="J531">
        <v>161</v>
      </c>
    </row>
    <row r="532" spans="1:10" x14ac:dyDescent="0.2">
      <c r="A532" s="30">
        <f t="shared" si="109"/>
        <v>42551</v>
      </c>
      <c r="B532" s="96" t="s">
        <v>6</v>
      </c>
      <c r="C532">
        <v>144.80000000000001</v>
      </c>
      <c r="D532">
        <v>95</v>
      </c>
      <c r="E532">
        <v>1140.5</v>
      </c>
      <c r="F532">
        <v>1227.4000000000001</v>
      </c>
      <c r="G532" s="115">
        <f t="shared" si="130"/>
        <v>1285.3</v>
      </c>
      <c r="H532" s="116">
        <f t="shared" si="130"/>
        <v>1322.4</v>
      </c>
      <c r="I532" s="117">
        <f t="shared" ref="I532:I537" si="131">+(G532/H532-1)*100</f>
        <v>-2.8055051421657651</v>
      </c>
      <c r="J532">
        <v>185</v>
      </c>
    </row>
    <row r="533" spans="1:10" x14ac:dyDescent="0.2">
      <c r="A533" s="30">
        <f t="shared" si="109"/>
        <v>42558</v>
      </c>
      <c r="B533" s="96" t="s">
        <v>6</v>
      </c>
      <c r="C533">
        <v>140.1</v>
      </c>
      <c r="D533">
        <v>101</v>
      </c>
      <c r="E533">
        <v>1147.0999999999999</v>
      </c>
      <c r="F533">
        <v>1227.8</v>
      </c>
      <c r="G533" s="115">
        <f t="shared" ref="G533:H535" si="132">+C533+E533</f>
        <v>1287.1999999999998</v>
      </c>
      <c r="H533" s="116">
        <f t="shared" si="132"/>
        <v>1328.8</v>
      </c>
      <c r="I533" s="117">
        <f t="shared" si="131"/>
        <v>-3.1306441902468451</v>
      </c>
      <c r="J533">
        <v>206</v>
      </c>
    </row>
    <row r="534" spans="1:10" x14ac:dyDescent="0.2">
      <c r="A534" s="30">
        <f t="shared" si="109"/>
        <v>42565</v>
      </c>
      <c r="B534" s="96" t="s">
        <v>6</v>
      </c>
      <c r="C534">
        <v>134.19999999999999</v>
      </c>
      <c r="D534">
        <v>59.8</v>
      </c>
      <c r="E534">
        <v>1154.9000000000001</v>
      </c>
      <c r="F534">
        <v>1269.2</v>
      </c>
      <c r="G534" s="115">
        <f t="shared" si="132"/>
        <v>1289.1000000000001</v>
      </c>
      <c r="H534" s="116">
        <f t="shared" si="132"/>
        <v>1329</v>
      </c>
      <c r="I534" s="117">
        <f t="shared" si="131"/>
        <v>-3.002257336343106</v>
      </c>
      <c r="J534">
        <v>225.2</v>
      </c>
    </row>
    <row r="535" spans="1:10" x14ac:dyDescent="0.2">
      <c r="A535" s="30">
        <f t="shared" si="109"/>
        <v>42572</v>
      </c>
      <c r="B535" s="96" t="s">
        <v>6</v>
      </c>
      <c r="C535">
        <v>139.5</v>
      </c>
      <c r="D535">
        <v>84.5</v>
      </c>
      <c r="E535">
        <v>1161</v>
      </c>
      <c r="F535">
        <v>1270.2</v>
      </c>
      <c r="G535" s="115">
        <f t="shared" si="132"/>
        <v>1300.5</v>
      </c>
      <c r="H535" s="116">
        <f t="shared" si="132"/>
        <v>1354.7</v>
      </c>
      <c r="I535" s="117">
        <f t="shared" si="131"/>
        <v>-4.0008858049752742</v>
      </c>
      <c r="J535" s="118">
        <v>244</v>
      </c>
    </row>
    <row r="536" spans="1:10" x14ac:dyDescent="0.2">
      <c r="A536" s="30">
        <f t="shared" si="109"/>
        <v>42579</v>
      </c>
      <c r="B536" s="96" t="s">
        <v>6</v>
      </c>
      <c r="C536">
        <v>147.5</v>
      </c>
      <c r="D536">
        <v>90.1</v>
      </c>
      <c r="E536">
        <v>1173.4000000000001</v>
      </c>
      <c r="F536">
        <v>1271.7</v>
      </c>
      <c r="G536" s="115">
        <f t="shared" ref="G536:H538" si="133">+C536+E536</f>
        <v>1320.9</v>
      </c>
      <c r="H536" s="116">
        <f t="shared" si="133"/>
        <v>1361.8</v>
      </c>
      <c r="I536" s="117">
        <f t="shared" si="131"/>
        <v>-3.0033778822147084</v>
      </c>
      <c r="J536">
        <v>255.5</v>
      </c>
    </row>
    <row r="537" spans="1:10" x14ac:dyDescent="0.2">
      <c r="A537" s="30">
        <f>+A536+7</f>
        <v>42586</v>
      </c>
      <c r="B537" s="96" t="s">
        <v>6</v>
      </c>
      <c r="C537">
        <v>149.6</v>
      </c>
      <c r="D537">
        <v>99.1</v>
      </c>
      <c r="E537">
        <v>1178.0999999999999</v>
      </c>
      <c r="F537">
        <v>1273.4000000000001</v>
      </c>
      <c r="G537" s="115">
        <f t="shared" si="133"/>
        <v>1327.6999999999998</v>
      </c>
      <c r="H537" s="116">
        <f t="shared" si="133"/>
        <v>1372.5</v>
      </c>
      <c r="I537" s="117">
        <f t="shared" si="131"/>
        <v>-3.2641165755920021</v>
      </c>
      <c r="J537">
        <v>265.5</v>
      </c>
    </row>
    <row r="538" spans="1:10" x14ac:dyDescent="0.2">
      <c r="A538" s="30">
        <f t="shared" si="109"/>
        <v>42593</v>
      </c>
      <c r="B538" s="96" t="s">
        <v>6</v>
      </c>
      <c r="C538">
        <v>140.6</v>
      </c>
      <c r="D538">
        <v>102.2</v>
      </c>
      <c r="E538">
        <v>1193</v>
      </c>
      <c r="F538" s="118">
        <v>1277</v>
      </c>
      <c r="G538" s="115">
        <f t="shared" si="133"/>
        <v>1333.6</v>
      </c>
      <c r="H538" s="116">
        <f t="shared" si="133"/>
        <v>1379.2</v>
      </c>
      <c r="I538" s="117">
        <f t="shared" ref="I538:I543" si="134">+(G538/H538-1)*100</f>
        <v>-3.3062645011601055</v>
      </c>
      <c r="J538">
        <v>299.5</v>
      </c>
    </row>
    <row r="539" spans="1:10" x14ac:dyDescent="0.2">
      <c r="A539" s="30">
        <f t="shared" ref="A539:A602" si="135">+A538+7</f>
        <v>42600</v>
      </c>
      <c r="B539" s="96" t="s">
        <v>6</v>
      </c>
      <c r="C539">
        <v>138.1</v>
      </c>
      <c r="D539">
        <v>105.4</v>
      </c>
      <c r="E539">
        <v>1204.5</v>
      </c>
      <c r="F539">
        <v>1282.5999999999999</v>
      </c>
      <c r="G539" s="115">
        <f t="shared" ref="G539:H541" si="136">+C539+E539</f>
        <v>1342.6</v>
      </c>
      <c r="H539" s="116">
        <f t="shared" si="136"/>
        <v>1388</v>
      </c>
      <c r="I539" s="117">
        <f t="shared" si="134"/>
        <v>-3.2708933717579325</v>
      </c>
      <c r="J539" s="118">
        <v>305</v>
      </c>
    </row>
    <row r="540" spans="1:10" x14ac:dyDescent="0.2">
      <c r="A540" s="30">
        <f t="shared" si="135"/>
        <v>42607</v>
      </c>
      <c r="B540" s="96" t="s">
        <v>6</v>
      </c>
      <c r="C540">
        <v>132.9</v>
      </c>
      <c r="D540">
        <v>77.099999999999994</v>
      </c>
      <c r="E540">
        <v>1225.8</v>
      </c>
      <c r="F540">
        <v>1310.5</v>
      </c>
      <c r="G540" s="115">
        <f t="shared" si="136"/>
        <v>1358.7</v>
      </c>
      <c r="H540" s="116">
        <f t="shared" si="136"/>
        <v>1387.6</v>
      </c>
      <c r="I540" s="117">
        <f t="shared" si="134"/>
        <v>-2.0827327760161385</v>
      </c>
      <c r="J540">
        <v>309.60000000000002</v>
      </c>
    </row>
    <row r="541" spans="1:10" x14ac:dyDescent="0.2">
      <c r="A541" s="30">
        <f t="shared" si="135"/>
        <v>42614</v>
      </c>
      <c r="B541" s="96" t="s">
        <v>6</v>
      </c>
      <c r="C541">
        <v>441.7</v>
      </c>
      <c r="D541">
        <v>290.8</v>
      </c>
      <c r="E541">
        <v>0.2</v>
      </c>
      <c r="F541">
        <v>0.1</v>
      </c>
      <c r="G541" s="115">
        <f t="shared" si="136"/>
        <v>441.9</v>
      </c>
      <c r="H541" s="116">
        <f t="shared" si="136"/>
        <v>290.90000000000003</v>
      </c>
      <c r="I541" s="117">
        <f t="shared" si="134"/>
        <v>51.907872121003763</v>
      </c>
    </row>
    <row r="542" spans="1:10" x14ac:dyDescent="0.2">
      <c r="A542" s="30">
        <f t="shared" si="135"/>
        <v>42621</v>
      </c>
      <c r="B542" s="96" t="s">
        <v>6</v>
      </c>
      <c r="C542">
        <v>438.5</v>
      </c>
      <c r="D542">
        <v>267.2</v>
      </c>
      <c r="E542">
        <v>3.4</v>
      </c>
      <c r="F542">
        <v>50.8</v>
      </c>
      <c r="G542" s="115">
        <f t="shared" ref="G542:H544" si="137">+C542+E542</f>
        <v>441.9</v>
      </c>
      <c r="H542" s="116">
        <f t="shared" si="137"/>
        <v>318</v>
      </c>
      <c r="I542" s="117">
        <f t="shared" si="134"/>
        <v>38.96226415094339</v>
      </c>
    </row>
    <row r="543" spans="1:10" x14ac:dyDescent="0.2">
      <c r="A543" s="30">
        <f t="shared" si="135"/>
        <v>42628</v>
      </c>
      <c r="B543" s="96" t="s">
        <v>6</v>
      </c>
      <c r="C543">
        <v>466.2</v>
      </c>
      <c r="D543">
        <v>259.7</v>
      </c>
      <c r="E543">
        <v>5.0999999999999996</v>
      </c>
      <c r="F543">
        <v>60.6</v>
      </c>
      <c r="G543" s="115">
        <f t="shared" si="137"/>
        <v>471.3</v>
      </c>
      <c r="H543" s="116">
        <f t="shared" si="137"/>
        <v>320.3</v>
      </c>
      <c r="I543" s="117">
        <f t="shared" si="134"/>
        <v>47.143303153293779</v>
      </c>
    </row>
    <row r="544" spans="1:10" x14ac:dyDescent="0.2">
      <c r="A544" s="30">
        <f t="shared" si="135"/>
        <v>42635</v>
      </c>
      <c r="B544" s="96" t="s">
        <v>6</v>
      </c>
      <c r="C544">
        <v>594.29999999999995</v>
      </c>
      <c r="D544">
        <v>267.89999999999998</v>
      </c>
      <c r="E544">
        <v>8</v>
      </c>
      <c r="F544">
        <v>63.6</v>
      </c>
      <c r="G544" s="115">
        <f t="shared" si="137"/>
        <v>602.29999999999995</v>
      </c>
      <c r="H544" s="116">
        <f t="shared" si="137"/>
        <v>331.5</v>
      </c>
      <c r="I544" s="117">
        <f t="shared" ref="I544:I549" si="138">+(G544/H544-1)*100</f>
        <v>81.689291101055787</v>
      </c>
    </row>
    <row r="545" spans="1:9" x14ac:dyDescent="0.2">
      <c r="A545" s="30">
        <f t="shared" si="135"/>
        <v>42642</v>
      </c>
      <c r="B545" s="96" t="s">
        <v>6</v>
      </c>
      <c r="C545">
        <v>589.79999999999995</v>
      </c>
      <c r="D545">
        <v>236.6</v>
      </c>
      <c r="E545">
        <v>21.4</v>
      </c>
      <c r="F545">
        <v>97.8</v>
      </c>
      <c r="G545" s="115">
        <f t="shared" ref="G545:H547" si="139">+C545+E545</f>
        <v>611.19999999999993</v>
      </c>
      <c r="H545" s="116">
        <f t="shared" si="139"/>
        <v>334.4</v>
      </c>
      <c r="I545" s="117">
        <f t="shared" si="138"/>
        <v>82.775119617224874</v>
      </c>
    </row>
    <row r="546" spans="1:9" x14ac:dyDescent="0.2">
      <c r="A546" s="30">
        <f t="shared" si="135"/>
        <v>42649</v>
      </c>
      <c r="B546" s="96" t="s">
        <v>6</v>
      </c>
      <c r="C546" s="118">
        <v>606</v>
      </c>
      <c r="D546" s="192">
        <v>262</v>
      </c>
      <c r="E546" s="118">
        <v>31.9</v>
      </c>
      <c r="F546" s="192">
        <v>109</v>
      </c>
      <c r="G546" s="115">
        <f t="shared" si="139"/>
        <v>637.9</v>
      </c>
      <c r="H546" s="116">
        <f t="shared" si="139"/>
        <v>371</v>
      </c>
      <c r="I546" s="117">
        <f t="shared" si="138"/>
        <v>71.940700808625337</v>
      </c>
    </row>
    <row r="547" spans="1:9" x14ac:dyDescent="0.2">
      <c r="A547" s="30">
        <f t="shared" si="135"/>
        <v>42656</v>
      </c>
      <c r="B547" s="96" t="s">
        <v>6</v>
      </c>
      <c r="C547">
        <v>636.5</v>
      </c>
      <c r="D547">
        <v>262.10000000000002</v>
      </c>
      <c r="E547">
        <v>56.3</v>
      </c>
      <c r="F547">
        <v>124.8</v>
      </c>
      <c r="G547" s="115">
        <f t="shared" si="139"/>
        <v>692.8</v>
      </c>
      <c r="H547" s="116">
        <f t="shared" si="139"/>
        <v>386.90000000000003</v>
      </c>
      <c r="I547" s="117">
        <f t="shared" si="138"/>
        <v>79.064357715171866</v>
      </c>
    </row>
    <row r="548" spans="1:9" x14ac:dyDescent="0.2">
      <c r="A548" s="30">
        <f t="shared" si="135"/>
        <v>42663</v>
      </c>
      <c r="B548" s="96" t="s">
        <v>6</v>
      </c>
      <c r="C548">
        <v>620.5</v>
      </c>
      <c r="D548">
        <v>270.60000000000002</v>
      </c>
      <c r="E548">
        <v>81.5</v>
      </c>
      <c r="F548">
        <v>143.9</v>
      </c>
      <c r="G548" s="115">
        <f t="shared" ref="G548:H550" si="140">+C548+E548</f>
        <v>702</v>
      </c>
      <c r="H548" s="116">
        <f t="shared" si="140"/>
        <v>414.5</v>
      </c>
      <c r="I548" s="117">
        <f t="shared" si="138"/>
        <v>69.360675512665864</v>
      </c>
    </row>
    <row r="549" spans="1:9" x14ac:dyDescent="0.2">
      <c r="A549" s="30">
        <f t="shared" si="135"/>
        <v>42670</v>
      </c>
      <c r="B549" s="96" t="s">
        <v>6</v>
      </c>
      <c r="C549">
        <v>587.29999999999995</v>
      </c>
      <c r="D549">
        <v>284</v>
      </c>
      <c r="E549">
        <v>131</v>
      </c>
      <c r="F549">
        <v>175</v>
      </c>
      <c r="G549" s="115">
        <f t="shared" si="140"/>
        <v>718.3</v>
      </c>
      <c r="H549" s="116">
        <f t="shared" si="140"/>
        <v>459</v>
      </c>
      <c r="I549" s="117">
        <f t="shared" si="138"/>
        <v>56.492374727668839</v>
      </c>
    </row>
    <row r="550" spans="1:9" x14ac:dyDescent="0.2">
      <c r="A550" s="30">
        <f t="shared" si="135"/>
        <v>42677</v>
      </c>
      <c r="B550" s="96" t="s">
        <v>6</v>
      </c>
      <c r="C550">
        <v>576.70000000000005</v>
      </c>
      <c r="D550">
        <v>271.89999999999998</v>
      </c>
      <c r="E550">
        <v>167.7</v>
      </c>
      <c r="F550">
        <v>202.9</v>
      </c>
      <c r="G550" s="115">
        <f t="shared" si="140"/>
        <v>744.40000000000009</v>
      </c>
      <c r="H550" s="116">
        <f t="shared" si="140"/>
        <v>474.79999999999995</v>
      </c>
      <c r="I550" s="117">
        <f t="shared" ref="I550:I555" si="141">+(G550/H550-1)*100</f>
        <v>56.781802864363982</v>
      </c>
    </row>
    <row r="551" spans="1:9" x14ac:dyDescent="0.2">
      <c r="A551" s="30">
        <f t="shared" si="135"/>
        <v>42684</v>
      </c>
      <c r="B551" s="96" t="s">
        <v>6</v>
      </c>
      <c r="C551">
        <v>540.20000000000005</v>
      </c>
      <c r="D551">
        <v>262</v>
      </c>
      <c r="E551">
        <v>217.1</v>
      </c>
      <c r="F551">
        <v>281.39999999999998</v>
      </c>
      <c r="G551" s="115">
        <f t="shared" ref="G551:H553" si="142">+C551+E551</f>
        <v>757.30000000000007</v>
      </c>
      <c r="H551" s="116">
        <f t="shared" si="142"/>
        <v>543.4</v>
      </c>
      <c r="I551" s="117">
        <f t="shared" si="141"/>
        <v>39.363268310636748</v>
      </c>
    </row>
    <row r="552" spans="1:9" x14ac:dyDescent="0.2">
      <c r="A552" s="30">
        <f t="shared" si="135"/>
        <v>42691</v>
      </c>
      <c r="B552" s="96" t="s">
        <v>6</v>
      </c>
      <c r="C552">
        <v>525.6</v>
      </c>
      <c r="D552">
        <v>251.5</v>
      </c>
      <c r="E552">
        <v>270</v>
      </c>
      <c r="F552">
        <v>354.9</v>
      </c>
      <c r="G552" s="115">
        <f t="shared" si="142"/>
        <v>795.6</v>
      </c>
      <c r="H552" s="116">
        <f t="shared" si="142"/>
        <v>606.4</v>
      </c>
      <c r="I552" s="117">
        <f t="shared" si="141"/>
        <v>31.200527704485491</v>
      </c>
    </row>
    <row r="553" spans="1:9" x14ac:dyDescent="0.2">
      <c r="A553" s="30">
        <f t="shared" si="135"/>
        <v>42698</v>
      </c>
      <c r="B553" s="96" t="s">
        <v>6</v>
      </c>
      <c r="C553">
        <v>488.7</v>
      </c>
      <c r="D553">
        <v>235.7</v>
      </c>
      <c r="E553">
        <v>313.5</v>
      </c>
      <c r="F553">
        <v>432.1</v>
      </c>
      <c r="G553" s="115">
        <f t="shared" si="142"/>
        <v>802.2</v>
      </c>
      <c r="H553" s="116">
        <f t="shared" si="142"/>
        <v>667.8</v>
      </c>
      <c r="I553" s="117">
        <f t="shared" si="141"/>
        <v>20.125786163522029</v>
      </c>
    </row>
    <row r="554" spans="1:9" x14ac:dyDescent="0.2">
      <c r="A554" s="30">
        <f t="shared" si="135"/>
        <v>42705</v>
      </c>
      <c r="B554" s="96" t="s">
        <v>6</v>
      </c>
      <c r="C554" s="118">
        <v>469</v>
      </c>
      <c r="D554">
        <v>222.7</v>
      </c>
      <c r="E554">
        <v>347.6</v>
      </c>
      <c r="F554">
        <v>453.6</v>
      </c>
      <c r="G554" s="115">
        <f t="shared" ref="G554:H556" si="143">+C554+E554</f>
        <v>816.6</v>
      </c>
      <c r="H554" s="116">
        <f t="shared" si="143"/>
        <v>676.3</v>
      </c>
      <c r="I554" s="117">
        <f t="shared" si="141"/>
        <v>20.745231406180697</v>
      </c>
    </row>
    <row r="555" spans="1:9" x14ac:dyDescent="0.2">
      <c r="A555" s="30">
        <f t="shared" si="135"/>
        <v>42712</v>
      </c>
      <c r="B555" s="96" t="s">
        <v>6</v>
      </c>
      <c r="C555">
        <v>511.5</v>
      </c>
      <c r="D555">
        <v>587.29999999999995</v>
      </c>
      <c r="E555">
        <v>636.4</v>
      </c>
      <c r="F555">
        <v>539.4</v>
      </c>
      <c r="G555" s="115">
        <f t="shared" si="143"/>
        <v>1147.9000000000001</v>
      </c>
      <c r="H555" s="116">
        <f t="shared" si="143"/>
        <v>1126.6999999999998</v>
      </c>
      <c r="I555" s="117">
        <f t="shared" si="141"/>
        <v>1.881601136061084</v>
      </c>
    </row>
    <row r="556" spans="1:9" x14ac:dyDescent="0.2">
      <c r="A556" s="30">
        <f t="shared" si="135"/>
        <v>42719</v>
      </c>
      <c r="B556" s="96" t="s">
        <v>6</v>
      </c>
      <c r="C556">
        <v>402.1</v>
      </c>
      <c r="D556">
        <v>186</v>
      </c>
      <c r="E556">
        <v>495.7</v>
      </c>
      <c r="F556">
        <v>509.4</v>
      </c>
      <c r="G556" s="115">
        <f t="shared" si="143"/>
        <v>897.8</v>
      </c>
      <c r="H556" s="116">
        <f t="shared" si="143"/>
        <v>695.4</v>
      </c>
      <c r="I556" s="117">
        <f t="shared" ref="I556:I561" si="144">+(G556/H556-1)*100</f>
        <v>29.105550762151267</v>
      </c>
    </row>
    <row r="557" spans="1:9" x14ac:dyDescent="0.2">
      <c r="A557" s="30">
        <f t="shared" si="135"/>
        <v>42726</v>
      </c>
      <c r="B557" s="96" t="s">
        <v>6</v>
      </c>
      <c r="C557">
        <v>376.3</v>
      </c>
      <c r="D557">
        <v>163.4</v>
      </c>
      <c r="E557">
        <v>543</v>
      </c>
      <c r="F557">
        <v>539.9</v>
      </c>
      <c r="G557" s="115">
        <f t="shared" ref="G557:H559" si="145">+C557+E557</f>
        <v>919.3</v>
      </c>
      <c r="H557" s="116">
        <f t="shared" si="145"/>
        <v>703.3</v>
      </c>
      <c r="I557" s="117">
        <f t="shared" si="144"/>
        <v>30.712356035831089</v>
      </c>
    </row>
    <row r="558" spans="1:9" x14ac:dyDescent="0.2">
      <c r="A558" s="30">
        <f t="shared" si="135"/>
        <v>42733</v>
      </c>
      <c r="B558" s="96" t="s">
        <v>6</v>
      </c>
      <c r="C558">
        <v>359.1</v>
      </c>
      <c r="D558">
        <v>149.30000000000001</v>
      </c>
      <c r="E558">
        <v>567.79999999999995</v>
      </c>
      <c r="F558">
        <v>555.79999999999995</v>
      </c>
      <c r="G558" s="115">
        <f t="shared" si="145"/>
        <v>926.9</v>
      </c>
      <c r="H558" s="116">
        <f t="shared" si="145"/>
        <v>705.09999999999991</v>
      </c>
      <c r="I558" s="117">
        <f t="shared" si="144"/>
        <v>31.456530988512288</v>
      </c>
    </row>
    <row r="559" spans="1:9" x14ac:dyDescent="0.2">
      <c r="A559" s="30">
        <f t="shared" si="135"/>
        <v>42740</v>
      </c>
      <c r="B559" s="96" t="s">
        <v>6</v>
      </c>
      <c r="C559">
        <v>341.1</v>
      </c>
      <c r="D559">
        <v>149.30000000000001</v>
      </c>
      <c r="E559">
        <v>585.5</v>
      </c>
      <c r="F559">
        <v>555.79999999999995</v>
      </c>
      <c r="G559" s="115">
        <f t="shared" si="145"/>
        <v>926.6</v>
      </c>
      <c r="H559" s="116">
        <f t="shared" si="145"/>
        <v>705.09999999999991</v>
      </c>
      <c r="I559" s="117">
        <f t="shared" si="144"/>
        <v>31.413983832080582</v>
      </c>
    </row>
    <row r="560" spans="1:9" x14ac:dyDescent="0.2">
      <c r="A560" s="30">
        <f t="shared" si="135"/>
        <v>42747</v>
      </c>
      <c r="B560" s="96" t="s">
        <v>6</v>
      </c>
      <c r="C560">
        <v>323.39999999999998</v>
      </c>
      <c r="D560">
        <v>128.69999999999999</v>
      </c>
      <c r="E560">
        <v>610.5</v>
      </c>
      <c r="F560">
        <v>588.79999999999995</v>
      </c>
      <c r="G560" s="115">
        <f t="shared" ref="G560:H562" si="146">+C560+E560</f>
        <v>933.9</v>
      </c>
      <c r="H560" s="116">
        <f t="shared" si="146"/>
        <v>717.5</v>
      </c>
      <c r="I560" s="117">
        <f t="shared" si="144"/>
        <v>30.160278745644597</v>
      </c>
    </row>
    <row r="561" spans="1:10" x14ac:dyDescent="0.2">
      <c r="A561" s="30">
        <f t="shared" si="135"/>
        <v>42754</v>
      </c>
      <c r="B561" s="96" t="s">
        <v>6</v>
      </c>
      <c r="C561">
        <v>305.89999999999998</v>
      </c>
      <c r="D561">
        <v>125.2</v>
      </c>
      <c r="E561">
        <v>634.79999999999995</v>
      </c>
      <c r="F561">
        <v>618.79999999999995</v>
      </c>
      <c r="G561" s="115">
        <f t="shared" si="146"/>
        <v>940.69999999999993</v>
      </c>
      <c r="H561" s="116">
        <f t="shared" si="146"/>
        <v>744</v>
      </c>
      <c r="I561" s="117">
        <f t="shared" si="144"/>
        <v>26.438172043010731</v>
      </c>
    </row>
    <row r="562" spans="1:10" x14ac:dyDescent="0.2">
      <c r="A562" s="30">
        <f t="shared" si="135"/>
        <v>42761</v>
      </c>
      <c r="B562" s="96" t="s">
        <v>6</v>
      </c>
      <c r="C562">
        <v>297.5</v>
      </c>
      <c r="D562">
        <v>138.69999999999999</v>
      </c>
      <c r="E562">
        <v>653.9</v>
      </c>
      <c r="F562">
        <v>639.29999999999995</v>
      </c>
      <c r="G562" s="115">
        <f t="shared" si="146"/>
        <v>951.4</v>
      </c>
      <c r="H562" s="116">
        <f t="shared" si="146"/>
        <v>778</v>
      </c>
      <c r="I562" s="117">
        <f>+(G562/H562-1)*100</f>
        <v>22.287917737789197</v>
      </c>
    </row>
    <row r="563" spans="1:10" x14ac:dyDescent="0.2">
      <c r="A563" s="30">
        <f t="shared" si="135"/>
        <v>42768</v>
      </c>
      <c r="B563" s="96" t="s">
        <v>6</v>
      </c>
      <c r="C563">
        <v>209.5</v>
      </c>
      <c r="D563">
        <v>121.5</v>
      </c>
      <c r="E563">
        <v>741.1</v>
      </c>
      <c r="F563">
        <v>731</v>
      </c>
      <c r="G563" s="115">
        <f>+C563+E563</f>
        <v>950.6</v>
      </c>
      <c r="H563" s="116">
        <f>+D563+F563</f>
        <v>852.5</v>
      </c>
      <c r="I563" s="117">
        <f>+(G563/H563-1)*100</f>
        <v>11.507331378299114</v>
      </c>
    </row>
    <row r="564" spans="1:10" x14ac:dyDescent="0.2">
      <c r="A564" s="30">
        <f t="shared" si="135"/>
        <v>42775</v>
      </c>
      <c r="B564" s="96" t="s">
        <v>6</v>
      </c>
      <c r="C564">
        <v>208.4</v>
      </c>
      <c r="D564">
        <v>118.5</v>
      </c>
      <c r="E564">
        <v>821.8</v>
      </c>
      <c r="F564">
        <v>805.6</v>
      </c>
      <c r="G564" s="115">
        <f t="shared" ref="G564:G613" si="147">+C564+E564</f>
        <v>1030.2</v>
      </c>
      <c r="H564" s="116">
        <f t="shared" ref="H564:H613" si="148">+D564+F564</f>
        <v>924.1</v>
      </c>
      <c r="I564" s="117">
        <f t="shared" ref="I564:I613" si="149">+(G564/H564-1)*100</f>
        <v>11.481441402445625</v>
      </c>
    </row>
    <row r="565" spans="1:10" x14ac:dyDescent="0.2">
      <c r="A565" s="30">
        <f t="shared" si="135"/>
        <v>42782</v>
      </c>
      <c r="B565" s="96" t="s">
        <v>6</v>
      </c>
      <c r="C565">
        <v>171.6</v>
      </c>
      <c r="D565">
        <v>117.8</v>
      </c>
      <c r="E565">
        <v>863.9</v>
      </c>
      <c r="F565">
        <v>817.9</v>
      </c>
      <c r="G565" s="115">
        <f t="shared" si="147"/>
        <v>1035.5</v>
      </c>
      <c r="H565" s="116">
        <f t="shared" si="148"/>
        <v>935.69999999999993</v>
      </c>
      <c r="I565" s="117">
        <f t="shared" si="149"/>
        <v>10.665811691781556</v>
      </c>
    </row>
    <row r="566" spans="1:10" x14ac:dyDescent="0.2">
      <c r="A566" s="30">
        <f t="shared" si="135"/>
        <v>42789</v>
      </c>
      <c r="B566" s="96" t="s">
        <v>6</v>
      </c>
      <c r="C566">
        <v>117.3</v>
      </c>
      <c r="D566">
        <v>115.2</v>
      </c>
      <c r="E566">
        <v>936.9</v>
      </c>
      <c r="F566">
        <v>899.6</v>
      </c>
      <c r="G566" s="115">
        <f t="shared" si="147"/>
        <v>1054.2</v>
      </c>
      <c r="H566" s="116">
        <f t="shared" si="148"/>
        <v>1014.8000000000001</v>
      </c>
      <c r="I566" s="117">
        <f t="shared" si="149"/>
        <v>3.8825384312179745</v>
      </c>
    </row>
    <row r="567" spans="1:10" x14ac:dyDescent="0.2">
      <c r="A567" s="30">
        <f t="shared" si="135"/>
        <v>42796</v>
      </c>
      <c r="B567" s="96" t="s">
        <v>6</v>
      </c>
      <c r="C567">
        <v>109.9</v>
      </c>
      <c r="D567">
        <v>106.6</v>
      </c>
      <c r="E567">
        <v>1015.2</v>
      </c>
      <c r="F567">
        <v>977.7</v>
      </c>
      <c r="G567" s="115">
        <f t="shared" si="147"/>
        <v>1125.1000000000001</v>
      </c>
      <c r="H567" s="116">
        <f t="shared" si="148"/>
        <v>1084.3</v>
      </c>
      <c r="I567" s="117">
        <f t="shared" si="149"/>
        <v>3.7627962740939047</v>
      </c>
    </row>
    <row r="568" spans="1:10" x14ac:dyDescent="0.2">
      <c r="A568" s="30">
        <f t="shared" si="135"/>
        <v>42803</v>
      </c>
      <c r="B568" s="96" t="s">
        <v>6</v>
      </c>
      <c r="C568">
        <v>106.1</v>
      </c>
      <c r="D568">
        <v>100.3</v>
      </c>
      <c r="E568" s="118">
        <v>1049</v>
      </c>
      <c r="F568">
        <v>990.2</v>
      </c>
      <c r="G568" s="115">
        <f t="shared" si="147"/>
        <v>1155.0999999999999</v>
      </c>
      <c r="H568" s="116">
        <f t="shared" si="148"/>
        <v>1090.5</v>
      </c>
      <c r="I568" s="117">
        <f t="shared" si="149"/>
        <v>5.9238881247134278</v>
      </c>
    </row>
    <row r="569" spans="1:10" x14ac:dyDescent="0.2">
      <c r="A569" s="30">
        <f t="shared" si="135"/>
        <v>42810</v>
      </c>
      <c r="B569" s="96" t="s">
        <v>6</v>
      </c>
      <c r="C569">
        <v>103.7</v>
      </c>
      <c r="D569">
        <v>90.9</v>
      </c>
      <c r="E569">
        <v>1058.4000000000001</v>
      </c>
      <c r="F569">
        <v>1000.3</v>
      </c>
      <c r="G569" s="115">
        <f t="shared" si="147"/>
        <v>1162.1000000000001</v>
      </c>
      <c r="H569" s="116">
        <f t="shared" si="148"/>
        <v>1091.2</v>
      </c>
      <c r="I569" s="117">
        <f t="shared" si="149"/>
        <v>6.4974340175953049</v>
      </c>
    </row>
    <row r="570" spans="1:10" x14ac:dyDescent="0.2">
      <c r="A570" s="30">
        <f t="shared" si="135"/>
        <v>42817</v>
      </c>
      <c r="B570" s="96" t="s">
        <v>6</v>
      </c>
      <c r="C570">
        <v>121.7</v>
      </c>
      <c r="D570" s="118">
        <v>88</v>
      </c>
      <c r="E570">
        <v>1065.8</v>
      </c>
      <c r="F570">
        <v>1006.1</v>
      </c>
      <c r="G570" s="115">
        <f t="shared" si="147"/>
        <v>1187.5</v>
      </c>
      <c r="H570" s="116">
        <f t="shared" si="148"/>
        <v>1094.0999999999999</v>
      </c>
      <c r="I570" s="117">
        <f t="shared" si="149"/>
        <v>8.5366968284434677</v>
      </c>
    </row>
    <row r="571" spans="1:10" x14ac:dyDescent="0.2">
      <c r="A571" s="30">
        <f t="shared" si="135"/>
        <v>42824</v>
      </c>
      <c r="B571" s="96" t="s">
        <v>6</v>
      </c>
      <c r="C571">
        <v>116.9</v>
      </c>
      <c r="D571">
        <v>94.3</v>
      </c>
      <c r="E571">
        <v>1071.9000000000001</v>
      </c>
      <c r="F571">
        <v>1019.9</v>
      </c>
      <c r="G571" s="115">
        <f t="shared" si="147"/>
        <v>1188.8000000000002</v>
      </c>
      <c r="H571" s="116">
        <f t="shared" si="148"/>
        <v>1114.2</v>
      </c>
      <c r="I571" s="117">
        <f t="shared" si="149"/>
        <v>6.6953868246275583</v>
      </c>
    </row>
    <row r="572" spans="1:10" x14ac:dyDescent="0.2">
      <c r="A572" s="30">
        <f t="shared" si="135"/>
        <v>42831</v>
      </c>
      <c r="B572" s="96" t="s">
        <v>6</v>
      </c>
      <c r="C572">
        <v>106.2</v>
      </c>
      <c r="D572">
        <v>84.4</v>
      </c>
      <c r="E572">
        <v>1092.5</v>
      </c>
      <c r="F572">
        <v>1036</v>
      </c>
      <c r="G572" s="115">
        <f t="shared" si="147"/>
        <v>1198.7</v>
      </c>
      <c r="H572" s="116">
        <f t="shared" si="148"/>
        <v>1120.4000000000001</v>
      </c>
      <c r="I572" s="117">
        <f t="shared" si="149"/>
        <v>6.9885755087468748</v>
      </c>
    </row>
    <row r="573" spans="1:10" x14ac:dyDescent="0.2">
      <c r="A573" s="30">
        <f t="shared" si="135"/>
        <v>42838</v>
      </c>
      <c r="B573" s="96" t="s">
        <v>6</v>
      </c>
      <c r="C573">
        <v>109.6</v>
      </c>
      <c r="D573">
        <v>81.400000000000006</v>
      </c>
      <c r="E573">
        <v>1099.9000000000001</v>
      </c>
      <c r="F573">
        <v>1047.8</v>
      </c>
      <c r="G573" s="115">
        <f t="shared" si="147"/>
        <v>1209.5</v>
      </c>
      <c r="H573" s="116">
        <f t="shared" si="148"/>
        <v>1129.2</v>
      </c>
      <c r="I573" s="117">
        <f t="shared" si="149"/>
        <v>7.1112291888062229</v>
      </c>
    </row>
    <row r="574" spans="1:10" x14ac:dyDescent="0.2">
      <c r="A574" s="30">
        <f t="shared" si="135"/>
        <v>42845</v>
      </c>
      <c r="B574" s="96" t="s">
        <v>6</v>
      </c>
      <c r="C574">
        <v>112.5</v>
      </c>
      <c r="D574">
        <v>80.400000000000006</v>
      </c>
      <c r="E574">
        <v>1110.5999999999999</v>
      </c>
      <c r="F574">
        <v>1058.3</v>
      </c>
      <c r="G574" s="115">
        <f t="shared" si="147"/>
        <v>1223.0999999999999</v>
      </c>
      <c r="H574" s="116">
        <f t="shared" si="148"/>
        <v>1138.7</v>
      </c>
      <c r="I574" s="117">
        <f t="shared" si="149"/>
        <v>7.4119610081671894</v>
      </c>
    </row>
    <row r="575" spans="1:10" x14ac:dyDescent="0.2">
      <c r="A575" s="30">
        <f t="shared" si="135"/>
        <v>42852</v>
      </c>
      <c r="B575" s="96" t="s">
        <v>6</v>
      </c>
      <c r="C575">
        <v>112.5</v>
      </c>
      <c r="D575">
        <v>68.400000000000006</v>
      </c>
      <c r="E575">
        <v>1116.3</v>
      </c>
      <c r="F575">
        <v>1077.9000000000001</v>
      </c>
      <c r="G575" s="115">
        <f t="shared" si="147"/>
        <v>1228.8</v>
      </c>
      <c r="H575" s="116">
        <f t="shared" si="148"/>
        <v>1146.3000000000002</v>
      </c>
      <c r="I575" s="117">
        <f t="shared" si="149"/>
        <v>7.1970688301491448</v>
      </c>
      <c r="J575">
        <v>1.6</v>
      </c>
    </row>
    <row r="576" spans="1:10" x14ac:dyDescent="0.2">
      <c r="A576" s="30">
        <f t="shared" si="135"/>
        <v>42859</v>
      </c>
      <c r="B576" s="96" t="s">
        <v>6</v>
      </c>
      <c r="C576">
        <v>109.6</v>
      </c>
      <c r="D576">
        <v>63.7</v>
      </c>
      <c r="E576">
        <v>1125.0999999999999</v>
      </c>
      <c r="F576">
        <v>1083.7</v>
      </c>
      <c r="G576" s="115">
        <f t="shared" si="147"/>
        <v>1234.6999999999998</v>
      </c>
      <c r="H576" s="116">
        <f t="shared" si="148"/>
        <v>1147.4000000000001</v>
      </c>
      <c r="I576" s="117">
        <f t="shared" si="149"/>
        <v>7.6085061879030524</v>
      </c>
      <c r="J576">
        <v>1.6</v>
      </c>
    </row>
    <row r="577" spans="1:10" x14ac:dyDescent="0.2">
      <c r="A577" s="30">
        <f t="shared" si="135"/>
        <v>42866</v>
      </c>
      <c r="B577" s="96" t="s">
        <v>6</v>
      </c>
      <c r="C577">
        <v>112.8</v>
      </c>
      <c r="D577">
        <v>70.7</v>
      </c>
      <c r="E577">
        <v>1133.9000000000001</v>
      </c>
      <c r="F577">
        <v>1090.5999999999999</v>
      </c>
      <c r="G577" s="115">
        <f t="shared" si="147"/>
        <v>1246.7</v>
      </c>
      <c r="H577" s="116">
        <f t="shared" si="148"/>
        <v>1161.3</v>
      </c>
      <c r="I577" s="117">
        <f t="shared" si="149"/>
        <v>7.3538276069921693</v>
      </c>
      <c r="J577">
        <v>1.6</v>
      </c>
    </row>
    <row r="578" spans="1:10" x14ac:dyDescent="0.2">
      <c r="A578" s="30">
        <f t="shared" si="135"/>
        <v>42873</v>
      </c>
      <c r="B578" s="96" t="s">
        <v>6</v>
      </c>
      <c r="C578">
        <v>114.2</v>
      </c>
      <c r="D578">
        <v>62.4</v>
      </c>
      <c r="E578">
        <v>1140.9000000000001</v>
      </c>
      <c r="F578">
        <v>1099</v>
      </c>
      <c r="G578" s="115">
        <f t="shared" si="147"/>
        <v>1255.1000000000001</v>
      </c>
      <c r="H578" s="116">
        <f t="shared" si="148"/>
        <v>1161.4000000000001</v>
      </c>
      <c r="I578" s="117">
        <f t="shared" si="149"/>
        <v>8.0678491475805192</v>
      </c>
      <c r="J578">
        <v>5.6</v>
      </c>
    </row>
    <row r="579" spans="1:10" x14ac:dyDescent="0.2">
      <c r="A579" s="30">
        <f t="shared" si="135"/>
        <v>42880</v>
      </c>
      <c r="B579" s="96" t="s">
        <v>6</v>
      </c>
      <c r="C579">
        <v>104.1</v>
      </c>
      <c r="D579">
        <v>76.7</v>
      </c>
      <c r="E579">
        <v>1153.5999999999999</v>
      </c>
      <c r="F579">
        <v>1102.2</v>
      </c>
      <c r="G579" s="115">
        <f t="shared" si="147"/>
        <v>1257.6999999999998</v>
      </c>
      <c r="H579" s="116">
        <f t="shared" si="148"/>
        <v>1178.9000000000001</v>
      </c>
      <c r="I579" s="117">
        <f t="shared" si="149"/>
        <v>6.6841971329204997</v>
      </c>
      <c r="J579">
        <v>5.6</v>
      </c>
    </row>
    <row r="580" spans="1:10" x14ac:dyDescent="0.2">
      <c r="A580" s="30">
        <f t="shared" si="135"/>
        <v>42887</v>
      </c>
      <c r="B580" s="96" t="s">
        <v>6</v>
      </c>
      <c r="C580">
        <v>101.1</v>
      </c>
      <c r="D580" s="118">
        <v>74</v>
      </c>
      <c r="E580">
        <v>1160.5999999999999</v>
      </c>
      <c r="F580">
        <v>1108</v>
      </c>
      <c r="G580" s="115">
        <f t="shared" si="147"/>
        <v>1261.6999999999998</v>
      </c>
      <c r="H580" s="116">
        <f t="shared" si="148"/>
        <v>1182</v>
      </c>
      <c r="I580" s="117">
        <f t="shared" si="149"/>
        <v>6.7428087986463492</v>
      </c>
      <c r="J580">
        <v>6.1</v>
      </c>
    </row>
    <row r="581" spans="1:10" x14ac:dyDescent="0.2">
      <c r="A581" s="30">
        <f t="shared" si="135"/>
        <v>42894</v>
      </c>
      <c r="B581" s="96" t="s">
        <v>6</v>
      </c>
      <c r="C581" s="118">
        <v>99</v>
      </c>
      <c r="D581">
        <v>117.4</v>
      </c>
      <c r="E581">
        <v>1168</v>
      </c>
      <c r="F581">
        <v>1116.3</v>
      </c>
      <c r="G581" s="115">
        <f t="shared" si="147"/>
        <v>1267</v>
      </c>
      <c r="H581" s="116">
        <f t="shared" si="148"/>
        <v>1233.7</v>
      </c>
      <c r="I581" s="117">
        <f t="shared" si="149"/>
        <v>2.6991975358677145</v>
      </c>
      <c r="J581">
        <v>6.6</v>
      </c>
    </row>
    <row r="582" spans="1:10" x14ac:dyDescent="0.2">
      <c r="A582" s="30">
        <f t="shared" si="135"/>
        <v>42901</v>
      </c>
      <c r="B582" s="96" t="s">
        <v>6</v>
      </c>
      <c r="C582">
        <v>92.8</v>
      </c>
      <c r="D582">
        <v>125.3</v>
      </c>
      <c r="E582">
        <v>1174.3</v>
      </c>
      <c r="F582">
        <v>1124.9000000000001</v>
      </c>
      <c r="G582" s="115">
        <f t="shared" si="147"/>
        <v>1267.0999999999999</v>
      </c>
      <c r="H582" s="116">
        <f t="shared" si="148"/>
        <v>1250.2</v>
      </c>
      <c r="I582" s="117">
        <f t="shared" si="149"/>
        <v>1.3517837146056477</v>
      </c>
      <c r="J582">
        <v>6.6</v>
      </c>
    </row>
    <row r="583" spans="1:10" x14ac:dyDescent="0.2">
      <c r="A583" s="30">
        <f t="shared" si="135"/>
        <v>42908</v>
      </c>
      <c r="B583" s="96" t="s">
        <v>6</v>
      </c>
      <c r="C583">
        <v>86.8</v>
      </c>
      <c r="D583">
        <v>144.80000000000001</v>
      </c>
      <c r="E583">
        <v>1187.0999999999999</v>
      </c>
      <c r="F583">
        <v>1140.5</v>
      </c>
      <c r="G583" s="115">
        <f t="shared" si="147"/>
        <v>1273.8999999999999</v>
      </c>
      <c r="H583" s="116">
        <f t="shared" si="148"/>
        <v>1285.3</v>
      </c>
      <c r="I583" s="117">
        <f t="shared" si="149"/>
        <v>-0.88695246246013326</v>
      </c>
      <c r="J583">
        <v>8.6</v>
      </c>
    </row>
    <row r="584" spans="1:10" x14ac:dyDescent="0.2">
      <c r="A584" s="30">
        <f t="shared" si="135"/>
        <v>42915</v>
      </c>
      <c r="B584" s="96" t="s">
        <v>6</v>
      </c>
      <c r="C584">
        <v>79.3</v>
      </c>
      <c r="D584">
        <v>144.80000000000001</v>
      </c>
      <c r="E584">
        <v>1194.9000000000001</v>
      </c>
      <c r="F584">
        <v>1140.5</v>
      </c>
      <c r="G584" s="115">
        <f t="shared" si="147"/>
        <v>1274.2</v>
      </c>
      <c r="H584" s="116">
        <f t="shared" si="148"/>
        <v>1285.3</v>
      </c>
      <c r="I584" s="117">
        <f t="shared" si="149"/>
        <v>-0.86361160818485549</v>
      </c>
      <c r="J584">
        <v>8.6</v>
      </c>
    </row>
    <row r="585" spans="1:10" x14ac:dyDescent="0.2">
      <c r="A585" s="30">
        <f t="shared" si="135"/>
        <v>42922</v>
      </c>
      <c r="B585" s="96" t="s">
        <v>6</v>
      </c>
      <c r="C585">
        <v>61.6</v>
      </c>
      <c r="D585">
        <v>140.1</v>
      </c>
      <c r="E585">
        <v>1214.3</v>
      </c>
      <c r="F585">
        <v>1147.0999999999999</v>
      </c>
      <c r="G585" s="115">
        <f t="shared" si="147"/>
        <v>1275.8999999999999</v>
      </c>
      <c r="H585" s="116">
        <f t="shared" si="148"/>
        <v>1287.1999999999998</v>
      </c>
      <c r="I585" s="117">
        <f t="shared" si="149"/>
        <v>-0.87787445618395799</v>
      </c>
      <c r="J585">
        <v>8.6</v>
      </c>
    </row>
    <row r="586" spans="1:10" x14ac:dyDescent="0.2">
      <c r="A586" s="30">
        <f t="shared" si="135"/>
        <v>42929</v>
      </c>
      <c r="B586" s="96" t="s">
        <v>6</v>
      </c>
      <c r="C586">
        <v>56.3</v>
      </c>
      <c r="D586">
        <v>134.19999999999999</v>
      </c>
      <c r="E586">
        <v>1224.8</v>
      </c>
      <c r="F586">
        <v>1154.9000000000001</v>
      </c>
      <c r="G586" s="115">
        <f t="shared" si="147"/>
        <v>1281.0999999999999</v>
      </c>
      <c r="H586" s="116">
        <f t="shared" si="148"/>
        <v>1289.1000000000001</v>
      </c>
      <c r="I586" s="117">
        <f t="shared" si="149"/>
        <v>-0.62058800713677975</v>
      </c>
      <c r="J586">
        <v>11.1</v>
      </c>
    </row>
    <row r="587" spans="1:10" x14ac:dyDescent="0.2">
      <c r="A587" s="30">
        <f t="shared" si="135"/>
        <v>42936</v>
      </c>
      <c r="B587" s="96" t="s">
        <v>6</v>
      </c>
      <c r="C587">
        <v>54.2</v>
      </c>
      <c r="D587">
        <v>139.5</v>
      </c>
      <c r="E587">
        <v>1234.5</v>
      </c>
      <c r="F587">
        <v>1161</v>
      </c>
      <c r="G587" s="115">
        <f t="shared" si="147"/>
        <v>1288.7</v>
      </c>
      <c r="H587" s="116">
        <f t="shared" si="148"/>
        <v>1300.5</v>
      </c>
      <c r="I587" s="117">
        <f t="shared" si="149"/>
        <v>-0.90734332948865237</v>
      </c>
      <c r="J587">
        <v>18.600000000000001</v>
      </c>
    </row>
    <row r="588" spans="1:10" x14ac:dyDescent="0.2">
      <c r="A588" s="30">
        <f t="shared" si="135"/>
        <v>42943</v>
      </c>
      <c r="B588" s="96" t="s">
        <v>6</v>
      </c>
      <c r="C588">
        <v>50.8</v>
      </c>
      <c r="D588">
        <v>147.5</v>
      </c>
      <c r="E588">
        <v>1238.3</v>
      </c>
      <c r="F588">
        <v>1173.4000000000001</v>
      </c>
      <c r="G588" s="115">
        <f t="shared" si="147"/>
        <v>1289.0999999999999</v>
      </c>
      <c r="H588" s="116">
        <f t="shared" si="148"/>
        <v>1320.9</v>
      </c>
      <c r="I588" s="117">
        <f t="shared" si="149"/>
        <v>-2.4074494662730039</v>
      </c>
      <c r="J588">
        <v>43.6</v>
      </c>
    </row>
    <row r="589" spans="1:10" x14ac:dyDescent="0.2">
      <c r="A589" s="30">
        <f t="shared" si="135"/>
        <v>42950</v>
      </c>
      <c r="B589" s="96" t="s">
        <v>6</v>
      </c>
      <c r="C589">
        <v>59.8</v>
      </c>
      <c r="D589">
        <v>149.6</v>
      </c>
      <c r="E589">
        <v>1242.5999999999999</v>
      </c>
      <c r="F589">
        <v>1178.0999999999999</v>
      </c>
      <c r="G589" s="115">
        <f t="shared" si="147"/>
        <v>1302.3999999999999</v>
      </c>
      <c r="H589" s="116">
        <f t="shared" si="148"/>
        <v>1327.6999999999998</v>
      </c>
      <c r="I589" s="117">
        <f t="shared" si="149"/>
        <v>-1.9055509527754699</v>
      </c>
      <c r="J589">
        <v>49.6</v>
      </c>
    </row>
    <row r="590" spans="1:10" x14ac:dyDescent="0.2">
      <c r="A590" s="30">
        <f t="shared" si="135"/>
        <v>42957</v>
      </c>
      <c r="B590" s="96" t="s">
        <v>6</v>
      </c>
      <c r="C590">
        <v>70.7</v>
      </c>
      <c r="D590">
        <v>140.6</v>
      </c>
      <c r="E590">
        <v>1248.8</v>
      </c>
      <c r="F590">
        <v>1193</v>
      </c>
      <c r="G590" s="115">
        <f t="shared" si="147"/>
        <v>1319.5</v>
      </c>
      <c r="H590" s="116">
        <f t="shared" si="148"/>
        <v>1333.6</v>
      </c>
      <c r="I590" s="117">
        <f t="shared" si="149"/>
        <v>-1.0572885422915346</v>
      </c>
      <c r="J590">
        <v>77.400000000000006</v>
      </c>
    </row>
    <row r="591" spans="1:10" x14ac:dyDescent="0.2">
      <c r="A591" s="30">
        <f t="shared" si="135"/>
        <v>42964</v>
      </c>
      <c r="B591" s="96" t="s">
        <v>6</v>
      </c>
      <c r="C591">
        <v>78.7</v>
      </c>
      <c r="D591">
        <v>138.1</v>
      </c>
      <c r="E591">
        <v>1265.7</v>
      </c>
      <c r="F591">
        <v>1204.5</v>
      </c>
      <c r="G591" s="115">
        <f t="shared" si="147"/>
        <v>1344.4</v>
      </c>
      <c r="H591" s="116">
        <f t="shared" si="148"/>
        <v>1342.6</v>
      </c>
      <c r="I591" s="117">
        <f t="shared" si="149"/>
        <v>0.13406822583048594</v>
      </c>
      <c r="J591" s="118">
        <v>83</v>
      </c>
    </row>
    <row r="592" spans="1:10" x14ac:dyDescent="0.2">
      <c r="A592" s="30">
        <f t="shared" si="135"/>
        <v>42971</v>
      </c>
      <c r="B592" s="96" t="s">
        <v>6</v>
      </c>
      <c r="C592">
        <v>74.7</v>
      </c>
      <c r="D592">
        <v>132.9</v>
      </c>
      <c r="E592">
        <v>1279.3</v>
      </c>
      <c r="F592">
        <v>1225.8</v>
      </c>
      <c r="G592" s="115">
        <f t="shared" si="147"/>
        <v>1354</v>
      </c>
      <c r="H592" s="116">
        <f t="shared" si="148"/>
        <v>1358.7</v>
      </c>
      <c r="I592" s="117">
        <f t="shared" si="149"/>
        <v>-0.34591889305954915</v>
      </c>
      <c r="J592">
        <v>135.9</v>
      </c>
    </row>
    <row r="593" spans="1:10" x14ac:dyDescent="0.2">
      <c r="A593" s="30">
        <f t="shared" si="135"/>
        <v>42978</v>
      </c>
      <c r="B593" s="96" t="s">
        <v>6</v>
      </c>
      <c r="C593">
        <v>66.3</v>
      </c>
      <c r="D593">
        <v>124.8</v>
      </c>
      <c r="E593">
        <v>1292.7</v>
      </c>
      <c r="F593">
        <v>1232.9000000000001</v>
      </c>
      <c r="G593" s="115">
        <f t="shared" si="147"/>
        <v>1359</v>
      </c>
      <c r="H593" s="116">
        <f t="shared" si="148"/>
        <v>1357.7</v>
      </c>
      <c r="I593" s="117">
        <f t="shared" si="149"/>
        <v>9.5750165721431024E-2</v>
      </c>
      <c r="J593">
        <v>218</v>
      </c>
    </row>
    <row r="594" spans="1:10" x14ac:dyDescent="0.2">
      <c r="A594" s="30">
        <f t="shared" si="135"/>
        <v>42985</v>
      </c>
      <c r="B594" s="96" t="s">
        <v>6</v>
      </c>
      <c r="C594">
        <v>66.3</v>
      </c>
      <c r="D594">
        <v>124.8</v>
      </c>
      <c r="E594">
        <v>1292.7</v>
      </c>
      <c r="F594">
        <v>1232.9000000000001</v>
      </c>
      <c r="G594" s="115">
        <f t="shared" si="147"/>
        <v>1359</v>
      </c>
      <c r="H594" s="116">
        <f t="shared" si="148"/>
        <v>1357.7</v>
      </c>
      <c r="I594" s="117">
        <f t="shared" si="149"/>
        <v>9.5750165721431024E-2</v>
      </c>
    </row>
    <row r="595" spans="1:10" x14ac:dyDescent="0.2">
      <c r="A595" s="30">
        <f t="shared" si="135"/>
        <v>42992</v>
      </c>
      <c r="B595" s="96" t="s">
        <v>6</v>
      </c>
      <c r="C595">
        <v>312.7</v>
      </c>
      <c r="D595">
        <v>466.2</v>
      </c>
      <c r="E595">
        <v>11.4</v>
      </c>
      <c r="F595">
        <v>5.0999999999999996</v>
      </c>
      <c r="G595" s="115">
        <f t="shared" si="147"/>
        <v>324.09999999999997</v>
      </c>
      <c r="H595" s="116">
        <f t="shared" si="148"/>
        <v>471.3</v>
      </c>
      <c r="I595" s="117">
        <f t="shared" si="149"/>
        <v>-31.232760449819651</v>
      </c>
    </row>
    <row r="596" spans="1:10" x14ac:dyDescent="0.2">
      <c r="A596" s="30">
        <f t="shared" si="135"/>
        <v>42999</v>
      </c>
      <c r="B596" s="96" t="s">
        <v>6</v>
      </c>
      <c r="C596">
        <v>365</v>
      </c>
      <c r="D596">
        <v>594.29999999999995</v>
      </c>
      <c r="E596">
        <v>24.5</v>
      </c>
      <c r="F596">
        <v>8</v>
      </c>
      <c r="G596" s="115">
        <f t="shared" si="147"/>
        <v>389.5</v>
      </c>
      <c r="H596" s="116">
        <f t="shared" si="148"/>
        <v>602.29999999999995</v>
      </c>
      <c r="I596" s="117">
        <f t="shared" si="149"/>
        <v>-35.331230283911665</v>
      </c>
    </row>
    <row r="597" spans="1:10" x14ac:dyDescent="0.2">
      <c r="A597" s="30">
        <f t="shared" si="135"/>
        <v>43006</v>
      </c>
      <c r="B597" s="96" t="s">
        <v>6</v>
      </c>
      <c r="C597">
        <v>378.5</v>
      </c>
      <c r="D597">
        <v>589.79999999999995</v>
      </c>
      <c r="E597">
        <v>48.5</v>
      </c>
      <c r="F597">
        <v>21.4</v>
      </c>
      <c r="G597" s="115">
        <f t="shared" si="147"/>
        <v>427</v>
      </c>
      <c r="H597" s="116">
        <f t="shared" si="148"/>
        <v>611.19999999999993</v>
      </c>
      <c r="I597" s="117">
        <f t="shared" si="149"/>
        <v>-30.137434554973819</v>
      </c>
    </row>
    <row r="598" spans="1:10" x14ac:dyDescent="0.2">
      <c r="A598" s="30">
        <f t="shared" si="135"/>
        <v>43013</v>
      </c>
      <c r="B598" s="96" t="s">
        <v>6</v>
      </c>
      <c r="C598">
        <v>378.4</v>
      </c>
      <c r="D598">
        <v>606</v>
      </c>
      <c r="E598">
        <v>64.3</v>
      </c>
      <c r="F598">
        <v>31.9</v>
      </c>
      <c r="G598" s="115">
        <f t="shared" si="147"/>
        <v>442.7</v>
      </c>
      <c r="H598" s="116">
        <f t="shared" si="148"/>
        <v>637.9</v>
      </c>
      <c r="I598" s="117">
        <f t="shared" si="149"/>
        <v>-30.600407587396138</v>
      </c>
    </row>
    <row r="599" spans="1:10" x14ac:dyDescent="0.2">
      <c r="A599" s="30">
        <f t="shared" si="135"/>
        <v>43020</v>
      </c>
      <c r="B599" s="96" t="s">
        <v>6</v>
      </c>
      <c r="C599">
        <v>375.5</v>
      </c>
      <c r="D599">
        <v>636.5</v>
      </c>
      <c r="E599">
        <v>85.5</v>
      </c>
      <c r="F599">
        <v>56.3</v>
      </c>
      <c r="G599" s="115">
        <f t="shared" si="147"/>
        <v>461</v>
      </c>
      <c r="H599" s="116">
        <f t="shared" si="148"/>
        <v>692.8</v>
      </c>
      <c r="I599" s="117">
        <f t="shared" si="149"/>
        <v>-33.458429561200923</v>
      </c>
    </row>
    <row r="600" spans="1:10" x14ac:dyDescent="0.2">
      <c r="A600" s="30">
        <f t="shared" si="135"/>
        <v>43027</v>
      </c>
      <c r="B600" s="96" t="s">
        <v>6</v>
      </c>
      <c r="C600">
        <v>465.7</v>
      </c>
      <c r="D600">
        <v>620.5</v>
      </c>
      <c r="E600">
        <v>115.7</v>
      </c>
      <c r="F600">
        <v>81.5</v>
      </c>
      <c r="G600" s="115">
        <f t="shared" si="147"/>
        <v>581.4</v>
      </c>
      <c r="H600" s="116">
        <f t="shared" si="148"/>
        <v>702</v>
      </c>
      <c r="I600" s="117">
        <f t="shared" si="149"/>
        <v>-17.179487179487186</v>
      </c>
    </row>
    <row r="601" spans="1:10" x14ac:dyDescent="0.2">
      <c r="A601" s="30">
        <f t="shared" si="135"/>
        <v>43034</v>
      </c>
      <c r="B601" s="96" t="s">
        <v>6</v>
      </c>
      <c r="C601">
        <v>454.8</v>
      </c>
      <c r="D601">
        <v>587.29999999999995</v>
      </c>
      <c r="E601">
        <v>133.1</v>
      </c>
      <c r="F601">
        <v>131</v>
      </c>
      <c r="G601" s="115">
        <f t="shared" si="147"/>
        <v>587.9</v>
      </c>
      <c r="H601" s="116">
        <f t="shared" si="148"/>
        <v>718.3</v>
      </c>
      <c r="I601" s="117">
        <f t="shared" si="149"/>
        <v>-18.153974662397321</v>
      </c>
    </row>
    <row r="602" spans="1:10" x14ac:dyDescent="0.2">
      <c r="A602" s="30">
        <f t="shared" si="135"/>
        <v>43041</v>
      </c>
      <c r="B602" s="96" t="s">
        <v>6</v>
      </c>
      <c r="C602">
        <v>453.2</v>
      </c>
      <c r="D602">
        <v>576.70000000000005</v>
      </c>
      <c r="E602">
        <v>170.7</v>
      </c>
      <c r="F602">
        <v>167.7</v>
      </c>
      <c r="G602" s="115">
        <f t="shared" si="147"/>
        <v>623.9</v>
      </c>
      <c r="H602" s="116">
        <f t="shared" si="148"/>
        <v>744.40000000000009</v>
      </c>
      <c r="I602" s="117">
        <f t="shared" si="149"/>
        <v>-16.187533584094581</v>
      </c>
    </row>
    <row r="603" spans="1:10" x14ac:dyDescent="0.2">
      <c r="A603" s="30">
        <f t="shared" ref="A603:A666" si="150">+A602+7</f>
        <v>43048</v>
      </c>
      <c r="B603" s="96" t="s">
        <v>6</v>
      </c>
      <c r="C603">
        <v>420.2</v>
      </c>
      <c r="D603">
        <v>540.20000000000005</v>
      </c>
      <c r="E603">
        <v>236.7</v>
      </c>
      <c r="F603">
        <v>217.1</v>
      </c>
      <c r="G603" s="115">
        <f t="shared" si="147"/>
        <v>656.9</v>
      </c>
      <c r="H603" s="116">
        <f t="shared" si="148"/>
        <v>757.30000000000007</v>
      </c>
      <c r="I603" s="117">
        <f t="shared" si="149"/>
        <v>-13.257625775782401</v>
      </c>
    </row>
    <row r="604" spans="1:10" x14ac:dyDescent="0.2">
      <c r="A604" s="30">
        <f t="shared" si="150"/>
        <v>43055</v>
      </c>
      <c r="B604" s="96" t="s">
        <v>6</v>
      </c>
      <c r="C604">
        <v>414.5</v>
      </c>
      <c r="D604">
        <v>525.6</v>
      </c>
      <c r="E604">
        <v>277.5</v>
      </c>
      <c r="F604">
        <v>270</v>
      </c>
      <c r="G604" s="115">
        <f t="shared" si="147"/>
        <v>692</v>
      </c>
      <c r="H604" s="116">
        <f t="shared" si="148"/>
        <v>795.6</v>
      </c>
      <c r="I604" s="117">
        <f t="shared" si="149"/>
        <v>-13.021618903971843</v>
      </c>
    </row>
    <row r="605" spans="1:10" x14ac:dyDescent="0.2">
      <c r="A605" s="30">
        <f t="shared" si="150"/>
        <v>43062</v>
      </c>
      <c r="B605" s="96" t="s">
        <v>6</v>
      </c>
      <c r="C605">
        <v>401.8</v>
      </c>
      <c r="D605">
        <v>488.7</v>
      </c>
      <c r="E605">
        <v>311.3</v>
      </c>
      <c r="F605">
        <v>313.5</v>
      </c>
      <c r="G605" s="115">
        <f t="shared" si="147"/>
        <v>713.1</v>
      </c>
      <c r="H605" s="116">
        <f t="shared" si="148"/>
        <v>802.2</v>
      </c>
      <c r="I605" s="117">
        <f t="shared" si="149"/>
        <v>-11.106955871353774</v>
      </c>
    </row>
    <row r="606" spans="1:10" x14ac:dyDescent="0.2">
      <c r="A606" s="30">
        <f t="shared" si="150"/>
        <v>43069</v>
      </c>
      <c r="B606" s="96" t="s">
        <v>6</v>
      </c>
      <c r="C606">
        <v>388.1</v>
      </c>
      <c r="D606">
        <v>469</v>
      </c>
      <c r="E606">
        <v>350.3</v>
      </c>
      <c r="F606">
        <v>347.6</v>
      </c>
      <c r="G606" s="115">
        <f t="shared" si="147"/>
        <v>738.40000000000009</v>
      </c>
      <c r="H606" s="116">
        <f t="shared" si="148"/>
        <v>816.6</v>
      </c>
      <c r="I606" s="117">
        <f t="shared" si="149"/>
        <v>-9.5762919421993544</v>
      </c>
    </row>
    <row r="607" spans="1:10" x14ac:dyDescent="0.2">
      <c r="A607" s="30">
        <f t="shared" si="150"/>
        <v>43076</v>
      </c>
      <c r="B607" s="96" t="s">
        <v>6</v>
      </c>
      <c r="C607">
        <v>377.3</v>
      </c>
      <c r="D607">
        <v>436.8</v>
      </c>
      <c r="E607">
        <v>450</v>
      </c>
      <c r="F607">
        <v>394.6</v>
      </c>
      <c r="G607" s="115">
        <f t="shared" si="147"/>
        <v>827.3</v>
      </c>
      <c r="H607" s="116">
        <f t="shared" si="148"/>
        <v>831.40000000000009</v>
      </c>
      <c r="I607" s="117">
        <f t="shared" si="149"/>
        <v>-0.49314409429879191</v>
      </c>
    </row>
    <row r="608" spans="1:10" x14ac:dyDescent="0.2">
      <c r="A608" s="30">
        <f t="shared" si="150"/>
        <v>43083</v>
      </c>
      <c r="B608" s="96" t="s">
        <v>6</v>
      </c>
      <c r="C608">
        <v>369.2</v>
      </c>
      <c r="D608">
        <v>402.1</v>
      </c>
      <c r="E608">
        <v>501.3</v>
      </c>
      <c r="F608">
        <v>495.7</v>
      </c>
      <c r="G608" s="115">
        <f t="shared" si="147"/>
        <v>870.5</v>
      </c>
      <c r="H608" s="116">
        <f t="shared" si="148"/>
        <v>897.8</v>
      </c>
      <c r="I608" s="117">
        <f t="shared" si="149"/>
        <v>-3.0407663176653998</v>
      </c>
    </row>
    <row r="609" spans="1:9" x14ac:dyDescent="0.2">
      <c r="A609" s="30">
        <f t="shared" si="150"/>
        <v>43090</v>
      </c>
      <c r="B609" s="96" t="s">
        <v>6</v>
      </c>
      <c r="C609">
        <v>360.6</v>
      </c>
      <c r="D609">
        <v>376.3</v>
      </c>
      <c r="E609">
        <v>546.9</v>
      </c>
      <c r="F609">
        <v>543</v>
      </c>
      <c r="G609" s="115">
        <f t="shared" si="147"/>
        <v>907.5</v>
      </c>
      <c r="H609" s="116">
        <f t="shared" si="148"/>
        <v>919.3</v>
      </c>
      <c r="I609" s="117">
        <f t="shared" si="149"/>
        <v>-1.2835853366692018</v>
      </c>
    </row>
    <row r="610" spans="1:9" x14ac:dyDescent="0.2">
      <c r="A610" s="30">
        <f t="shared" si="150"/>
        <v>43097</v>
      </c>
      <c r="B610" s="96" t="s">
        <v>6</v>
      </c>
      <c r="C610">
        <v>332.1</v>
      </c>
      <c r="D610">
        <v>359.1</v>
      </c>
      <c r="E610">
        <v>582.20000000000005</v>
      </c>
      <c r="F610">
        <v>567.79999999999995</v>
      </c>
      <c r="G610" s="115">
        <f t="shared" si="147"/>
        <v>914.30000000000007</v>
      </c>
      <c r="H610" s="116">
        <f t="shared" si="148"/>
        <v>926.9</v>
      </c>
      <c r="I610" s="117">
        <f t="shared" si="149"/>
        <v>-1.3593699428201433</v>
      </c>
    </row>
    <row r="611" spans="1:9" x14ac:dyDescent="0.2">
      <c r="A611" s="30">
        <f t="shared" si="150"/>
        <v>43104</v>
      </c>
      <c r="B611" s="96" t="s">
        <v>6</v>
      </c>
      <c r="C611">
        <v>318.89999999999998</v>
      </c>
      <c r="D611">
        <v>341.1</v>
      </c>
      <c r="E611">
        <v>609.4</v>
      </c>
      <c r="F611">
        <v>585.5</v>
      </c>
      <c r="G611" s="115">
        <f t="shared" si="147"/>
        <v>928.3</v>
      </c>
      <c r="H611" s="116">
        <f t="shared" si="148"/>
        <v>926.6</v>
      </c>
      <c r="I611" s="117">
        <f t="shared" si="149"/>
        <v>0.1834664364342764</v>
      </c>
    </row>
    <row r="612" spans="1:9" x14ac:dyDescent="0.2">
      <c r="A612" s="30">
        <f t="shared" si="150"/>
        <v>43111</v>
      </c>
      <c r="B612" s="96" t="s">
        <v>6</v>
      </c>
      <c r="C612">
        <v>321.7</v>
      </c>
      <c r="D612">
        <v>323.39999999999998</v>
      </c>
      <c r="E612">
        <v>636.6</v>
      </c>
      <c r="F612">
        <v>610.5</v>
      </c>
      <c r="G612" s="115">
        <f t="shared" si="147"/>
        <v>958.3</v>
      </c>
      <c r="H612" s="116">
        <f t="shared" si="148"/>
        <v>933.9</v>
      </c>
      <c r="I612" s="117">
        <f t="shared" si="149"/>
        <v>2.6126994324874087</v>
      </c>
    </row>
    <row r="613" spans="1:9" x14ac:dyDescent="0.2">
      <c r="A613" s="30">
        <f t="shared" si="150"/>
        <v>43118</v>
      </c>
      <c r="B613" s="96" t="s">
        <v>6</v>
      </c>
      <c r="C613">
        <v>295.8</v>
      </c>
      <c r="D613">
        <v>305.89999999999998</v>
      </c>
      <c r="E613">
        <v>669</v>
      </c>
      <c r="F613">
        <v>634.79999999999995</v>
      </c>
      <c r="G613" s="115">
        <f t="shared" si="147"/>
        <v>964.8</v>
      </c>
      <c r="H613" s="116">
        <f t="shared" si="148"/>
        <v>940.69999999999993</v>
      </c>
      <c r="I613" s="117">
        <f t="shared" si="149"/>
        <v>2.5619219729988263</v>
      </c>
    </row>
    <row r="614" spans="1:9" x14ac:dyDescent="0.2">
      <c r="A614" s="30">
        <f t="shared" si="150"/>
        <v>43125</v>
      </c>
      <c r="B614" s="96" t="s">
        <v>6</v>
      </c>
      <c r="C614">
        <v>279.39999999999998</v>
      </c>
      <c r="D614">
        <v>297.5</v>
      </c>
      <c r="E614">
        <v>705.1</v>
      </c>
      <c r="F614">
        <v>653.9</v>
      </c>
      <c r="G614" s="115">
        <f>+C614+E614</f>
        <v>984.5</v>
      </c>
      <c r="H614" s="116">
        <f>+D614+F614</f>
        <v>951.4</v>
      </c>
      <c r="I614" s="117">
        <f>+(G614/H614-1)*100</f>
        <v>3.4790834559596417</v>
      </c>
    </row>
    <row r="615" spans="1:9" x14ac:dyDescent="0.2">
      <c r="A615" s="30">
        <f t="shared" si="150"/>
        <v>43132</v>
      </c>
      <c r="B615" s="96" t="s">
        <v>6</v>
      </c>
      <c r="C615">
        <v>269.60000000000002</v>
      </c>
      <c r="D615">
        <v>209.5</v>
      </c>
      <c r="E615">
        <v>736.7</v>
      </c>
      <c r="F615">
        <v>741.1</v>
      </c>
      <c r="G615" s="115">
        <f>+C615+E615</f>
        <v>1006.3000000000001</v>
      </c>
      <c r="H615" s="116">
        <f>+D615+F615</f>
        <v>950.6</v>
      </c>
      <c r="I615" s="117">
        <f>+(G615/H615-1)*100</f>
        <v>5.8594571849358346</v>
      </c>
    </row>
    <row r="616" spans="1:9" x14ac:dyDescent="0.2">
      <c r="A616" s="30">
        <f t="shared" si="150"/>
        <v>43139</v>
      </c>
      <c r="B616" s="96" t="s">
        <v>6</v>
      </c>
      <c r="C616">
        <v>258.60000000000002</v>
      </c>
      <c r="D616">
        <v>208.4</v>
      </c>
      <c r="E616">
        <v>766.1</v>
      </c>
      <c r="F616">
        <v>821.8</v>
      </c>
      <c r="G616" s="115">
        <f t="shared" ref="G616:G631" si="151">+C616+E616</f>
        <v>1024.7</v>
      </c>
      <c r="H616" s="116">
        <f t="shared" ref="H616:H631" si="152">+D616+F616</f>
        <v>1030.2</v>
      </c>
      <c r="I616" s="117">
        <f t="shared" ref="I616:I631" si="153">+(G616/H616-1)*100</f>
        <v>-0.53387691710347074</v>
      </c>
    </row>
    <row r="617" spans="1:9" x14ac:dyDescent="0.2">
      <c r="A617" s="30">
        <f t="shared" si="150"/>
        <v>43146</v>
      </c>
      <c r="B617" s="96" t="s">
        <v>6</v>
      </c>
      <c r="C617">
        <v>237.4</v>
      </c>
      <c r="D617">
        <v>171.6</v>
      </c>
      <c r="E617">
        <v>799.7</v>
      </c>
      <c r="F617">
        <v>863.9</v>
      </c>
      <c r="G617" s="115">
        <f t="shared" si="151"/>
        <v>1037.1000000000001</v>
      </c>
      <c r="H617" s="116">
        <f t="shared" si="152"/>
        <v>1035.5</v>
      </c>
      <c r="I617" s="117">
        <f t="shared" si="153"/>
        <v>0.15451472718495118</v>
      </c>
    </row>
    <row r="618" spans="1:9" x14ac:dyDescent="0.2">
      <c r="A618" s="30">
        <f t="shared" si="150"/>
        <v>43153</v>
      </c>
      <c r="B618" s="96" t="s">
        <v>6</v>
      </c>
      <c r="C618">
        <v>211.8</v>
      </c>
      <c r="D618">
        <v>117.3</v>
      </c>
      <c r="E618">
        <v>828.2</v>
      </c>
      <c r="F618">
        <v>936.9</v>
      </c>
      <c r="G618" s="115">
        <f t="shared" si="151"/>
        <v>1040</v>
      </c>
      <c r="H618" s="116">
        <f t="shared" si="152"/>
        <v>1054.2</v>
      </c>
      <c r="I618" s="117">
        <f t="shared" si="153"/>
        <v>-1.3469929804591163</v>
      </c>
    </row>
    <row r="619" spans="1:9" x14ac:dyDescent="0.2">
      <c r="A619" s="30">
        <f t="shared" si="150"/>
        <v>43160</v>
      </c>
      <c r="B619" s="96" t="s">
        <v>6</v>
      </c>
      <c r="C619">
        <v>203.6</v>
      </c>
      <c r="D619">
        <v>109.9</v>
      </c>
      <c r="E619">
        <v>859.3</v>
      </c>
      <c r="F619">
        <v>1015.2</v>
      </c>
      <c r="G619" s="115">
        <f t="shared" si="151"/>
        <v>1062.8999999999999</v>
      </c>
      <c r="H619" s="116">
        <f t="shared" si="152"/>
        <v>1125.1000000000001</v>
      </c>
      <c r="I619" s="117">
        <f t="shared" si="153"/>
        <v>-5.5283974757799559</v>
      </c>
    </row>
    <row r="620" spans="1:9" x14ac:dyDescent="0.2">
      <c r="A620" s="30">
        <f t="shared" si="150"/>
        <v>43167</v>
      </c>
      <c r="B620" s="96" t="s">
        <v>6</v>
      </c>
      <c r="C620">
        <v>253.1</v>
      </c>
      <c r="D620">
        <v>106.1</v>
      </c>
      <c r="E620">
        <v>894.4</v>
      </c>
      <c r="F620">
        <v>1049</v>
      </c>
      <c r="G620" s="115">
        <f t="shared" si="151"/>
        <v>1147.5</v>
      </c>
      <c r="H620" s="116">
        <f t="shared" si="152"/>
        <v>1155.0999999999999</v>
      </c>
      <c r="I620" s="117">
        <f t="shared" si="153"/>
        <v>-0.65795169249415197</v>
      </c>
    </row>
    <row r="621" spans="1:9" x14ac:dyDescent="0.2">
      <c r="A621" s="30">
        <f t="shared" si="150"/>
        <v>43174</v>
      </c>
      <c r="B621" s="96" t="s">
        <v>6</v>
      </c>
      <c r="C621">
        <v>298.3</v>
      </c>
      <c r="D621">
        <v>103.7</v>
      </c>
      <c r="E621">
        <v>931.8</v>
      </c>
      <c r="F621">
        <v>1058.4000000000001</v>
      </c>
      <c r="G621" s="115">
        <f t="shared" si="151"/>
        <v>1230.0999999999999</v>
      </c>
      <c r="H621" s="116">
        <f t="shared" si="152"/>
        <v>1162.1000000000001</v>
      </c>
      <c r="I621" s="117">
        <f t="shared" si="153"/>
        <v>5.8514757766112924</v>
      </c>
    </row>
    <row r="622" spans="1:9" x14ac:dyDescent="0.2">
      <c r="A622" s="30">
        <f t="shared" si="150"/>
        <v>43181</v>
      </c>
      <c r="B622" s="96" t="s">
        <v>6</v>
      </c>
      <c r="C622">
        <v>301.8</v>
      </c>
      <c r="D622">
        <v>121.7</v>
      </c>
      <c r="E622">
        <v>957.5</v>
      </c>
      <c r="F622">
        <v>1065.8</v>
      </c>
      <c r="G622" s="115">
        <f t="shared" si="151"/>
        <v>1259.3</v>
      </c>
      <c r="H622" s="116">
        <f t="shared" si="152"/>
        <v>1187.5</v>
      </c>
      <c r="I622" s="117">
        <f t="shared" si="153"/>
        <v>6.0463157894736774</v>
      </c>
    </row>
    <row r="623" spans="1:9" x14ac:dyDescent="0.2">
      <c r="A623" s="30">
        <f t="shared" si="150"/>
        <v>43188</v>
      </c>
      <c r="B623" s="96" t="s">
        <v>6</v>
      </c>
      <c r="C623">
        <v>328.2</v>
      </c>
      <c r="D623">
        <v>116.9</v>
      </c>
      <c r="E623">
        <v>990.3</v>
      </c>
      <c r="F623">
        <v>1071.9000000000001</v>
      </c>
      <c r="G623" s="115">
        <f t="shared" si="151"/>
        <v>1318.5</v>
      </c>
      <c r="H623" s="116">
        <f t="shared" si="152"/>
        <v>1188.8000000000002</v>
      </c>
      <c r="I623" s="117">
        <f t="shared" si="153"/>
        <v>10.910161507402405</v>
      </c>
    </row>
    <row r="624" spans="1:9" x14ac:dyDescent="0.2">
      <c r="A624" s="30">
        <f t="shared" si="150"/>
        <v>43195</v>
      </c>
      <c r="B624" s="96" t="s">
        <v>6</v>
      </c>
      <c r="C624">
        <v>395.4</v>
      </c>
      <c r="D624">
        <v>106.2</v>
      </c>
      <c r="E624">
        <v>1019.6</v>
      </c>
      <c r="F624">
        <v>1092.5</v>
      </c>
      <c r="G624" s="115">
        <f t="shared" si="151"/>
        <v>1415</v>
      </c>
      <c r="H624" s="116">
        <f t="shared" si="152"/>
        <v>1198.7</v>
      </c>
      <c r="I624" s="117">
        <f t="shared" si="153"/>
        <v>18.044548260615656</v>
      </c>
    </row>
    <row r="625" spans="1:10" x14ac:dyDescent="0.2">
      <c r="A625" s="30">
        <f t="shared" si="150"/>
        <v>43202</v>
      </c>
      <c r="B625" s="96" t="s">
        <v>6</v>
      </c>
      <c r="C625">
        <v>417.8</v>
      </c>
      <c r="D625">
        <v>109.6</v>
      </c>
      <c r="E625">
        <v>1039.4000000000001</v>
      </c>
      <c r="F625">
        <v>1099.9000000000001</v>
      </c>
      <c r="G625" s="115">
        <f t="shared" si="151"/>
        <v>1457.2</v>
      </c>
      <c r="H625" s="116">
        <f t="shared" si="152"/>
        <v>1209.5</v>
      </c>
      <c r="I625" s="117">
        <f t="shared" si="153"/>
        <v>20.479536998759819</v>
      </c>
    </row>
    <row r="626" spans="1:10" x14ac:dyDescent="0.2">
      <c r="A626" s="30">
        <f t="shared" si="150"/>
        <v>43209</v>
      </c>
      <c r="B626" s="96" t="s">
        <v>6</v>
      </c>
      <c r="C626">
        <v>420.6</v>
      </c>
      <c r="D626">
        <v>112.5</v>
      </c>
      <c r="E626">
        <v>1063</v>
      </c>
      <c r="F626">
        <v>1110.5999999999999</v>
      </c>
      <c r="G626" s="115">
        <f t="shared" si="151"/>
        <v>1483.6</v>
      </c>
      <c r="H626" s="116">
        <f t="shared" si="152"/>
        <v>1223.0999999999999</v>
      </c>
      <c r="I626" s="117">
        <f t="shared" si="153"/>
        <v>21.29834028288775</v>
      </c>
    </row>
    <row r="627" spans="1:10" x14ac:dyDescent="0.2">
      <c r="A627" s="30">
        <f t="shared" si="150"/>
        <v>43216</v>
      </c>
      <c r="B627" s="96" t="s">
        <v>6</v>
      </c>
      <c r="C627">
        <v>460.3</v>
      </c>
      <c r="D627">
        <v>112.5</v>
      </c>
      <c r="E627">
        <v>1091.9000000000001</v>
      </c>
      <c r="F627">
        <v>1116.3</v>
      </c>
      <c r="G627" s="115">
        <f t="shared" si="151"/>
        <v>1552.2</v>
      </c>
      <c r="H627" s="116">
        <f t="shared" si="152"/>
        <v>1228.8</v>
      </c>
      <c r="I627" s="117">
        <f t="shared" si="153"/>
        <v>26.318359375</v>
      </c>
    </row>
    <row r="628" spans="1:10" x14ac:dyDescent="0.2">
      <c r="A628" s="30">
        <f t="shared" si="150"/>
        <v>43223</v>
      </c>
      <c r="B628" s="96" t="s">
        <v>6</v>
      </c>
      <c r="C628">
        <v>504.1</v>
      </c>
      <c r="D628">
        <v>109.6</v>
      </c>
      <c r="E628">
        <v>1118</v>
      </c>
      <c r="F628">
        <v>1125.0999999999999</v>
      </c>
      <c r="G628" s="115">
        <f t="shared" si="151"/>
        <v>1622.1</v>
      </c>
      <c r="H628" s="116">
        <f t="shared" si="152"/>
        <v>1234.6999999999998</v>
      </c>
      <c r="I628" s="117">
        <f t="shared" si="153"/>
        <v>31.376042763424316</v>
      </c>
      <c r="J628">
        <v>0.5</v>
      </c>
    </row>
    <row r="629" spans="1:10" x14ac:dyDescent="0.2">
      <c r="A629" s="30">
        <f t="shared" si="150"/>
        <v>43230</v>
      </c>
      <c r="B629" s="96" t="s">
        <v>6</v>
      </c>
      <c r="C629">
        <v>475.6</v>
      </c>
      <c r="D629">
        <v>112.8</v>
      </c>
      <c r="E629">
        <v>1146.5999999999999</v>
      </c>
      <c r="F629">
        <v>1133.9000000000001</v>
      </c>
      <c r="G629" s="115">
        <f t="shared" si="151"/>
        <v>1622.1999999999998</v>
      </c>
      <c r="H629" s="116">
        <f t="shared" si="152"/>
        <v>1246.7</v>
      </c>
      <c r="I629" s="117">
        <f t="shared" si="153"/>
        <v>30.119515520975359</v>
      </c>
      <c r="J629">
        <v>0.5</v>
      </c>
    </row>
    <row r="630" spans="1:10" x14ac:dyDescent="0.2">
      <c r="A630" s="30">
        <f t="shared" si="150"/>
        <v>43237</v>
      </c>
      <c r="B630" s="96" t="s">
        <v>6</v>
      </c>
      <c r="C630">
        <v>460.8</v>
      </c>
      <c r="D630">
        <v>114.2</v>
      </c>
      <c r="E630">
        <v>1170.2</v>
      </c>
      <c r="F630">
        <v>1140.9000000000001</v>
      </c>
      <c r="G630" s="115">
        <f t="shared" si="151"/>
        <v>1631</v>
      </c>
      <c r="H630" s="116">
        <f t="shared" si="152"/>
        <v>1255.1000000000001</v>
      </c>
      <c r="I630" s="117">
        <f t="shared" si="153"/>
        <v>29.949804796430545</v>
      </c>
      <c r="J630">
        <v>0.5</v>
      </c>
    </row>
    <row r="631" spans="1:10" x14ac:dyDescent="0.2">
      <c r="A631" s="30">
        <f t="shared" si="150"/>
        <v>43244</v>
      </c>
      <c r="B631" s="96" t="s">
        <v>6</v>
      </c>
      <c r="C631">
        <v>416.4</v>
      </c>
      <c r="D631">
        <v>104.1</v>
      </c>
      <c r="E631">
        <v>1219.2</v>
      </c>
      <c r="F631">
        <v>1153.5999999999999</v>
      </c>
      <c r="G631" s="115">
        <f t="shared" si="151"/>
        <v>1635.6</v>
      </c>
      <c r="H631" s="116">
        <f t="shared" si="152"/>
        <v>1257.6999999999998</v>
      </c>
      <c r="I631" s="117">
        <f t="shared" si="153"/>
        <v>30.046911028067115</v>
      </c>
      <c r="J631">
        <v>0.5</v>
      </c>
    </row>
    <row r="632" spans="1:10" x14ac:dyDescent="0.2">
      <c r="A632" s="30">
        <f t="shared" si="150"/>
        <v>43251</v>
      </c>
      <c r="B632" s="96" t="s">
        <v>6</v>
      </c>
      <c r="C632">
        <v>393.9</v>
      </c>
      <c r="D632">
        <v>101.1</v>
      </c>
      <c r="E632">
        <v>1242</v>
      </c>
      <c r="F632">
        <v>1160.5999999999999</v>
      </c>
      <c r="G632" s="115">
        <f t="shared" ref="G632:H634" si="154">+C632+E632</f>
        <v>1635.9</v>
      </c>
      <c r="H632" s="116">
        <f t="shared" si="154"/>
        <v>1261.6999999999998</v>
      </c>
      <c r="I632" s="117">
        <f t="shared" ref="I632:I637" si="155">+(G632/H632-1)*100</f>
        <v>29.658397400332916</v>
      </c>
      <c r="J632">
        <v>1.5</v>
      </c>
    </row>
    <row r="633" spans="1:10" x14ac:dyDescent="0.2">
      <c r="A633" s="30">
        <f t="shared" si="150"/>
        <v>43258</v>
      </c>
      <c r="B633" s="96" t="s">
        <v>6</v>
      </c>
      <c r="C633">
        <v>374.6</v>
      </c>
      <c r="D633" s="118">
        <v>99</v>
      </c>
      <c r="E633" s="118">
        <v>1263.2</v>
      </c>
      <c r="F633" s="118">
        <v>1168</v>
      </c>
      <c r="G633" s="115">
        <f t="shared" si="154"/>
        <v>1637.8000000000002</v>
      </c>
      <c r="H633" s="116">
        <f t="shared" si="154"/>
        <v>1267</v>
      </c>
      <c r="I633" s="117">
        <f t="shared" si="155"/>
        <v>29.26598263614839</v>
      </c>
      <c r="J633">
        <v>0.5</v>
      </c>
    </row>
    <row r="634" spans="1:10" x14ac:dyDescent="0.2">
      <c r="A634" s="30">
        <f t="shared" si="150"/>
        <v>43265</v>
      </c>
      <c r="B634" s="96" t="s">
        <v>6</v>
      </c>
      <c r="C634">
        <v>299.3</v>
      </c>
      <c r="D634">
        <v>92.8</v>
      </c>
      <c r="E634">
        <v>1351</v>
      </c>
      <c r="F634">
        <v>1174.3</v>
      </c>
      <c r="G634" s="115">
        <f t="shared" si="154"/>
        <v>1650.3</v>
      </c>
      <c r="H634" s="116">
        <f t="shared" si="154"/>
        <v>1267.0999999999999</v>
      </c>
      <c r="I634" s="117">
        <f t="shared" si="155"/>
        <v>30.242285533896297</v>
      </c>
      <c r="J634" s="118">
        <v>5</v>
      </c>
    </row>
    <row r="635" spans="1:10" x14ac:dyDescent="0.2">
      <c r="A635" s="30">
        <f t="shared" si="150"/>
        <v>43272</v>
      </c>
      <c r="B635" s="96" t="s">
        <v>6</v>
      </c>
      <c r="C635">
        <v>275.5</v>
      </c>
      <c r="D635">
        <v>86.8</v>
      </c>
      <c r="E635">
        <v>1376.8</v>
      </c>
      <c r="F635">
        <v>1187.0999999999999</v>
      </c>
      <c r="G635" s="115">
        <f t="shared" ref="G635:H637" si="156">+C635+E635</f>
        <v>1652.3</v>
      </c>
      <c r="H635" s="116">
        <f t="shared" si="156"/>
        <v>1273.8999999999999</v>
      </c>
      <c r="I635" s="117">
        <f t="shared" si="155"/>
        <v>29.704058403328371</v>
      </c>
      <c r="J635" s="118">
        <v>5</v>
      </c>
    </row>
    <row r="636" spans="1:10" x14ac:dyDescent="0.2">
      <c r="A636" s="30">
        <f t="shared" si="150"/>
        <v>43279</v>
      </c>
      <c r="B636" s="96" t="s">
        <v>6</v>
      </c>
      <c r="C636">
        <v>328.6</v>
      </c>
      <c r="D636">
        <v>79.3</v>
      </c>
      <c r="E636">
        <v>1403.1</v>
      </c>
      <c r="F636">
        <v>1194.9000000000001</v>
      </c>
      <c r="G636" s="115">
        <f t="shared" si="156"/>
        <v>1731.6999999999998</v>
      </c>
      <c r="H636" s="116">
        <f t="shared" si="156"/>
        <v>1274.2</v>
      </c>
      <c r="I636" s="117">
        <f t="shared" si="155"/>
        <v>35.904881494270889</v>
      </c>
      <c r="J636">
        <v>5</v>
      </c>
    </row>
    <row r="637" spans="1:10" x14ac:dyDescent="0.2">
      <c r="A637" s="30">
        <f t="shared" si="150"/>
        <v>43286</v>
      </c>
      <c r="B637" s="96" t="s">
        <v>6</v>
      </c>
      <c r="C637">
        <v>309.3</v>
      </c>
      <c r="D637">
        <v>61.6</v>
      </c>
      <c r="E637">
        <v>1490.7</v>
      </c>
      <c r="F637">
        <v>1214.3</v>
      </c>
      <c r="G637" s="115">
        <f t="shared" si="156"/>
        <v>1800</v>
      </c>
      <c r="H637" s="116">
        <f t="shared" si="156"/>
        <v>1275.8999999999999</v>
      </c>
      <c r="I637" s="117">
        <f t="shared" si="155"/>
        <v>41.07688690336235</v>
      </c>
      <c r="J637">
        <v>5</v>
      </c>
    </row>
    <row r="638" spans="1:10" x14ac:dyDescent="0.2">
      <c r="A638" s="30">
        <f t="shared" si="150"/>
        <v>43293</v>
      </c>
      <c r="B638" s="96" t="s">
        <v>6</v>
      </c>
      <c r="C638">
        <v>295.2</v>
      </c>
      <c r="D638">
        <v>56.3</v>
      </c>
      <c r="E638">
        <v>1514.8</v>
      </c>
      <c r="F638">
        <v>1224.8</v>
      </c>
      <c r="G638" s="115">
        <f t="shared" ref="G638:H640" si="157">+C638+E638</f>
        <v>1810</v>
      </c>
      <c r="H638" s="116">
        <f t="shared" si="157"/>
        <v>1281.0999999999999</v>
      </c>
      <c r="I638" s="117">
        <f>+(G638/H638-1)*100</f>
        <v>41.284833346342985</v>
      </c>
      <c r="J638">
        <v>10</v>
      </c>
    </row>
    <row r="639" spans="1:10" x14ac:dyDescent="0.2">
      <c r="A639" s="30">
        <f t="shared" si="150"/>
        <v>43300</v>
      </c>
      <c r="B639" s="96" t="s">
        <v>6</v>
      </c>
      <c r="C639">
        <v>229.4</v>
      </c>
      <c r="D639">
        <v>54.2</v>
      </c>
      <c r="E639">
        <v>1595.4</v>
      </c>
      <c r="F639">
        <v>1234.5</v>
      </c>
      <c r="G639" s="115">
        <f t="shared" si="157"/>
        <v>1824.8000000000002</v>
      </c>
      <c r="H639" s="116">
        <f t="shared" si="157"/>
        <v>1288.7</v>
      </c>
      <c r="I639" s="117">
        <f>+(G639/H639-1)*100</f>
        <v>41.600062078063175</v>
      </c>
      <c r="J639">
        <v>76.5</v>
      </c>
    </row>
    <row r="640" spans="1:10" x14ac:dyDescent="0.2">
      <c r="A640" s="30">
        <f t="shared" si="150"/>
        <v>43307</v>
      </c>
      <c r="B640" s="96" t="s">
        <v>6</v>
      </c>
      <c r="C640">
        <v>149.69999999999999</v>
      </c>
      <c r="D640">
        <v>50.8</v>
      </c>
      <c r="E640">
        <v>1681.9</v>
      </c>
      <c r="F640">
        <v>1238.3</v>
      </c>
      <c r="G640" s="115">
        <f t="shared" si="157"/>
        <v>1831.6000000000001</v>
      </c>
      <c r="H640" s="116">
        <f t="shared" si="157"/>
        <v>1289.0999999999999</v>
      </c>
      <c r="I640" s="117">
        <f>+(G640/H640-1)*100</f>
        <v>42.0836242339617</v>
      </c>
      <c r="J640">
        <v>77</v>
      </c>
    </row>
    <row r="641" spans="1:10" x14ac:dyDescent="0.2">
      <c r="A641" s="30">
        <f t="shared" si="150"/>
        <v>43314</v>
      </c>
      <c r="B641" s="96" t="s">
        <v>6</v>
      </c>
      <c r="C641">
        <v>138</v>
      </c>
      <c r="D641">
        <v>59.8</v>
      </c>
      <c r="E641">
        <v>1695.9</v>
      </c>
      <c r="F641">
        <v>1242.5999999999999</v>
      </c>
      <c r="G641" s="115">
        <f>+C641+E641</f>
        <v>1833.9</v>
      </c>
      <c r="H641" s="116">
        <f>+D641+F641</f>
        <v>1302.3999999999999</v>
      </c>
      <c r="I641" s="117">
        <f>+(G641/H641-1)*100</f>
        <v>40.809275184275194</v>
      </c>
      <c r="J641">
        <v>81.5</v>
      </c>
    </row>
    <row r="642" spans="1:10" x14ac:dyDescent="0.2">
      <c r="A642" s="30">
        <f t="shared" si="150"/>
        <v>43321</v>
      </c>
      <c r="B642" s="96" t="s">
        <v>6</v>
      </c>
    </row>
    <row r="643" spans="1:10" x14ac:dyDescent="0.2">
      <c r="A643" s="30">
        <f t="shared" si="150"/>
        <v>43328</v>
      </c>
      <c r="B643" s="96" t="s">
        <v>6</v>
      </c>
    </row>
    <row r="644" spans="1:10" x14ac:dyDescent="0.2">
      <c r="A644" s="30">
        <f t="shared" si="150"/>
        <v>43335</v>
      </c>
      <c r="B644" s="96" t="s">
        <v>6</v>
      </c>
    </row>
    <row r="645" spans="1:10" x14ac:dyDescent="0.2">
      <c r="A645" s="30">
        <f t="shared" si="150"/>
        <v>43342</v>
      </c>
      <c r="B645" s="96" t="s">
        <v>6</v>
      </c>
    </row>
    <row r="646" spans="1:10" x14ac:dyDescent="0.2">
      <c r="A646" s="30">
        <f t="shared" si="150"/>
        <v>43349</v>
      </c>
      <c r="B646" s="96" t="s">
        <v>6</v>
      </c>
    </row>
    <row r="647" spans="1:10" x14ac:dyDescent="0.2">
      <c r="A647" s="30">
        <f t="shared" si="150"/>
        <v>43356</v>
      </c>
      <c r="B647" s="96" t="s">
        <v>6</v>
      </c>
    </row>
    <row r="648" spans="1:10" x14ac:dyDescent="0.2">
      <c r="A648" s="30">
        <f t="shared" si="150"/>
        <v>43363</v>
      </c>
      <c r="B648" s="96" t="s">
        <v>6</v>
      </c>
    </row>
    <row r="649" spans="1:10" x14ac:dyDescent="0.2">
      <c r="A649" s="30">
        <f t="shared" si="150"/>
        <v>43370</v>
      </c>
      <c r="B649" s="96" t="s">
        <v>6</v>
      </c>
    </row>
    <row r="650" spans="1:10" x14ac:dyDescent="0.2">
      <c r="A650" s="30">
        <f t="shared" si="150"/>
        <v>43377</v>
      </c>
      <c r="B650" s="96" t="s">
        <v>6</v>
      </c>
    </row>
    <row r="651" spans="1:10" x14ac:dyDescent="0.2">
      <c r="A651" s="30">
        <f t="shared" si="150"/>
        <v>43384</v>
      </c>
      <c r="B651" s="96" t="s">
        <v>6</v>
      </c>
    </row>
    <row r="652" spans="1:10" x14ac:dyDescent="0.2">
      <c r="A652" s="30">
        <f t="shared" si="150"/>
        <v>43391</v>
      </c>
      <c r="B652" s="96" t="s">
        <v>6</v>
      </c>
    </row>
    <row r="653" spans="1:10" x14ac:dyDescent="0.2">
      <c r="A653" s="30">
        <f t="shared" si="150"/>
        <v>43398</v>
      </c>
      <c r="B653" s="96" t="s">
        <v>6</v>
      </c>
    </row>
    <row r="654" spans="1:10" x14ac:dyDescent="0.2">
      <c r="A654" s="30">
        <f t="shared" si="150"/>
        <v>43405</v>
      </c>
      <c r="B654" s="96" t="s">
        <v>6</v>
      </c>
    </row>
    <row r="655" spans="1:10" x14ac:dyDescent="0.2">
      <c r="A655" s="30">
        <f t="shared" si="150"/>
        <v>43412</v>
      </c>
      <c r="B655" s="96" t="s">
        <v>6</v>
      </c>
    </row>
    <row r="656" spans="1:10" x14ac:dyDescent="0.2">
      <c r="A656" s="30">
        <f t="shared" si="150"/>
        <v>43419</v>
      </c>
      <c r="B656" s="96" t="s">
        <v>6</v>
      </c>
    </row>
    <row r="657" spans="1:2" x14ac:dyDescent="0.2">
      <c r="A657" s="30">
        <f t="shared" si="150"/>
        <v>43426</v>
      </c>
      <c r="B657" s="96" t="s">
        <v>6</v>
      </c>
    </row>
    <row r="658" spans="1:2" x14ac:dyDescent="0.2">
      <c r="A658" s="30">
        <f t="shared" si="150"/>
        <v>43433</v>
      </c>
      <c r="B658" s="96" t="s">
        <v>6</v>
      </c>
    </row>
    <row r="659" spans="1:2" x14ac:dyDescent="0.2">
      <c r="A659" s="30">
        <f t="shared" si="150"/>
        <v>43440</v>
      </c>
      <c r="B659" s="96" t="s">
        <v>6</v>
      </c>
    </row>
    <row r="660" spans="1:2" x14ac:dyDescent="0.2">
      <c r="A660" s="30">
        <f t="shared" si="150"/>
        <v>43447</v>
      </c>
      <c r="B660" s="96" t="s">
        <v>6</v>
      </c>
    </row>
    <row r="661" spans="1:2" x14ac:dyDescent="0.2">
      <c r="A661" s="30">
        <f t="shared" si="150"/>
        <v>43454</v>
      </c>
      <c r="B661" s="96" t="s">
        <v>6</v>
      </c>
    </row>
    <row r="662" spans="1:2" x14ac:dyDescent="0.2">
      <c r="A662" s="30">
        <f t="shared" si="150"/>
        <v>43461</v>
      </c>
      <c r="B662" s="96" t="s">
        <v>6</v>
      </c>
    </row>
    <row r="663" spans="1:2" x14ac:dyDescent="0.2">
      <c r="A663" s="30">
        <f t="shared" si="150"/>
        <v>43468</v>
      </c>
      <c r="B663" s="96" t="s">
        <v>6</v>
      </c>
    </row>
    <row r="664" spans="1:2" x14ac:dyDescent="0.2">
      <c r="A664" s="30">
        <f t="shared" si="150"/>
        <v>43475</v>
      </c>
      <c r="B664" s="96" t="s">
        <v>6</v>
      </c>
    </row>
    <row r="665" spans="1:2" x14ac:dyDescent="0.2">
      <c r="A665" s="30">
        <f t="shared" si="150"/>
        <v>43482</v>
      </c>
      <c r="B665" s="96" t="s">
        <v>6</v>
      </c>
    </row>
    <row r="666" spans="1:2" x14ac:dyDescent="0.2">
      <c r="A666" s="30">
        <f t="shared" si="150"/>
        <v>43489</v>
      </c>
      <c r="B666" s="96" t="s">
        <v>6</v>
      </c>
    </row>
    <row r="667" spans="1:2" x14ac:dyDescent="0.2">
      <c r="A667" s="30">
        <f t="shared" ref="A667:A730" si="158">+A666+7</f>
        <v>43496</v>
      </c>
      <c r="B667" s="96" t="s">
        <v>6</v>
      </c>
    </row>
    <row r="668" spans="1:2" x14ac:dyDescent="0.2">
      <c r="A668" s="30">
        <f t="shared" si="158"/>
        <v>43503</v>
      </c>
      <c r="B668" s="96" t="s">
        <v>6</v>
      </c>
    </row>
    <row r="669" spans="1:2" x14ac:dyDescent="0.2">
      <c r="A669" s="30">
        <f t="shared" si="158"/>
        <v>43510</v>
      </c>
      <c r="B669" s="96" t="s">
        <v>6</v>
      </c>
    </row>
    <row r="670" spans="1:2" x14ac:dyDescent="0.2">
      <c r="A670" s="30">
        <f t="shared" si="158"/>
        <v>43517</v>
      </c>
      <c r="B670" s="96" t="s">
        <v>6</v>
      </c>
    </row>
    <row r="671" spans="1:2" x14ac:dyDescent="0.2">
      <c r="A671" s="30">
        <f t="shared" si="158"/>
        <v>43524</v>
      </c>
      <c r="B671" s="96" t="s">
        <v>6</v>
      </c>
    </row>
    <row r="672" spans="1:2" x14ac:dyDescent="0.2">
      <c r="A672" s="30">
        <f t="shared" si="158"/>
        <v>43531</v>
      </c>
      <c r="B672" s="96" t="s">
        <v>6</v>
      </c>
    </row>
    <row r="673" spans="1:2" x14ac:dyDescent="0.2">
      <c r="A673" s="30">
        <f t="shared" si="158"/>
        <v>43538</v>
      </c>
      <c r="B673" s="96" t="s">
        <v>6</v>
      </c>
    </row>
    <row r="674" spans="1:2" x14ac:dyDescent="0.2">
      <c r="A674" s="30">
        <f t="shared" si="158"/>
        <v>43545</v>
      </c>
      <c r="B674" s="96" t="s">
        <v>6</v>
      </c>
    </row>
    <row r="675" spans="1:2" x14ac:dyDescent="0.2">
      <c r="A675" s="30">
        <f t="shared" si="158"/>
        <v>43552</v>
      </c>
      <c r="B675" s="96" t="s">
        <v>6</v>
      </c>
    </row>
    <row r="676" spans="1:2" x14ac:dyDescent="0.2">
      <c r="A676" s="30">
        <f t="shared" si="158"/>
        <v>43559</v>
      </c>
      <c r="B676" s="96" t="s">
        <v>6</v>
      </c>
    </row>
    <row r="677" spans="1:2" x14ac:dyDescent="0.2">
      <c r="A677" s="30">
        <f t="shared" si="158"/>
        <v>43566</v>
      </c>
      <c r="B677" s="96" t="s">
        <v>6</v>
      </c>
    </row>
    <row r="678" spans="1:2" x14ac:dyDescent="0.2">
      <c r="A678" s="30">
        <f t="shared" si="158"/>
        <v>43573</v>
      </c>
      <c r="B678" s="96" t="s">
        <v>6</v>
      </c>
    </row>
    <row r="679" spans="1:2" x14ac:dyDescent="0.2">
      <c r="A679" s="30">
        <f t="shared" si="158"/>
        <v>43580</v>
      </c>
      <c r="B679" s="96" t="s">
        <v>6</v>
      </c>
    </row>
    <row r="680" spans="1:2" x14ac:dyDescent="0.2">
      <c r="A680" s="30">
        <f t="shared" si="158"/>
        <v>43587</v>
      </c>
      <c r="B680" s="96" t="s">
        <v>6</v>
      </c>
    </row>
    <row r="681" spans="1:2" x14ac:dyDescent="0.2">
      <c r="A681" s="30">
        <f t="shared" si="158"/>
        <v>43594</v>
      </c>
      <c r="B681" s="96" t="s">
        <v>6</v>
      </c>
    </row>
    <row r="682" spans="1:2" x14ac:dyDescent="0.2">
      <c r="A682" s="30">
        <f t="shared" si="158"/>
        <v>43601</v>
      </c>
      <c r="B682" s="96" t="s">
        <v>6</v>
      </c>
    </row>
    <row r="683" spans="1:2" x14ac:dyDescent="0.2">
      <c r="A683" s="30">
        <f t="shared" si="158"/>
        <v>43608</v>
      </c>
      <c r="B683" s="96" t="s">
        <v>6</v>
      </c>
    </row>
    <row r="684" spans="1:2" x14ac:dyDescent="0.2">
      <c r="A684" s="30">
        <f t="shared" si="158"/>
        <v>43615</v>
      </c>
      <c r="B684" s="96" t="s">
        <v>6</v>
      </c>
    </row>
    <row r="685" spans="1:2" x14ac:dyDescent="0.2">
      <c r="A685" s="30">
        <f t="shared" si="158"/>
        <v>43622</v>
      </c>
      <c r="B685" s="96" t="s">
        <v>6</v>
      </c>
    </row>
    <row r="686" spans="1:2" x14ac:dyDescent="0.2">
      <c r="A686" s="30">
        <f t="shared" si="158"/>
        <v>43629</v>
      </c>
      <c r="B686" s="96" t="s">
        <v>6</v>
      </c>
    </row>
    <row r="687" spans="1:2" x14ac:dyDescent="0.2">
      <c r="A687" s="30">
        <f t="shared" si="158"/>
        <v>43636</v>
      </c>
      <c r="B687" s="96" t="s">
        <v>6</v>
      </c>
    </row>
    <row r="688" spans="1:2" x14ac:dyDescent="0.2">
      <c r="A688" s="30">
        <f t="shared" si="158"/>
        <v>43643</v>
      </c>
      <c r="B688" s="96" t="s">
        <v>6</v>
      </c>
    </row>
    <row r="689" spans="1:2" x14ac:dyDescent="0.2">
      <c r="A689" s="30">
        <f t="shared" si="158"/>
        <v>43650</v>
      </c>
      <c r="B689" s="96" t="s">
        <v>6</v>
      </c>
    </row>
    <row r="690" spans="1:2" x14ac:dyDescent="0.2">
      <c r="A690" s="30">
        <f t="shared" si="158"/>
        <v>43657</v>
      </c>
      <c r="B690" s="96" t="s">
        <v>6</v>
      </c>
    </row>
    <row r="691" spans="1:2" x14ac:dyDescent="0.2">
      <c r="A691" s="30">
        <f t="shared" si="158"/>
        <v>43664</v>
      </c>
      <c r="B691" s="96" t="s">
        <v>6</v>
      </c>
    </row>
    <row r="692" spans="1:2" x14ac:dyDescent="0.2">
      <c r="A692" s="30">
        <f t="shared" si="158"/>
        <v>43671</v>
      </c>
      <c r="B692" s="96" t="s">
        <v>6</v>
      </c>
    </row>
    <row r="693" spans="1:2" x14ac:dyDescent="0.2">
      <c r="A693" s="30">
        <f t="shared" si="158"/>
        <v>43678</v>
      </c>
      <c r="B693" s="96" t="s">
        <v>6</v>
      </c>
    </row>
    <row r="694" spans="1:2" x14ac:dyDescent="0.2">
      <c r="A694" s="30">
        <f t="shared" si="158"/>
        <v>43685</v>
      </c>
      <c r="B694" s="96" t="s">
        <v>6</v>
      </c>
    </row>
    <row r="695" spans="1:2" x14ac:dyDescent="0.2">
      <c r="A695" s="30">
        <f t="shared" si="158"/>
        <v>43692</v>
      </c>
      <c r="B695" s="96" t="s">
        <v>6</v>
      </c>
    </row>
    <row r="696" spans="1:2" x14ac:dyDescent="0.2">
      <c r="A696" s="30">
        <f t="shared" si="158"/>
        <v>43699</v>
      </c>
      <c r="B696" s="96" t="s">
        <v>6</v>
      </c>
    </row>
    <row r="697" spans="1:2" x14ac:dyDescent="0.2">
      <c r="A697" s="30">
        <f t="shared" si="158"/>
        <v>43706</v>
      </c>
      <c r="B697" s="96" t="s">
        <v>6</v>
      </c>
    </row>
    <row r="698" spans="1:2" x14ac:dyDescent="0.2">
      <c r="A698" s="30">
        <f t="shared" si="158"/>
        <v>43713</v>
      </c>
      <c r="B698" s="96" t="s">
        <v>6</v>
      </c>
    </row>
    <row r="699" spans="1:2" x14ac:dyDescent="0.2">
      <c r="A699" s="30">
        <f t="shared" si="158"/>
        <v>43720</v>
      </c>
      <c r="B699" s="96" t="s">
        <v>6</v>
      </c>
    </row>
    <row r="700" spans="1:2" x14ac:dyDescent="0.2">
      <c r="A700" s="30">
        <f t="shared" si="158"/>
        <v>43727</v>
      </c>
      <c r="B700" s="96" t="s">
        <v>6</v>
      </c>
    </row>
    <row r="701" spans="1:2" x14ac:dyDescent="0.2">
      <c r="A701" s="30">
        <f t="shared" si="158"/>
        <v>43734</v>
      </c>
      <c r="B701" s="96" t="s">
        <v>6</v>
      </c>
    </row>
    <row r="702" spans="1:2" x14ac:dyDescent="0.2">
      <c r="A702" s="30">
        <f t="shared" si="158"/>
        <v>43741</v>
      </c>
      <c r="B702" s="96" t="s">
        <v>6</v>
      </c>
    </row>
    <row r="703" spans="1:2" x14ac:dyDescent="0.2">
      <c r="A703" s="30">
        <f t="shared" si="158"/>
        <v>43748</v>
      </c>
      <c r="B703" s="96" t="s">
        <v>6</v>
      </c>
    </row>
    <row r="704" spans="1:2" x14ac:dyDescent="0.2">
      <c r="A704" s="30">
        <f t="shared" si="158"/>
        <v>43755</v>
      </c>
      <c r="B704" s="96" t="s">
        <v>6</v>
      </c>
    </row>
    <row r="705" spans="1:2" x14ac:dyDescent="0.2">
      <c r="A705" s="30">
        <f t="shared" si="158"/>
        <v>43762</v>
      </c>
      <c r="B705" s="96" t="s">
        <v>6</v>
      </c>
    </row>
    <row r="706" spans="1:2" x14ac:dyDescent="0.2">
      <c r="A706" s="30">
        <f t="shared" si="158"/>
        <v>43769</v>
      </c>
      <c r="B706" s="96" t="s">
        <v>6</v>
      </c>
    </row>
    <row r="707" spans="1:2" x14ac:dyDescent="0.2">
      <c r="A707" s="30">
        <f t="shared" si="158"/>
        <v>43776</v>
      </c>
      <c r="B707" s="96" t="s">
        <v>6</v>
      </c>
    </row>
    <row r="708" spans="1:2" x14ac:dyDescent="0.2">
      <c r="A708" s="30">
        <f t="shared" si="158"/>
        <v>43783</v>
      </c>
      <c r="B708" s="96" t="s">
        <v>6</v>
      </c>
    </row>
    <row r="709" spans="1:2" x14ac:dyDescent="0.2">
      <c r="A709" s="30">
        <f t="shared" si="158"/>
        <v>43790</v>
      </c>
      <c r="B709" s="96" t="s">
        <v>6</v>
      </c>
    </row>
    <row r="710" spans="1:2" x14ac:dyDescent="0.2">
      <c r="A710" s="30">
        <f t="shared" si="158"/>
        <v>43797</v>
      </c>
      <c r="B710" s="96" t="s">
        <v>6</v>
      </c>
    </row>
    <row r="711" spans="1:2" x14ac:dyDescent="0.2">
      <c r="A711" s="30">
        <f t="shared" si="158"/>
        <v>43804</v>
      </c>
      <c r="B711" s="96" t="s">
        <v>6</v>
      </c>
    </row>
    <row r="712" spans="1:2" x14ac:dyDescent="0.2">
      <c r="A712" s="30">
        <f t="shared" si="158"/>
        <v>43811</v>
      </c>
      <c r="B712" s="96" t="s">
        <v>6</v>
      </c>
    </row>
    <row r="713" spans="1:2" x14ac:dyDescent="0.2">
      <c r="A713" s="30">
        <f t="shared" si="158"/>
        <v>43818</v>
      </c>
      <c r="B713" s="96" t="s">
        <v>6</v>
      </c>
    </row>
    <row r="714" spans="1:2" x14ac:dyDescent="0.2">
      <c r="A714" s="30">
        <f t="shared" si="158"/>
        <v>43825</v>
      </c>
      <c r="B714" s="96" t="s">
        <v>6</v>
      </c>
    </row>
    <row r="715" spans="1:2" x14ac:dyDescent="0.2">
      <c r="A715" s="30">
        <f t="shared" si="158"/>
        <v>43832</v>
      </c>
      <c r="B715" s="96" t="s">
        <v>6</v>
      </c>
    </row>
    <row r="716" spans="1:2" x14ac:dyDescent="0.2">
      <c r="A716" s="30">
        <f t="shared" si="158"/>
        <v>43839</v>
      </c>
      <c r="B716" s="96" t="s">
        <v>6</v>
      </c>
    </row>
    <row r="717" spans="1:2" x14ac:dyDescent="0.2">
      <c r="A717" s="30">
        <f t="shared" si="158"/>
        <v>43846</v>
      </c>
      <c r="B717" s="96" t="s">
        <v>6</v>
      </c>
    </row>
    <row r="718" spans="1:2" x14ac:dyDescent="0.2">
      <c r="A718" s="30">
        <f t="shared" si="158"/>
        <v>43853</v>
      </c>
      <c r="B718" s="96" t="s">
        <v>6</v>
      </c>
    </row>
    <row r="719" spans="1:2" x14ac:dyDescent="0.2">
      <c r="A719" s="30">
        <f t="shared" si="158"/>
        <v>43860</v>
      </c>
      <c r="B719" s="96" t="s">
        <v>6</v>
      </c>
    </row>
    <row r="720" spans="1:2" x14ac:dyDescent="0.2">
      <c r="A720" s="30">
        <f t="shared" si="158"/>
        <v>43867</v>
      </c>
      <c r="B720" s="96" t="s">
        <v>6</v>
      </c>
    </row>
    <row r="721" spans="1:2" x14ac:dyDescent="0.2">
      <c r="A721" s="30">
        <f t="shared" si="158"/>
        <v>43874</v>
      </c>
      <c r="B721" s="96" t="s">
        <v>6</v>
      </c>
    </row>
    <row r="722" spans="1:2" x14ac:dyDescent="0.2">
      <c r="A722" s="30">
        <f t="shared" si="158"/>
        <v>43881</v>
      </c>
      <c r="B722" s="96" t="s">
        <v>6</v>
      </c>
    </row>
    <row r="723" spans="1:2" x14ac:dyDescent="0.2">
      <c r="A723" s="30">
        <f t="shared" si="158"/>
        <v>43888</v>
      </c>
      <c r="B723" s="96" t="s">
        <v>6</v>
      </c>
    </row>
    <row r="724" spans="1:2" x14ac:dyDescent="0.2">
      <c r="A724" s="30">
        <f t="shared" si="158"/>
        <v>43895</v>
      </c>
      <c r="B724" s="96" t="s">
        <v>6</v>
      </c>
    </row>
    <row r="725" spans="1:2" x14ac:dyDescent="0.2">
      <c r="A725" s="30">
        <f t="shared" si="158"/>
        <v>43902</v>
      </c>
      <c r="B725" s="96" t="s">
        <v>6</v>
      </c>
    </row>
    <row r="726" spans="1:2" x14ac:dyDescent="0.2">
      <c r="A726" s="30">
        <f t="shared" si="158"/>
        <v>43909</v>
      </c>
      <c r="B726" s="96" t="s">
        <v>6</v>
      </c>
    </row>
    <row r="727" spans="1:2" x14ac:dyDescent="0.2">
      <c r="A727" s="30">
        <f t="shared" si="158"/>
        <v>43916</v>
      </c>
      <c r="B727" s="96" t="s">
        <v>6</v>
      </c>
    </row>
    <row r="728" spans="1:2" x14ac:dyDescent="0.2">
      <c r="A728" s="30">
        <f t="shared" si="158"/>
        <v>43923</v>
      </c>
      <c r="B728" s="96" t="s">
        <v>6</v>
      </c>
    </row>
    <row r="729" spans="1:2" x14ac:dyDescent="0.2">
      <c r="A729" s="30">
        <f t="shared" si="158"/>
        <v>43930</v>
      </c>
      <c r="B729" s="96" t="s">
        <v>6</v>
      </c>
    </row>
    <row r="730" spans="1:2" x14ac:dyDescent="0.2">
      <c r="A730" s="30">
        <f t="shared" si="158"/>
        <v>43937</v>
      </c>
      <c r="B730" s="96" t="s">
        <v>6</v>
      </c>
    </row>
    <row r="731" spans="1:2" x14ac:dyDescent="0.2">
      <c r="A731" s="30">
        <f t="shared" ref="A731:A768" si="159">+A730+7</f>
        <v>43944</v>
      </c>
      <c r="B731" s="96" t="s">
        <v>6</v>
      </c>
    </row>
    <row r="732" spans="1:2" x14ac:dyDescent="0.2">
      <c r="A732" s="30">
        <f t="shared" si="159"/>
        <v>43951</v>
      </c>
      <c r="B732" s="96" t="s">
        <v>6</v>
      </c>
    </row>
    <row r="733" spans="1:2" x14ac:dyDescent="0.2">
      <c r="A733" s="30">
        <f t="shared" si="159"/>
        <v>43958</v>
      </c>
      <c r="B733" s="96" t="s">
        <v>6</v>
      </c>
    </row>
    <row r="734" spans="1:2" x14ac:dyDescent="0.2">
      <c r="A734" s="30">
        <f t="shared" si="159"/>
        <v>43965</v>
      </c>
      <c r="B734" s="96" t="s">
        <v>6</v>
      </c>
    </row>
    <row r="735" spans="1:2" x14ac:dyDescent="0.2">
      <c r="A735" s="30">
        <f t="shared" si="159"/>
        <v>43972</v>
      </c>
      <c r="B735" s="96" t="s">
        <v>6</v>
      </c>
    </row>
    <row r="736" spans="1:2" x14ac:dyDescent="0.2">
      <c r="A736" s="30">
        <f t="shared" si="159"/>
        <v>43979</v>
      </c>
      <c r="B736" s="96" t="s">
        <v>6</v>
      </c>
    </row>
    <row r="737" spans="1:2" x14ac:dyDescent="0.2">
      <c r="A737" s="30">
        <f t="shared" si="159"/>
        <v>43986</v>
      </c>
      <c r="B737" s="96" t="s">
        <v>6</v>
      </c>
    </row>
    <row r="738" spans="1:2" x14ac:dyDescent="0.2">
      <c r="A738" s="30">
        <f t="shared" si="159"/>
        <v>43993</v>
      </c>
      <c r="B738" s="96" t="s">
        <v>6</v>
      </c>
    </row>
    <row r="739" spans="1:2" x14ac:dyDescent="0.2">
      <c r="A739" s="30">
        <f t="shared" si="159"/>
        <v>44000</v>
      </c>
      <c r="B739" s="96" t="s">
        <v>6</v>
      </c>
    </row>
    <row r="740" spans="1:2" x14ac:dyDescent="0.2">
      <c r="A740" s="30">
        <f t="shared" si="159"/>
        <v>44007</v>
      </c>
      <c r="B740" s="96" t="s">
        <v>6</v>
      </c>
    </row>
    <row r="741" spans="1:2" x14ac:dyDescent="0.2">
      <c r="A741" s="30">
        <f t="shared" si="159"/>
        <v>44014</v>
      </c>
      <c r="B741" s="96" t="s">
        <v>6</v>
      </c>
    </row>
    <row r="742" spans="1:2" x14ac:dyDescent="0.2">
      <c r="A742" s="30">
        <f t="shared" si="159"/>
        <v>44021</v>
      </c>
      <c r="B742" s="96" t="s">
        <v>6</v>
      </c>
    </row>
    <row r="743" spans="1:2" x14ac:dyDescent="0.2">
      <c r="A743" s="30">
        <f t="shared" si="159"/>
        <v>44028</v>
      </c>
      <c r="B743" s="96" t="s">
        <v>6</v>
      </c>
    </row>
    <row r="744" spans="1:2" x14ac:dyDescent="0.2">
      <c r="A744" s="30">
        <f t="shared" si="159"/>
        <v>44035</v>
      </c>
      <c r="B744" s="96" t="s">
        <v>6</v>
      </c>
    </row>
    <row r="745" spans="1:2" x14ac:dyDescent="0.2">
      <c r="A745" s="30">
        <f t="shared" si="159"/>
        <v>44042</v>
      </c>
      <c r="B745" s="96" t="s">
        <v>6</v>
      </c>
    </row>
    <row r="746" spans="1:2" x14ac:dyDescent="0.2">
      <c r="A746" s="30">
        <f t="shared" si="159"/>
        <v>44049</v>
      </c>
      <c r="B746" s="96" t="s">
        <v>6</v>
      </c>
    </row>
    <row r="747" spans="1:2" x14ac:dyDescent="0.2">
      <c r="A747" s="30">
        <f t="shared" si="159"/>
        <v>44056</v>
      </c>
      <c r="B747" s="96" t="s">
        <v>6</v>
      </c>
    </row>
    <row r="748" spans="1:2" x14ac:dyDescent="0.2">
      <c r="A748" s="30">
        <f t="shared" si="159"/>
        <v>44063</v>
      </c>
      <c r="B748" s="96" t="s">
        <v>6</v>
      </c>
    </row>
    <row r="749" spans="1:2" x14ac:dyDescent="0.2">
      <c r="A749" s="30">
        <f t="shared" si="159"/>
        <v>44070</v>
      </c>
      <c r="B749" s="96" t="s">
        <v>6</v>
      </c>
    </row>
    <row r="750" spans="1:2" x14ac:dyDescent="0.2">
      <c r="A750" s="30">
        <f t="shared" si="159"/>
        <v>44077</v>
      </c>
      <c r="B750" s="96" t="s">
        <v>6</v>
      </c>
    </row>
    <row r="751" spans="1:2" x14ac:dyDescent="0.2">
      <c r="A751" s="30">
        <f t="shared" si="159"/>
        <v>44084</v>
      </c>
      <c r="B751" s="96" t="s">
        <v>6</v>
      </c>
    </row>
    <row r="752" spans="1:2" x14ac:dyDescent="0.2">
      <c r="A752" s="30">
        <f t="shared" si="159"/>
        <v>44091</v>
      </c>
      <c r="B752" s="96" t="s">
        <v>6</v>
      </c>
    </row>
    <row r="753" spans="1:2" x14ac:dyDescent="0.2">
      <c r="A753" s="30">
        <f t="shared" si="159"/>
        <v>44098</v>
      </c>
      <c r="B753" s="96" t="s">
        <v>6</v>
      </c>
    </row>
    <row r="754" spans="1:2" x14ac:dyDescent="0.2">
      <c r="A754" s="30">
        <f t="shared" si="159"/>
        <v>44105</v>
      </c>
      <c r="B754" s="96" t="s">
        <v>6</v>
      </c>
    </row>
    <row r="755" spans="1:2" x14ac:dyDescent="0.2">
      <c r="A755" s="30">
        <f t="shared" si="159"/>
        <v>44112</v>
      </c>
      <c r="B755" s="96" t="s">
        <v>6</v>
      </c>
    </row>
    <row r="756" spans="1:2" x14ac:dyDescent="0.2">
      <c r="A756" s="30">
        <f t="shared" si="159"/>
        <v>44119</v>
      </c>
      <c r="B756" s="96" t="s">
        <v>6</v>
      </c>
    </row>
    <row r="757" spans="1:2" x14ac:dyDescent="0.2">
      <c r="A757" s="30">
        <f t="shared" si="159"/>
        <v>44126</v>
      </c>
      <c r="B757" s="96" t="s">
        <v>6</v>
      </c>
    </row>
    <row r="758" spans="1:2" x14ac:dyDescent="0.2">
      <c r="A758" s="30">
        <f t="shared" si="159"/>
        <v>44133</v>
      </c>
      <c r="B758" s="96" t="s">
        <v>6</v>
      </c>
    </row>
    <row r="759" spans="1:2" x14ac:dyDescent="0.2">
      <c r="A759" s="30">
        <f t="shared" si="159"/>
        <v>44140</v>
      </c>
      <c r="B759" s="96" t="s">
        <v>6</v>
      </c>
    </row>
    <row r="760" spans="1:2" x14ac:dyDescent="0.2">
      <c r="A760" s="30">
        <f t="shared" si="159"/>
        <v>44147</v>
      </c>
      <c r="B760" s="96" t="s">
        <v>6</v>
      </c>
    </row>
    <row r="761" spans="1:2" x14ac:dyDescent="0.2">
      <c r="A761" s="30">
        <f t="shared" si="159"/>
        <v>44154</v>
      </c>
      <c r="B761" s="96" t="s">
        <v>6</v>
      </c>
    </row>
    <row r="762" spans="1:2" x14ac:dyDescent="0.2">
      <c r="A762" s="30">
        <f t="shared" si="159"/>
        <v>44161</v>
      </c>
      <c r="B762" s="96" t="s">
        <v>6</v>
      </c>
    </row>
    <row r="763" spans="1:2" x14ac:dyDescent="0.2">
      <c r="A763" s="30">
        <f t="shared" si="159"/>
        <v>44168</v>
      </c>
      <c r="B763" s="96" t="s">
        <v>6</v>
      </c>
    </row>
    <row r="764" spans="1:2" x14ac:dyDescent="0.2">
      <c r="A764" s="30">
        <f t="shared" si="159"/>
        <v>44175</v>
      </c>
      <c r="B764" s="96" t="s">
        <v>6</v>
      </c>
    </row>
    <row r="765" spans="1:2" x14ac:dyDescent="0.2">
      <c r="A765" s="30">
        <f t="shared" si="159"/>
        <v>44182</v>
      </c>
      <c r="B765" s="96" t="s">
        <v>6</v>
      </c>
    </row>
    <row r="766" spans="1:2" x14ac:dyDescent="0.2">
      <c r="A766" s="30">
        <f t="shared" si="159"/>
        <v>44189</v>
      </c>
      <c r="B766" s="96" t="s">
        <v>6</v>
      </c>
    </row>
    <row r="767" spans="1:2" x14ac:dyDescent="0.2">
      <c r="A767" s="30">
        <f t="shared" si="159"/>
        <v>44196</v>
      </c>
      <c r="B767" s="96" t="s">
        <v>6</v>
      </c>
    </row>
    <row r="768" spans="1:2" x14ac:dyDescent="0.2">
      <c r="A768" s="30">
        <f t="shared" si="159"/>
        <v>44203</v>
      </c>
      <c r="B768" s="96" t="s">
        <v>6</v>
      </c>
    </row>
    <row r="65487" spans="1:1" x14ac:dyDescent="0.2">
      <c r="A65487" s="30"/>
    </row>
  </sheetData>
  <mergeCells count="2">
    <mergeCell ref="E1:F1"/>
    <mergeCell ref="G1:H1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I619:I631" evalErro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Q65486"/>
  <sheetViews>
    <sheetView zoomScale="130" zoomScaleNormal="130" workbookViewId="0">
      <pane xSplit="2" ySplit="2" topLeftCell="C623" activePane="bottomRight" state="frozen"/>
      <selection pane="topRight" activeCell="C1" sqref="C1"/>
      <selection pane="bottomLeft" activeCell="A3" sqref="A3"/>
      <selection pane="bottomRight" activeCell="G638" sqref="G638"/>
    </sheetView>
  </sheetViews>
  <sheetFormatPr defaultRowHeight="12.75" x14ac:dyDescent="0.2"/>
  <cols>
    <col min="1" max="1" width="11.7109375" customWidth="1"/>
    <col min="2" max="2" width="3.28515625" customWidth="1"/>
    <col min="3" max="3" width="11.7109375" customWidth="1"/>
    <col min="4" max="4" width="9.7109375" customWidth="1"/>
    <col min="6" max="6" width="12" customWidth="1"/>
    <col min="7" max="7" width="9.28515625" bestFit="1" customWidth="1"/>
    <col min="8" max="8" width="10.42578125" customWidth="1"/>
    <col min="9" max="9" width="12.7109375" bestFit="1" customWidth="1"/>
  </cols>
  <sheetData>
    <row r="1" spans="1:10" x14ac:dyDescent="0.2">
      <c r="A1" s="213" t="s">
        <v>341</v>
      </c>
      <c r="B1" s="213"/>
      <c r="C1" s="213" t="s">
        <v>5</v>
      </c>
      <c r="D1" s="213"/>
      <c r="E1" s="315" t="s">
        <v>1</v>
      </c>
      <c r="F1" s="316"/>
      <c r="G1" s="315" t="s">
        <v>2</v>
      </c>
      <c r="H1" s="316"/>
      <c r="I1" s="250"/>
      <c r="J1" s="213" t="s">
        <v>310</v>
      </c>
    </row>
    <row r="2" spans="1:10" x14ac:dyDescent="0.2">
      <c r="A2" s="213" t="s">
        <v>18</v>
      </c>
      <c r="B2" s="251"/>
      <c r="C2" s="251" t="s">
        <v>120</v>
      </c>
      <c r="D2" s="251" t="s">
        <v>28</v>
      </c>
      <c r="E2" s="251" t="s">
        <v>120</v>
      </c>
      <c r="F2" s="251" t="s">
        <v>28</v>
      </c>
      <c r="G2" s="251" t="s">
        <v>120</v>
      </c>
      <c r="H2" s="251" t="s">
        <v>28</v>
      </c>
      <c r="I2" s="252" t="s">
        <v>4</v>
      </c>
      <c r="J2" s="213" t="s">
        <v>309</v>
      </c>
    </row>
    <row r="3" spans="1:10" x14ac:dyDescent="0.2">
      <c r="A3" s="30">
        <v>38855</v>
      </c>
      <c r="C3">
        <v>75</v>
      </c>
      <c r="D3">
        <v>156.5</v>
      </c>
      <c r="E3">
        <v>413.1</v>
      </c>
      <c r="F3">
        <v>705.9</v>
      </c>
      <c r="G3" s="10">
        <f t="shared" ref="G3:H7" si="0">+C3+E3</f>
        <v>488.1</v>
      </c>
      <c r="H3" s="2">
        <f t="shared" si="0"/>
        <v>862.4</v>
      </c>
      <c r="I3" s="49">
        <f>+(G3/H3-1)*100</f>
        <v>-43.402133580705005</v>
      </c>
    </row>
    <row r="4" spans="1:10" x14ac:dyDescent="0.2">
      <c r="A4" s="30">
        <v>38862</v>
      </c>
      <c r="C4">
        <v>75</v>
      </c>
      <c r="D4">
        <v>156.5</v>
      </c>
      <c r="E4">
        <v>413.1</v>
      </c>
      <c r="F4">
        <v>705.9</v>
      </c>
      <c r="G4" s="10">
        <f t="shared" si="0"/>
        <v>488.1</v>
      </c>
      <c r="H4" s="2">
        <f t="shared" si="0"/>
        <v>862.4</v>
      </c>
      <c r="I4" s="49">
        <f t="shared" ref="I4:I22" si="1">+(G4/H4-1)*100</f>
        <v>-43.402133580705005</v>
      </c>
    </row>
    <row r="5" spans="1:10" x14ac:dyDescent="0.2">
      <c r="A5" s="30">
        <v>38869</v>
      </c>
      <c r="C5">
        <v>75</v>
      </c>
      <c r="D5">
        <v>156.5</v>
      </c>
      <c r="E5">
        <v>413.1</v>
      </c>
      <c r="F5">
        <v>705.9</v>
      </c>
      <c r="G5" s="10">
        <f t="shared" si="0"/>
        <v>488.1</v>
      </c>
      <c r="H5" s="2">
        <f t="shared" si="0"/>
        <v>862.4</v>
      </c>
      <c r="I5" s="49">
        <f t="shared" si="1"/>
        <v>-43.402133580705005</v>
      </c>
    </row>
    <row r="6" spans="1:10" x14ac:dyDescent="0.2">
      <c r="A6" s="30">
        <v>38876</v>
      </c>
      <c r="C6">
        <v>75</v>
      </c>
      <c r="D6">
        <v>156.5</v>
      </c>
      <c r="E6">
        <v>413.1</v>
      </c>
      <c r="F6">
        <v>705.9</v>
      </c>
      <c r="G6" s="10">
        <f t="shared" si="0"/>
        <v>488.1</v>
      </c>
      <c r="H6" s="2">
        <f t="shared" si="0"/>
        <v>862.4</v>
      </c>
      <c r="I6" s="49">
        <f t="shared" si="1"/>
        <v>-43.402133580705005</v>
      </c>
      <c r="J6">
        <v>0</v>
      </c>
    </row>
    <row r="7" spans="1:10" x14ac:dyDescent="0.2">
      <c r="A7" s="30">
        <v>38883</v>
      </c>
      <c r="C7">
        <v>75</v>
      </c>
      <c r="D7">
        <v>180</v>
      </c>
      <c r="E7">
        <v>413.1</v>
      </c>
      <c r="F7">
        <v>705.9</v>
      </c>
      <c r="G7" s="10">
        <f t="shared" si="0"/>
        <v>488.1</v>
      </c>
      <c r="H7" s="2">
        <f t="shared" si="0"/>
        <v>885.9</v>
      </c>
      <c r="I7" s="49">
        <f t="shared" si="1"/>
        <v>-44.903487978327114</v>
      </c>
    </row>
    <row r="8" spans="1:10" x14ac:dyDescent="0.2">
      <c r="A8" s="30">
        <v>38890</v>
      </c>
      <c r="C8">
        <v>50</v>
      </c>
      <c r="D8">
        <v>180</v>
      </c>
      <c r="E8">
        <v>437.1</v>
      </c>
      <c r="F8">
        <v>705.9</v>
      </c>
      <c r="G8" s="10">
        <f t="shared" ref="G8:H22" si="2">+C8+E8</f>
        <v>487.1</v>
      </c>
      <c r="H8" s="2">
        <f t="shared" si="2"/>
        <v>885.9</v>
      </c>
      <c r="I8" s="49">
        <f t="shared" si="1"/>
        <v>-45.016367535839251</v>
      </c>
    </row>
    <row r="9" spans="1:10" x14ac:dyDescent="0.2">
      <c r="A9" s="30">
        <v>38897</v>
      </c>
      <c r="C9">
        <v>50</v>
      </c>
      <c r="D9">
        <v>155</v>
      </c>
      <c r="E9">
        <v>437.1</v>
      </c>
      <c r="F9">
        <v>729.5</v>
      </c>
      <c r="G9" s="10">
        <f t="shared" si="2"/>
        <v>487.1</v>
      </c>
      <c r="H9" s="2">
        <f t="shared" si="2"/>
        <v>884.5</v>
      </c>
      <c r="I9" s="49">
        <f t="shared" si="1"/>
        <v>-44.929338609383827</v>
      </c>
    </row>
    <row r="10" spans="1:10" x14ac:dyDescent="0.2">
      <c r="A10" s="30">
        <v>38904</v>
      </c>
      <c r="C10">
        <v>50</v>
      </c>
      <c r="D10">
        <v>155</v>
      </c>
      <c r="E10">
        <v>437.1</v>
      </c>
      <c r="F10">
        <v>729.5</v>
      </c>
      <c r="G10" s="10">
        <f t="shared" si="2"/>
        <v>487.1</v>
      </c>
      <c r="H10" s="2">
        <f t="shared" si="2"/>
        <v>884.5</v>
      </c>
      <c r="I10" s="49">
        <f t="shared" si="1"/>
        <v>-44.929338609383827</v>
      </c>
    </row>
    <row r="11" spans="1:10" x14ac:dyDescent="0.2">
      <c r="A11" s="30">
        <v>38911</v>
      </c>
      <c r="C11">
        <v>50</v>
      </c>
      <c r="D11">
        <v>155</v>
      </c>
      <c r="E11">
        <v>461.8</v>
      </c>
      <c r="F11">
        <v>729.5</v>
      </c>
      <c r="G11" s="10">
        <f t="shared" si="2"/>
        <v>511.8</v>
      </c>
      <c r="H11" s="2">
        <f t="shared" si="2"/>
        <v>884.5</v>
      </c>
      <c r="I11" s="49">
        <f t="shared" si="1"/>
        <v>-42.136800452232904</v>
      </c>
    </row>
    <row r="12" spans="1:10" x14ac:dyDescent="0.2">
      <c r="A12" s="30">
        <v>38918</v>
      </c>
      <c r="C12">
        <v>50</v>
      </c>
      <c r="D12">
        <v>25</v>
      </c>
      <c r="E12">
        <v>461.8</v>
      </c>
      <c r="F12">
        <v>755.8</v>
      </c>
      <c r="G12" s="10">
        <f t="shared" si="2"/>
        <v>511.8</v>
      </c>
      <c r="H12" s="2">
        <f t="shared" si="2"/>
        <v>780.8</v>
      </c>
      <c r="I12" s="49">
        <f t="shared" si="1"/>
        <v>-34.451844262295076</v>
      </c>
    </row>
    <row r="13" spans="1:10" x14ac:dyDescent="0.2">
      <c r="A13" s="30">
        <v>38925</v>
      </c>
      <c r="C13">
        <v>25</v>
      </c>
      <c r="D13">
        <v>25</v>
      </c>
      <c r="E13">
        <v>486.8</v>
      </c>
      <c r="F13">
        <v>755.8</v>
      </c>
      <c r="G13" s="10">
        <f t="shared" si="2"/>
        <v>511.8</v>
      </c>
      <c r="H13" s="2">
        <f t="shared" si="2"/>
        <v>780.8</v>
      </c>
      <c r="I13" s="49">
        <f t="shared" si="1"/>
        <v>-34.451844262295076</v>
      </c>
    </row>
    <row r="14" spans="1:10" x14ac:dyDescent="0.2">
      <c r="A14" s="30">
        <v>38932</v>
      </c>
      <c r="C14">
        <v>25</v>
      </c>
      <c r="D14">
        <v>25</v>
      </c>
      <c r="E14">
        <v>486.8</v>
      </c>
      <c r="F14">
        <v>755.8</v>
      </c>
      <c r="G14" s="10">
        <f t="shared" si="2"/>
        <v>511.8</v>
      </c>
      <c r="H14" s="2">
        <f t="shared" si="2"/>
        <v>780.8</v>
      </c>
      <c r="I14" s="49">
        <f t="shared" si="1"/>
        <v>-34.451844262295076</v>
      </c>
      <c r="J14">
        <v>45</v>
      </c>
    </row>
    <row r="15" spans="1:10" x14ac:dyDescent="0.2">
      <c r="A15" s="30">
        <v>38939</v>
      </c>
      <c r="C15">
        <v>25</v>
      </c>
      <c r="D15">
        <v>25</v>
      </c>
      <c r="E15">
        <v>486.8</v>
      </c>
      <c r="F15">
        <v>755.8</v>
      </c>
      <c r="G15" s="10">
        <f t="shared" si="2"/>
        <v>511.8</v>
      </c>
      <c r="H15" s="2">
        <f t="shared" si="2"/>
        <v>780.8</v>
      </c>
      <c r="I15" s="49">
        <f t="shared" si="1"/>
        <v>-34.451844262295076</v>
      </c>
      <c r="J15">
        <v>45</v>
      </c>
    </row>
    <row r="16" spans="1:10" x14ac:dyDescent="0.2">
      <c r="A16" s="30">
        <v>38946</v>
      </c>
      <c r="C16">
        <v>25</v>
      </c>
      <c r="D16">
        <v>0</v>
      </c>
      <c r="E16">
        <v>486.8</v>
      </c>
      <c r="F16">
        <v>780.1</v>
      </c>
      <c r="G16" s="10">
        <f t="shared" si="2"/>
        <v>511.8</v>
      </c>
      <c r="H16" s="2">
        <f t="shared" si="2"/>
        <v>780.1</v>
      </c>
      <c r="I16" s="49">
        <f t="shared" si="1"/>
        <v>-34.393026535059612</v>
      </c>
      <c r="J16">
        <v>45</v>
      </c>
    </row>
    <row r="17" spans="1:10" x14ac:dyDescent="0.2">
      <c r="A17" s="30">
        <v>38953</v>
      </c>
      <c r="C17">
        <v>25</v>
      </c>
      <c r="D17">
        <v>0</v>
      </c>
      <c r="E17">
        <v>486.8</v>
      </c>
      <c r="F17">
        <v>780.1</v>
      </c>
      <c r="G17" s="10">
        <f t="shared" si="2"/>
        <v>511.8</v>
      </c>
      <c r="H17" s="2">
        <f t="shared" si="2"/>
        <v>780.1</v>
      </c>
      <c r="I17" s="49">
        <f t="shared" si="1"/>
        <v>-34.393026535059612</v>
      </c>
      <c r="J17">
        <v>45</v>
      </c>
    </row>
    <row r="18" spans="1:10" x14ac:dyDescent="0.2">
      <c r="A18" s="30">
        <v>38960</v>
      </c>
      <c r="C18">
        <v>25</v>
      </c>
      <c r="D18">
        <v>0</v>
      </c>
      <c r="E18">
        <v>486.8</v>
      </c>
      <c r="F18">
        <v>780.1</v>
      </c>
      <c r="G18" s="10">
        <f t="shared" si="2"/>
        <v>511.8</v>
      </c>
      <c r="H18" s="2">
        <f t="shared" si="2"/>
        <v>780.1</v>
      </c>
      <c r="I18" s="49">
        <f t="shared" si="1"/>
        <v>-34.393026535059612</v>
      </c>
      <c r="J18">
        <v>70</v>
      </c>
    </row>
    <row r="19" spans="1:10" x14ac:dyDescent="0.2">
      <c r="A19" s="30">
        <v>38967</v>
      </c>
      <c r="C19">
        <v>70</v>
      </c>
      <c r="D19">
        <v>282.5</v>
      </c>
      <c r="E19">
        <v>0</v>
      </c>
      <c r="F19">
        <v>0</v>
      </c>
      <c r="G19" s="10">
        <f t="shared" si="2"/>
        <v>70</v>
      </c>
      <c r="H19" s="2">
        <f t="shared" si="2"/>
        <v>282.5</v>
      </c>
      <c r="I19" s="49">
        <f t="shared" si="1"/>
        <v>-75.221238938053105</v>
      </c>
    </row>
    <row r="20" spans="1:10" x14ac:dyDescent="0.2">
      <c r="A20" s="30">
        <v>38974</v>
      </c>
      <c r="C20">
        <v>160</v>
      </c>
      <c r="D20">
        <v>282.5</v>
      </c>
      <c r="E20">
        <v>0</v>
      </c>
      <c r="F20">
        <v>0</v>
      </c>
      <c r="G20" s="10">
        <f t="shared" si="2"/>
        <v>160</v>
      </c>
      <c r="H20" s="2">
        <f t="shared" si="2"/>
        <v>282.5</v>
      </c>
      <c r="I20" s="49">
        <f t="shared" si="1"/>
        <v>-43.362831858407077</v>
      </c>
    </row>
    <row r="21" spans="1:10" x14ac:dyDescent="0.2">
      <c r="A21" s="30">
        <v>38981</v>
      </c>
      <c r="C21">
        <v>304</v>
      </c>
      <c r="D21">
        <v>282.5</v>
      </c>
      <c r="E21">
        <v>0</v>
      </c>
      <c r="F21">
        <v>0</v>
      </c>
      <c r="G21" s="10">
        <f t="shared" si="2"/>
        <v>304</v>
      </c>
      <c r="H21" s="2">
        <f t="shared" si="2"/>
        <v>282.5</v>
      </c>
      <c r="I21" s="49">
        <f t="shared" si="1"/>
        <v>7.6106194690265472</v>
      </c>
    </row>
    <row r="22" spans="1:10" x14ac:dyDescent="0.2">
      <c r="A22" s="30">
        <v>38988</v>
      </c>
      <c r="C22">
        <v>259</v>
      </c>
      <c r="D22">
        <v>282.5</v>
      </c>
      <c r="E22">
        <v>46.8</v>
      </c>
      <c r="F22">
        <v>0</v>
      </c>
      <c r="G22" s="10">
        <f t="shared" si="2"/>
        <v>305.8</v>
      </c>
      <c r="H22" s="2">
        <f t="shared" si="2"/>
        <v>282.5</v>
      </c>
      <c r="I22" s="49">
        <f t="shared" si="1"/>
        <v>8.2477876106194827</v>
      </c>
    </row>
    <row r="23" spans="1:10" x14ac:dyDescent="0.2">
      <c r="A23" s="30">
        <v>38995</v>
      </c>
      <c r="G23" s="10">
        <f t="shared" ref="G23:H39" si="3">+C23+E23</f>
        <v>0</v>
      </c>
      <c r="H23" s="2">
        <f t="shared" si="3"/>
        <v>0</v>
      </c>
      <c r="I23" s="49" t="e">
        <f t="shared" ref="I23:I39" si="4">+(G23/H23-1)*100</f>
        <v>#DIV/0!</v>
      </c>
    </row>
    <row r="24" spans="1:10" x14ac:dyDescent="0.2">
      <c r="A24" s="30">
        <v>39002</v>
      </c>
      <c r="C24">
        <v>369</v>
      </c>
      <c r="D24">
        <v>387.5</v>
      </c>
      <c r="E24">
        <v>56.5</v>
      </c>
      <c r="F24">
        <v>0</v>
      </c>
      <c r="G24" s="10">
        <f t="shared" si="3"/>
        <v>425.5</v>
      </c>
      <c r="H24" s="2">
        <f t="shared" si="3"/>
        <v>387.5</v>
      </c>
      <c r="I24" s="49">
        <f t="shared" si="4"/>
        <v>9.8064516129032331</v>
      </c>
    </row>
    <row r="25" spans="1:10" x14ac:dyDescent="0.2">
      <c r="A25" s="30">
        <v>39009</v>
      </c>
      <c r="C25">
        <v>324</v>
      </c>
      <c r="D25">
        <v>440</v>
      </c>
      <c r="E25">
        <v>99.8</v>
      </c>
      <c r="F25">
        <v>0</v>
      </c>
      <c r="G25" s="10">
        <f t="shared" si="3"/>
        <v>423.8</v>
      </c>
      <c r="H25" s="2">
        <f t="shared" si="3"/>
        <v>440</v>
      </c>
      <c r="I25" s="49">
        <f t="shared" si="4"/>
        <v>-3.681818181818175</v>
      </c>
    </row>
    <row r="26" spans="1:10" x14ac:dyDescent="0.2">
      <c r="A26" s="30">
        <v>39016</v>
      </c>
      <c r="C26">
        <v>324</v>
      </c>
      <c r="D26">
        <v>440.1</v>
      </c>
      <c r="E26">
        <v>99.8</v>
      </c>
      <c r="F26">
        <v>0</v>
      </c>
      <c r="G26" s="10">
        <f t="shared" si="3"/>
        <v>423.8</v>
      </c>
      <c r="H26" s="2">
        <f t="shared" si="3"/>
        <v>440.1</v>
      </c>
      <c r="I26" s="49">
        <f t="shared" si="4"/>
        <v>-3.703703703703709</v>
      </c>
    </row>
    <row r="27" spans="1:10" x14ac:dyDescent="0.2">
      <c r="A27" s="30">
        <v>39023</v>
      </c>
      <c r="C27">
        <v>332.5</v>
      </c>
      <c r="D27">
        <v>415.1</v>
      </c>
      <c r="E27">
        <v>99.8</v>
      </c>
      <c r="F27">
        <v>24.9</v>
      </c>
      <c r="G27" s="10">
        <f t="shared" si="3"/>
        <v>432.3</v>
      </c>
      <c r="H27" s="2">
        <f t="shared" si="3"/>
        <v>440</v>
      </c>
      <c r="I27" s="49">
        <f t="shared" si="4"/>
        <v>-1.749999999999996</v>
      </c>
    </row>
    <row r="28" spans="1:10" x14ac:dyDescent="0.2">
      <c r="A28" s="30">
        <v>39030</v>
      </c>
      <c r="C28">
        <v>332.5</v>
      </c>
      <c r="D28">
        <v>415.1</v>
      </c>
      <c r="E28">
        <v>123.6</v>
      </c>
      <c r="F28">
        <v>24.9</v>
      </c>
      <c r="G28" s="10">
        <f t="shared" si="3"/>
        <v>456.1</v>
      </c>
      <c r="H28" s="2">
        <f t="shared" si="3"/>
        <v>440</v>
      </c>
      <c r="I28" s="49">
        <f t="shared" si="4"/>
        <v>3.6590909090909118</v>
      </c>
    </row>
    <row r="29" spans="1:10" x14ac:dyDescent="0.2">
      <c r="A29" s="30">
        <v>39037</v>
      </c>
      <c r="C29">
        <v>287.5</v>
      </c>
      <c r="D29">
        <v>307.60000000000002</v>
      </c>
      <c r="E29">
        <v>172.8</v>
      </c>
      <c r="F29">
        <v>139.6</v>
      </c>
      <c r="G29" s="10">
        <f t="shared" si="3"/>
        <v>460.3</v>
      </c>
      <c r="H29" s="2">
        <f t="shared" si="3"/>
        <v>447.20000000000005</v>
      </c>
      <c r="I29" s="49">
        <f t="shared" si="4"/>
        <v>2.9293381037567068</v>
      </c>
    </row>
    <row r="30" spans="1:10" x14ac:dyDescent="0.2">
      <c r="A30" s="30">
        <v>39044</v>
      </c>
      <c r="C30">
        <v>287.5</v>
      </c>
      <c r="D30">
        <v>307.60000000000002</v>
      </c>
      <c r="E30">
        <v>172.8</v>
      </c>
      <c r="F30">
        <v>139.6</v>
      </c>
      <c r="G30" s="10">
        <f t="shared" si="3"/>
        <v>460.3</v>
      </c>
      <c r="H30" s="2">
        <f t="shared" si="3"/>
        <v>447.20000000000005</v>
      </c>
      <c r="I30" s="49">
        <f t="shared" si="4"/>
        <v>2.9293381037567068</v>
      </c>
    </row>
    <row r="31" spans="1:10" x14ac:dyDescent="0.2">
      <c r="A31" s="30">
        <v>39051</v>
      </c>
      <c r="C31">
        <v>235</v>
      </c>
      <c r="D31">
        <v>307.60000000000002</v>
      </c>
      <c r="E31">
        <v>230.2</v>
      </c>
      <c r="F31">
        <v>139.6</v>
      </c>
      <c r="G31" s="10">
        <f t="shared" si="3"/>
        <v>465.2</v>
      </c>
      <c r="H31" s="2">
        <f t="shared" si="3"/>
        <v>447.20000000000005</v>
      </c>
      <c r="I31" s="49">
        <f t="shared" si="4"/>
        <v>4.0250447227191177</v>
      </c>
    </row>
    <row r="32" spans="1:10" x14ac:dyDescent="0.2">
      <c r="A32" s="30">
        <v>39058</v>
      </c>
      <c r="C32">
        <v>235</v>
      </c>
      <c r="D32">
        <v>307.5</v>
      </c>
      <c r="E32">
        <v>230.2</v>
      </c>
      <c r="F32">
        <v>139.6</v>
      </c>
      <c r="G32" s="10">
        <f t="shared" si="3"/>
        <v>465.2</v>
      </c>
      <c r="H32" s="2">
        <f t="shared" si="3"/>
        <v>447.1</v>
      </c>
      <c r="I32" s="49">
        <f t="shared" si="4"/>
        <v>4.0483113397450143</v>
      </c>
    </row>
    <row r="33" spans="1:9" x14ac:dyDescent="0.2">
      <c r="A33" s="30">
        <v>39065</v>
      </c>
      <c r="C33">
        <v>235</v>
      </c>
      <c r="D33">
        <v>255</v>
      </c>
      <c r="E33">
        <v>230.2</v>
      </c>
      <c r="F33">
        <v>197.4</v>
      </c>
      <c r="G33" s="10">
        <f t="shared" si="3"/>
        <v>465.2</v>
      </c>
      <c r="H33" s="2">
        <f t="shared" si="3"/>
        <v>452.4</v>
      </c>
      <c r="I33" s="49">
        <f t="shared" si="4"/>
        <v>2.8293545534924913</v>
      </c>
    </row>
    <row r="34" spans="1:9" x14ac:dyDescent="0.2">
      <c r="A34" s="30">
        <v>39072</v>
      </c>
      <c r="C34">
        <v>235</v>
      </c>
      <c r="D34">
        <v>202.5</v>
      </c>
      <c r="E34">
        <v>230.2</v>
      </c>
      <c r="F34">
        <v>255.1</v>
      </c>
      <c r="G34" s="10">
        <f t="shared" si="3"/>
        <v>465.2</v>
      </c>
      <c r="H34" s="2">
        <f t="shared" si="3"/>
        <v>457.6</v>
      </c>
      <c r="I34" s="49">
        <f t="shared" si="4"/>
        <v>1.6608391608391448</v>
      </c>
    </row>
    <row r="35" spans="1:9" x14ac:dyDescent="0.2">
      <c r="A35" s="30">
        <v>39079</v>
      </c>
      <c r="C35">
        <v>190</v>
      </c>
      <c r="D35">
        <v>177.5</v>
      </c>
      <c r="E35">
        <v>279.2</v>
      </c>
      <c r="F35">
        <v>279.8</v>
      </c>
      <c r="G35" s="10">
        <f t="shared" si="3"/>
        <v>469.2</v>
      </c>
      <c r="H35" s="2">
        <f t="shared" si="3"/>
        <v>457.3</v>
      </c>
      <c r="I35" s="49">
        <f t="shared" si="4"/>
        <v>2.6022304832713727</v>
      </c>
    </row>
    <row r="36" spans="1:9" x14ac:dyDescent="0.2">
      <c r="A36" s="30">
        <v>39086</v>
      </c>
      <c r="C36">
        <v>210</v>
      </c>
      <c r="D36">
        <v>177.5</v>
      </c>
      <c r="E36">
        <v>279.2</v>
      </c>
      <c r="F36">
        <v>279.8</v>
      </c>
      <c r="G36" s="10">
        <f t="shared" si="3"/>
        <v>489.2</v>
      </c>
      <c r="H36" s="2">
        <f t="shared" si="3"/>
        <v>457.3</v>
      </c>
      <c r="I36" s="49">
        <f t="shared" si="4"/>
        <v>6.9757270938114901</v>
      </c>
    </row>
    <row r="37" spans="1:9" x14ac:dyDescent="0.2">
      <c r="A37" s="30">
        <v>39093</v>
      </c>
      <c r="C37">
        <v>210</v>
      </c>
      <c r="D37">
        <v>177.5</v>
      </c>
      <c r="E37">
        <v>279.2</v>
      </c>
      <c r="F37">
        <v>279.8</v>
      </c>
      <c r="G37" s="10">
        <f t="shared" si="3"/>
        <v>489.2</v>
      </c>
      <c r="H37" s="2">
        <f t="shared" si="3"/>
        <v>457.3</v>
      </c>
      <c r="I37" s="49">
        <f t="shared" si="4"/>
        <v>6.9757270938114901</v>
      </c>
    </row>
    <row r="38" spans="1:9" x14ac:dyDescent="0.2">
      <c r="A38" s="30">
        <v>39100</v>
      </c>
      <c r="C38">
        <v>210</v>
      </c>
      <c r="D38">
        <v>177.5</v>
      </c>
      <c r="E38">
        <v>279.2</v>
      </c>
      <c r="F38">
        <v>279.8</v>
      </c>
      <c r="G38" s="10">
        <f t="shared" si="3"/>
        <v>489.2</v>
      </c>
      <c r="H38" s="2">
        <f t="shared" si="3"/>
        <v>457.3</v>
      </c>
      <c r="I38" s="49">
        <f t="shared" si="4"/>
        <v>6.9757270938114901</v>
      </c>
    </row>
    <row r="39" spans="1:9" x14ac:dyDescent="0.2">
      <c r="A39" s="30">
        <v>39107</v>
      </c>
      <c r="C39">
        <v>155</v>
      </c>
      <c r="D39">
        <v>152.5</v>
      </c>
      <c r="E39">
        <v>333.6</v>
      </c>
      <c r="F39">
        <v>305.60000000000002</v>
      </c>
      <c r="G39" s="10">
        <f t="shared" si="3"/>
        <v>488.6</v>
      </c>
      <c r="H39" s="2">
        <f t="shared" si="3"/>
        <v>458.1</v>
      </c>
      <c r="I39" s="49">
        <f t="shared" si="4"/>
        <v>6.6579349487011497</v>
      </c>
    </row>
    <row r="40" spans="1:9" x14ac:dyDescent="0.2">
      <c r="A40" s="30">
        <v>39114</v>
      </c>
      <c r="C40">
        <v>155</v>
      </c>
      <c r="D40">
        <v>152.5</v>
      </c>
      <c r="E40">
        <v>333.6</v>
      </c>
      <c r="F40">
        <v>305.60000000000002</v>
      </c>
      <c r="G40" s="10">
        <f t="shared" ref="G40:H42" si="5">+C40+E40</f>
        <v>488.6</v>
      </c>
      <c r="H40" s="2">
        <f t="shared" si="5"/>
        <v>458.1</v>
      </c>
      <c r="I40" s="49">
        <f t="shared" ref="I40:I45" si="6">+(G40/H40-1)*100</f>
        <v>6.6579349487011497</v>
      </c>
    </row>
    <row r="41" spans="1:9" x14ac:dyDescent="0.2">
      <c r="A41" s="30">
        <v>39121</v>
      </c>
      <c r="C41">
        <v>155</v>
      </c>
      <c r="D41">
        <v>152.5</v>
      </c>
      <c r="E41">
        <v>333.6</v>
      </c>
      <c r="F41">
        <v>305.60000000000002</v>
      </c>
      <c r="G41" s="10">
        <f t="shared" si="5"/>
        <v>488.6</v>
      </c>
      <c r="H41" s="2">
        <f t="shared" si="5"/>
        <v>458.1</v>
      </c>
      <c r="I41" s="49">
        <f t="shared" si="6"/>
        <v>6.6579349487011497</v>
      </c>
    </row>
    <row r="42" spans="1:9" x14ac:dyDescent="0.2">
      <c r="A42" s="30">
        <v>39128</v>
      </c>
      <c r="C42">
        <v>100</v>
      </c>
      <c r="D42">
        <v>152.5</v>
      </c>
      <c r="E42">
        <v>392.4</v>
      </c>
      <c r="F42">
        <v>305.60000000000002</v>
      </c>
      <c r="G42" s="10">
        <f t="shared" si="5"/>
        <v>492.4</v>
      </c>
      <c r="H42" s="2">
        <f t="shared" si="5"/>
        <v>458.1</v>
      </c>
      <c r="I42" s="49">
        <f t="shared" si="6"/>
        <v>7.4874481554245698</v>
      </c>
    </row>
    <row r="43" spans="1:9" x14ac:dyDescent="0.2">
      <c r="A43" s="30">
        <v>39135</v>
      </c>
      <c r="C43">
        <v>146</v>
      </c>
      <c r="D43">
        <v>152.5</v>
      </c>
      <c r="E43">
        <v>392.4</v>
      </c>
      <c r="F43">
        <v>305.60000000000002</v>
      </c>
      <c r="G43" s="10">
        <f t="shared" ref="G43:H45" si="7">+C43+E43</f>
        <v>538.4</v>
      </c>
      <c r="H43" s="2">
        <f t="shared" si="7"/>
        <v>458.1</v>
      </c>
      <c r="I43" s="49">
        <f t="shared" si="6"/>
        <v>17.528923815760745</v>
      </c>
    </row>
    <row r="44" spans="1:9" x14ac:dyDescent="0.2">
      <c r="A44" s="30">
        <v>39142</v>
      </c>
      <c r="C44">
        <v>146</v>
      </c>
      <c r="D44">
        <v>127.5</v>
      </c>
      <c r="E44">
        <v>392.4</v>
      </c>
      <c r="F44">
        <v>331.9</v>
      </c>
      <c r="G44" s="10">
        <f t="shared" si="7"/>
        <v>538.4</v>
      </c>
      <c r="H44" s="2">
        <f t="shared" si="7"/>
        <v>459.4</v>
      </c>
      <c r="I44" s="49">
        <f t="shared" si="6"/>
        <v>17.196343056160202</v>
      </c>
    </row>
    <row r="45" spans="1:9" x14ac:dyDescent="0.2">
      <c r="A45" s="30">
        <v>39149</v>
      </c>
      <c r="C45">
        <v>146</v>
      </c>
      <c r="D45">
        <v>75</v>
      </c>
      <c r="E45">
        <v>392.4</v>
      </c>
      <c r="F45">
        <v>386.9</v>
      </c>
      <c r="G45" s="10">
        <f t="shared" si="7"/>
        <v>538.4</v>
      </c>
      <c r="H45" s="2">
        <f t="shared" si="7"/>
        <v>461.9</v>
      </c>
      <c r="I45" s="49">
        <f t="shared" si="6"/>
        <v>16.562026412643437</v>
      </c>
    </row>
    <row r="46" spans="1:9" x14ac:dyDescent="0.2">
      <c r="A46" s="30">
        <v>39156</v>
      </c>
      <c r="C46">
        <v>146</v>
      </c>
      <c r="D46">
        <v>75</v>
      </c>
      <c r="E46">
        <v>392.4</v>
      </c>
      <c r="F46">
        <v>386.9</v>
      </c>
      <c r="G46" s="10">
        <f t="shared" ref="G46:H48" si="8">+C46+E46</f>
        <v>538.4</v>
      </c>
      <c r="H46" s="2">
        <f t="shared" si="8"/>
        <v>461.9</v>
      </c>
      <c r="I46" s="49">
        <f t="shared" ref="I46:I51" si="9">+(G46/H46-1)*100</f>
        <v>16.562026412643437</v>
      </c>
    </row>
    <row r="47" spans="1:9" x14ac:dyDescent="0.2">
      <c r="A47" s="30">
        <v>39163</v>
      </c>
      <c r="C47">
        <v>101</v>
      </c>
      <c r="D47">
        <v>75</v>
      </c>
      <c r="E47">
        <v>440</v>
      </c>
      <c r="F47">
        <v>386.9</v>
      </c>
      <c r="G47" s="10">
        <f t="shared" si="8"/>
        <v>541</v>
      </c>
      <c r="H47" s="2">
        <f t="shared" si="8"/>
        <v>461.9</v>
      </c>
      <c r="I47" s="49">
        <f t="shared" si="9"/>
        <v>17.124918813596011</v>
      </c>
    </row>
    <row r="48" spans="1:9" x14ac:dyDescent="0.2">
      <c r="A48" s="30">
        <v>39170</v>
      </c>
      <c r="C48">
        <v>46</v>
      </c>
      <c r="D48">
        <v>75</v>
      </c>
      <c r="E48">
        <v>496.6</v>
      </c>
      <c r="F48">
        <v>386.9</v>
      </c>
      <c r="G48" s="10">
        <f t="shared" si="8"/>
        <v>542.6</v>
      </c>
      <c r="H48" s="2">
        <f t="shared" si="8"/>
        <v>461.9</v>
      </c>
      <c r="I48" s="49">
        <f t="shared" si="9"/>
        <v>17.471314137259153</v>
      </c>
    </row>
    <row r="49" spans="1:10" x14ac:dyDescent="0.2">
      <c r="A49" s="30">
        <v>39177</v>
      </c>
      <c r="C49">
        <v>46</v>
      </c>
      <c r="D49">
        <v>75</v>
      </c>
      <c r="E49">
        <v>496.6</v>
      </c>
      <c r="F49">
        <v>386.9</v>
      </c>
      <c r="G49" s="10">
        <f t="shared" ref="G49:H51" si="10">+C49+E49</f>
        <v>542.6</v>
      </c>
      <c r="H49" s="2">
        <f t="shared" si="10"/>
        <v>461.9</v>
      </c>
      <c r="I49" s="49">
        <f t="shared" si="9"/>
        <v>17.471314137259153</v>
      </c>
    </row>
    <row r="50" spans="1:10" x14ac:dyDescent="0.2">
      <c r="A50" s="30">
        <v>39184</v>
      </c>
      <c r="C50">
        <v>46</v>
      </c>
      <c r="D50">
        <v>75</v>
      </c>
      <c r="E50">
        <v>496.6</v>
      </c>
      <c r="F50">
        <v>386.9</v>
      </c>
      <c r="G50" s="10">
        <f t="shared" si="10"/>
        <v>542.6</v>
      </c>
      <c r="H50" s="2">
        <f t="shared" si="10"/>
        <v>461.9</v>
      </c>
      <c r="I50" s="49">
        <f t="shared" si="9"/>
        <v>17.471314137259153</v>
      </c>
    </row>
    <row r="51" spans="1:10" x14ac:dyDescent="0.2">
      <c r="A51" s="30">
        <v>39191</v>
      </c>
      <c r="C51">
        <v>46</v>
      </c>
      <c r="D51">
        <v>75</v>
      </c>
      <c r="E51">
        <v>496.6</v>
      </c>
      <c r="F51">
        <v>386.9</v>
      </c>
      <c r="G51" s="10">
        <f t="shared" si="10"/>
        <v>542.6</v>
      </c>
      <c r="H51" s="2">
        <f t="shared" si="10"/>
        <v>461.9</v>
      </c>
      <c r="I51" s="49">
        <f t="shared" si="9"/>
        <v>17.471314137259153</v>
      </c>
    </row>
    <row r="52" spans="1:10" x14ac:dyDescent="0.2">
      <c r="A52" s="30">
        <v>39198</v>
      </c>
      <c r="C52">
        <v>46</v>
      </c>
      <c r="D52">
        <v>50</v>
      </c>
      <c r="E52">
        <v>496.6</v>
      </c>
      <c r="F52">
        <v>413.1</v>
      </c>
      <c r="G52" s="10">
        <f t="shared" ref="G52:H54" si="11">+C52+E52</f>
        <v>542.6</v>
      </c>
      <c r="H52" s="2">
        <f t="shared" si="11"/>
        <v>463.1</v>
      </c>
      <c r="I52" s="49">
        <f t="shared" ref="I52:I57" si="12">+(G52/H52-1)*100</f>
        <v>17.166918592096735</v>
      </c>
    </row>
    <row r="53" spans="1:10" x14ac:dyDescent="0.2">
      <c r="A53" s="30">
        <v>39205</v>
      </c>
      <c r="C53">
        <v>46</v>
      </c>
      <c r="D53">
        <v>75</v>
      </c>
      <c r="E53">
        <v>523.5</v>
      </c>
      <c r="F53">
        <v>413.1</v>
      </c>
      <c r="G53" s="10">
        <f t="shared" si="11"/>
        <v>569.5</v>
      </c>
      <c r="H53" s="2">
        <f t="shared" si="11"/>
        <v>488.1</v>
      </c>
      <c r="I53" s="49">
        <f t="shared" si="12"/>
        <v>16.676910469166152</v>
      </c>
      <c r="J53">
        <v>25</v>
      </c>
    </row>
    <row r="54" spans="1:10" x14ac:dyDescent="0.2">
      <c r="A54" s="30">
        <v>39212</v>
      </c>
      <c r="C54">
        <v>46</v>
      </c>
      <c r="D54">
        <v>75</v>
      </c>
      <c r="E54">
        <v>523.5</v>
      </c>
      <c r="F54">
        <v>413.1</v>
      </c>
      <c r="G54" s="10">
        <f t="shared" si="11"/>
        <v>569.5</v>
      </c>
      <c r="H54" s="2">
        <f t="shared" si="11"/>
        <v>488.1</v>
      </c>
      <c r="I54" s="49">
        <f t="shared" si="12"/>
        <v>16.676910469166152</v>
      </c>
      <c r="J54">
        <v>25</v>
      </c>
    </row>
    <row r="55" spans="1:10" x14ac:dyDescent="0.2">
      <c r="A55" s="30">
        <v>39219</v>
      </c>
      <c r="C55">
        <v>46</v>
      </c>
      <c r="D55">
        <v>75</v>
      </c>
      <c r="E55">
        <v>523.5</v>
      </c>
      <c r="F55">
        <v>413.1</v>
      </c>
      <c r="G55" s="10">
        <f t="shared" ref="G55:H57" si="13">+C55+E55</f>
        <v>569.5</v>
      </c>
      <c r="H55" s="2">
        <f t="shared" si="13"/>
        <v>488.1</v>
      </c>
      <c r="I55" s="49">
        <f t="shared" si="12"/>
        <v>16.676910469166152</v>
      </c>
      <c r="J55">
        <v>25</v>
      </c>
    </row>
    <row r="56" spans="1:10" x14ac:dyDescent="0.2">
      <c r="A56" s="30">
        <v>39226</v>
      </c>
      <c r="C56">
        <v>46</v>
      </c>
      <c r="D56">
        <v>75</v>
      </c>
      <c r="E56">
        <v>523.5</v>
      </c>
      <c r="F56">
        <v>413.1</v>
      </c>
      <c r="G56" s="10">
        <f t="shared" si="13"/>
        <v>569.5</v>
      </c>
      <c r="H56" s="2">
        <f t="shared" si="13"/>
        <v>488.1</v>
      </c>
      <c r="I56" s="49">
        <f t="shared" si="12"/>
        <v>16.676910469166152</v>
      </c>
      <c r="J56">
        <v>25</v>
      </c>
    </row>
    <row r="57" spans="1:10" x14ac:dyDescent="0.2">
      <c r="A57" s="30">
        <v>39233</v>
      </c>
      <c r="C57">
        <v>46</v>
      </c>
      <c r="D57">
        <v>75</v>
      </c>
      <c r="E57">
        <v>523.5</v>
      </c>
      <c r="F57">
        <v>413.1</v>
      </c>
      <c r="G57" s="10">
        <f t="shared" si="13"/>
        <v>569.5</v>
      </c>
      <c r="H57" s="2">
        <f t="shared" si="13"/>
        <v>488.1</v>
      </c>
      <c r="I57" s="49">
        <f t="shared" si="12"/>
        <v>16.676910469166152</v>
      </c>
      <c r="J57">
        <v>50</v>
      </c>
    </row>
    <row r="58" spans="1:10" x14ac:dyDescent="0.2">
      <c r="A58" s="30">
        <v>39240</v>
      </c>
      <c r="C58">
        <v>46</v>
      </c>
      <c r="D58">
        <v>75</v>
      </c>
      <c r="E58">
        <v>550.4</v>
      </c>
      <c r="F58">
        <v>413.1</v>
      </c>
      <c r="G58" s="10">
        <f t="shared" ref="G58:H60" si="14">+C58+E58</f>
        <v>596.4</v>
      </c>
      <c r="H58" s="2">
        <f t="shared" si="14"/>
        <v>488.1</v>
      </c>
      <c r="I58" s="49">
        <f t="shared" ref="I58:I63" si="15">+(G58/H58-1)*100</f>
        <v>22.188076213890582</v>
      </c>
      <c r="J58">
        <v>50</v>
      </c>
    </row>
    <row r="59" spans="1:10" x14ac:dyDescent="0.2">
      <c r="A59" s="30">
        <v>39247</v>
      </c>
      <c r="C59">
        <v>46</v>
      </c>
      <c r="D59">
        <v>75</v>
      </c>
      <c r="E59">
        <v>550.4</v>
      </c>
      <c r="F59">
        <v>413.1</v>
      </c>
      <c r="G59" s="10">
        <f t="shared" si="14"/>
        <v>596.4</v>
      </c>
      <c r="H59" s="2">
        <f t="shared" si="14"/>
        <v>488.1</v>
      </c>
      <c r="I59" s="49">
        <f t="shared" si="15"/>
        <v>22.188076213890582</v>
      </c>
      <c r="J59">
        <v>50</v>
      </c>
    </row>
    <row r="60" spans="1:10" x14ac:dyDescent="0.2">
      <c r="A60" s="30">
        <v>39254</v>
      </c>
      <c r="C60">
        <v>46</v>
      </c>
      <c r="D60">
        <v>50</v>
      </c>
      <c r="E60">
        <v>550.4</v>
      </c>
      <c r="F60">
        <v>437.1</v>
      </c>
      <c r="G60" s="10">
        <f t="shared" si="14"/>
        <v>596.4</v>
      </c>
      <c r="H60" s="2">
        <f t="shared" si="14"/>
        <v>487.1</v>
      </c>
      <c r="I60" s="49">
        <f t="shared" si="15"/>
        <v>22.438924245534796</v>
      </c>
      <c r="J60">
        <v>50</v>
      </c>
    </row>
    <row r="61" spans="1:10" x14ac:dyDescent="0.2">
      <c r="A61" s="30">
        <v>39261</v>
      </c>
      <c r="C61">
        <v>0</v>
      </c>
      <c r="D61">
        <v>50</v>
      </c>
      <c r="E61">
        <v>593.6</v>
      </c>
      <c r="F61">
        <v>437.1</v>
      </c>
      <c r="G61" s="10">
        <f t="shared" ref="G61:H63" si="16">+C61+E61</f>
        <v>593.6</v>
      </c>
      <c r="H61" s="2">
        <f t="shared" si="16"/>
        <v>487.1</v>
      </c>
      <c r="I61" s="49">
        <f t="shared" si="15"/>
        <v>21.864093615274061</v>
      </c>
      <c r="J61">
        <v>50</v>
      </c>
    </row>
    <row r="62" spans="1:10" x14ac:dyDescent="0.2">
      <c r="A62" s="30">
        <v>39268</v>
      </c>
      <c r="C62">
        <v>0</v>
      </c>
      <c r="D62">
        <v>50</v>
      </c>
      <c r="E62">
        <v>593.6</v>
      </c>
      <c r="F62">
        <v>437.1</v>
      </c>
      <c r="G62" s="10">
        <f t="shared" si="16"/>
        <v>593.6</v>
      </c>
      <c r="H62" s="2">
        <f t="shared" si="16"/>
        <v>487.1</v>
      </c>
      <c r="I62" s="49">
        <f t="shared" si="15"/>
        <v>21.864093615274061</v>
      </c>
      <c r="J62">
        <v>50</v>
      </c>
    </row>
    <row r="63" spans="1:10" x14ac:dyDescent="0.2">
      <c r="A63" s="30">
        <v>39275</v>
      </c>
      <c r="C63">
        <v>0</v>
      </c>
      <c r="D63">
        <v>50</v>
      </c>
      <c r="E63">
        <v>593.6</v>
      </c>
      <c r="F63">
        <v>461.8</v>
      </c>
      <c r="G63" s="10">
        <f t="shared" si="16"/>
        <v>593.6</v>
      </c>
      <c r="H63" s="2">
        <f t="shared" si="16"/>
        <v>511.8</v>
      </c>
      <c r="I63" s="49">
        <f t="shared" si="15"/>
        <v>15.982805783509191</v>
      </c>
      <c r="J63">
        <v>50</v>
      </c>
    </row>
    <row r="64" spans="1:10" x14ac:dyDescent="0.2">
      <c r="A64" s="30">
        <v>39282</v>
      </c>
      <c r="C64">
        <v>0</v>
      </c>
      <c r="D64">
        <v>50</v>
      </c>
      <c r="E64">
        <v>593.6</v>
      </c>
      <c r="F64">
        <v>461.8</v>
      </c>
      <c r="G64" s="10">
        <f t="shared" ref="G64:H66" si="17">+C64+E64</f>
        <v>593.6</v>
      </c>
      <c r="H64" s="2">
        <f t="shared" si="17"/>
        <v>511.8</v>
      </c>
      <c r="I64" s="49">
        <f t="shared" ref="I64:I69" si="18">+(G64/H64-1)*100</f>
        <v>15.982805783509191</v>
      </c>
      <c r="J64">
        <v>50</v>
      </c>
    </row>
    <row r="65" spans="1:10" x14ac:dyDescent="0.2">
      <c r="A65" s="30">
        <v>39289</v>
      </c>
      <c r="C65">
        <v>0</v>
      </c>
      <c r="D65">
        <v>25</v>
      </c>
      <c r="E65">
        <v>593.6</v>
      </c>
      <c r="F65">
        <v>486.8</v>
      </c>
      <c r="G65" s="10">
        <f t="shared" si="17"/>
        <v>593.6</v>
      </c>
      <c r="H65" s="2">
        <f t="shared" si="17"/>
        <v>511.8</v>
      </c>
      <c r="I65" s="49">
        <f t="shared" si="18"/>
        <v>15.982805783509191</v>
      </c>
      <c r="J65">
        <v>50</v>
      </c>
    </row>
    <row r="66" spans="1:10" x14ac:dyDescent="0.2">
      <c r="A66" s="30">
        <v>39296</v>
      </c>
      <c r="C66">
        <v>0</v>
      </c>
      <c r="D66">
        <v>25</v>
      </c>
      <c r="E66">
        <v>593.6</v>
      </c>
      <c r="F66">
        <v>486.8</v>
      </c>
      <c r="G66" s="10">
        <f t="shared" si="17"/>
        <v>593.6</v>
      </c>
      <c r="H66" s="2">
        <f t="shared" si="17"/>
        <v>511.8</v>
      </c>
      <c r="I66" s="49">
        <f t="shared" si="18"/>
        <v>15.982805783509191</v>
      </c>
      <c r="J66">
        <v>50</v>
      </c>
    </row>
    <row r="67" spans="1:10" x14ac:dyDescent="0.2">
      <c r="A67" s="30">
        <v>39303</v>
      </c>
      <c r="C67">
        <v>0</v>
      </c>
      <c r="D67">
        <v>25</v>
      </c>
      <c r="E67">
        <v>593.6</v>
      </c>
      <c r="F67">
        <v>486.8</v>
      </c>
      <c r="G67" s="10">
        <f t="shared" ref="G67:H69" si="19">+C67+E67</f>
        <v>593.6</v>
      </c>
      <c r="H67" s="2">
        <f t="shared" si="19"/>
        <v>511.8</v>
      </c>
      <c r="I67" s="49">
        <f t="shared" si="18"/>
        <v>15.982805783509191</v>
      </c>
      <c r="J67">
        <v>50</v>
      </c>
    </row>
    <row r="68" spans="1:10" x14ac:dyDescent="0.2">
      <c r="A68" s="30">
        <v>39310</v>
      </c>
      <c r="C68">
        <v>0</v>
      </c>
      <c r="D68">
        <v>25</v>
      </c>
      <c r="E68">
        <v>593.6</v>
      </c>
      <c r="F68">
        <v>486.8</v>
      </c>
      <c r="G68" s="10">
        <f t="shared" si="19"/>
        <v>593.6</v>
      </c>
      <c r="H68" s="2">
        <f t="shared" si="19"/>
        <v>511.8</v>
      </c>
      <c r="I68" s="49">
        <f t="shared" si="18"/>
        <v>15.982805783509191</v>
      </c>
      <c r="J68">
        <v>50</v>
      </c>
    </row>
    <row r="69" spans="1:10" x14ac:dyDescent="0.2">
      <c r="A69" s="30">
        <v>39317</v>
      </c>
      <c r="C69">
        <v>0</v>
      </c>
      <c r="D69">
        <v>25</v>
      </c>
      <c r="E69">
        <v>593.6</v>
      </c>
      <c r="F69">
        <v>486.8</v>
      </c>
      <c r="G69" s="10">
        <f t="shared" si="19"/>
        <v>593.6</v>
      </c>
      <c r="H69" s="2">
        <f t="shared" si="19"/>
        <v>511.8</v>
      </c>
      <c r="I69" s="49">
        <f t="shared" si="18"/>
        <v>15.982805783509191</v>
      </c>
      <c r="J69">
        <v>50</v>
      </c>
    </row>
    <row r="70" spans="1:10" x14ac:dyDescent="0.2">
      <c r="A70" s="30">
        <v>39324</v>
      </c>
      <c r="C70">
        <v>0</v>
      </c>
      <c r="D70">
        <v>25</v>
      </c>
      <c r="E70">
        <v>593.6</v>
      </c>
      <c r="F70">
        <v>486.8</v>
      </c>
      <c r="G70" s="10">
        <f t="shared" ref="G70:H72" si="20">+C70+E70</f>
        <v>593.6</v>
      </c>
      <c r="H70" s="2">
        <f t="shared" si="20"/>
        <v>511.8</v>
      </c>
      <c r="I70" s="49">
        <f t="shared" ref="I70:I75" si="21">+(G70/H70-1)*100</f>
        <v>15.982805783509191</v>
      </c>
      <c r="J70">
        <v>95</v>
      </c>
    </row>
    <row r="71" spans="1:10" x14ac:dyDescent="0.2">
      <c r="A71" s="77">
        <v>39331</v>
      </c>
      <c r="C71">
        <v>95</v>
      </c>
      <c r="D71">
        <v>70</v>
      </c>
      <c r="E71">
        <v>0</v>
      </c>
      <c r="F71">
        <v>0</v>
      </c>
      <c r="G71" s="10">
        <f t="shared" si="20"/>
        <v>95</v>
      </c>
      <c r="H71" s="2">
        <f t="shared" si="20"/>
        <v>70</v>
      </c>
      <c r="I71" s="49">
        <f t="shared" si="21"/>
        <v>35.714285714285722</v>
      </c>
    </row>
    <row r="72" spans="1:10" x14ac:dyDescent="0.2">
      <c r="A72" s="30">
        <v>39338</v>
      </c>
      <c r="C72">
        <v>111</v>
      </c>
      <c r="D72">
        <v>160</v>
      </c>
      <c r="E72">
        <v>0</v>
      </c>
      <c r="F72">
        <v>0</v>
      </c>
      <c r="G72" s="10">
        <f t="shared" si="20"/>
        <v>111</v>
      </c>
      <c r="H72" s="2">
        <f t="shared" si="20"/>
        <v>160</v>
      </c>
      <c r="I72" s="49">
        <f t="shared" si="21"/>
        <v>-30.625000000000004</v>
      </c>
    </row>
    <row r="73" spans="1:10" x14ac:dyDescent="0.2">
      <c r="A73" s="30">
        <v>39345</v>
      </c>
      <c r="C73">
        <v>111</v>
      </c>
      <c r="D73">
        <v>304</v>
      </c>
      <c r="E73">
        <v>0</v>
      </c>
      <c r="F73">
        <v>0</v>
      </c>
      <c r="G73" s="10">
        <f t="shared" ref="G73:H75" si="22">+C73+E73</f>
        <v>111</v>
      </c>
      <c r="H73" s="2">
        <f t="shared" si="22"/>
        <v>304</v>
      </c>
      <c r="I73" s="49">
        <f t="shared" si="21"/>
        <v>-63.486842105263165</v>
      </c>
    </row>
    <row r="74" spans="1:10" x14ac:dyDescent="0.2">
      <c r="A74" s="30">
        <v>39352</v>
      </c>
      <c r="C74">
        <v>166</v>
      </c>
      <c r="D74">
        <v>259</v>
      </c>
      <c r="E74">
        <v>0</v>
      </c>
      <c r="F74">
        <v>46.8</v>
      </c>
      <c r="G74" s="10">
        <f t="shared" si="22"/>
        <v>166</v>
      </c>
      <c r="H74" s="2">
        <f t="shared" si="22"/>
        <v>305.8</v>
      </c>
      <c r="I74" s="49">
        <f t="shared" si="21"/>
        <v>-45.716154349247873</v>
      </c>
    </row>
    <row r="75" spans="1:10" x14ac:dyDescent="0.2">
      <c r="A75" s="30">
        <v>39359</v>
      </c>
      <c r="C75">
        <v>140</v>
      </c>
      <c r="D75">
        <v>379</v>
      </c>
      <c r="E75">
        <v>16.600000000000001</v>
      </c>
      <c r="F75">
        <v>46.8</v>
      </c>
      <c r="G75" s="10">
        <f t="shared" si="22"/>
        <v>156.6</v>
      </c>
      <c r="H75" s="2">
        <f t="shared" si="22"/>
        <v>425.8</v>
      </c>
      <c r="I75" s="49">
        <f t="shared" si="21"/>
        <v>-63.222170032879291</v>
      </c>
    </row>
    <row r="76" spans="1:10" x14ac:dyDescent="0.2">
      <c r="A76" s="30">
        <v>39366</v>
      </c>
      <c r="C76">
        <v>95</v>
      </c>
      <c r="D76">
        <v>369</v>
      </c>
      <c r="E76">
        <v>62.4</v>
      </c>
      <c r="F76">
        <v>56.5</v>
      </c>
      <c r="G76" s="10">
        <f t="shared" ref="G76:H79" si="23">+C76+E76</f>
        <v>157.4</v>
      </c>
      <c r="H76" s="2">
        <f t="shared" si="23"/>
        <v>425.5</v>
      </c>
      <c r="I76" s="49">
        <f t="shared" ref="I76:I81" si="24">+(G76/H76-1)*100</f>
        <v>-63.008225616921266</v>
      </c>
    </row>
    <row r="77" spans="1:10" x14ac:dyDescent="0.2">
      <c r="A77" s="30">
        <v>39373</v>
      </c>
      <c r="C77">
        <v>95</v>
      </c>
      <c r="D77">
        <v>324</v>
      </c>
      <c r="E77">
        <v>62.4</v>
      </c>
      <c r="F77">
        <v>99.8</v>
      </c>
      <c r="G77" s="10">
        <f t="shared" si="23"/>
        <v>157.4</v>
      </c>
      <c r="H77" s="2">
        <f t="shared" si="23"/>
        <v>423.8</v>
      </c>
      <c r="I77" s="49">
        <f t="shared" si="24"/>
        <v>-62.85983954695611</v>
      </c>
    </row>
    <row r="78" spans="1:10" x14ac:dyDescent="0.2">
      <c r="A78" s="30">
        <v>39380</v>
      </c>
      <c r="C78">
        <v>95</v>
      </c>
      <c r="D78">
        <v>324</v>
      </c>
      <c r="E78">
        <v>62.4</v>
      </c>
      <c r="F78">
        <v>99.8</v>
      </c>
      <c r="G78" s="10">
        <f t="shared" si="23"/>
        <v>157.4</v>
      </c>
      <c r="H78" s="2">
        <f t="shared" si="23"/>
        <v>423.8</v>
      </c>
      <c r="I78" s="49">
        <f t="shared" si="24"/>
        <v>-62.85983954695611</v>
      </c>
    </row>
    <row r="79" spans="1:10" x14ac:dyDescent="0.2">
      <c r="A79" s="30">
        <v>39387</v>
      </c>
      <c r="C79">
        <v>140</v>
      </c>
      <c r="D79">
        <v>332.5</v>
      </c>
      <c r="E79">
        <v>62.4</v>
      </c>
      <c r="F79">
        <v>99.8</v>
      </c>
      <c r="G79" s="10">
        <f t="shared" si="23"/>
        <v>202.4</v>
      </c>
      <c r="H79" s="2">
        <f t="shared" si="23"/>
        <v>432.3</v>
      </c>
      <c r="I79" s="49">
        <f t="shared" si="24"/>
        <v>-53.180661577608149</v>
      </c>
    </row>
    <row r="80" spans="1:10" x14ac:dyDescent="0.2">
      <c r="A80" s="30">
        <v>39394</v>
      </c>
      <c r="C80">
        <v>140</v>
      </c>
      <c r="D80">
        <v>332.5</v>
      </c>
      <c r="E80">
        <v>62.4</v>
      </c>
      <c r="F80">
        <v>123.6</v>
      </c>
      <c r="G80" s="10">
        <f t="shared" ref="G80:H82" si="25">+C80+E80</f>
        <v>202.4</v>
      </c>
      <c r="H80" s="2">
        <f t="shared" si="25"/>
        <v>456.1</v>
      </c>
      <c r="I80" s="49">
        <f t="shared" si="24"/>
        <v>-55.623766717825042</v>
      </c>
    </row>
    <row r="81" spans="1:9" x14ac:dyDescent="0.2">
      <c r="A81" s="30">
        <v>39401</v>
      </c>
      <c r="C81">
        <v>140</v>
      </c>
      <c r="D81">
        <v>287.5</v>
      </c>
      <c r="E81">
        <v>62.4</v>
      </c>
      <c r="F81">
        <v>172.8</v>
      </c>
      <c r="G81" s="10">
        <f t="shared" si="25"/>
        <v>202.4</v>
      </c>
      <c r="H81" s="2">
        <f t="shared" si="25"/>
        <v>460.3</v>
      </c>
      <c r="I81" s="49">
        <f t="shared" si="24"/>
        <v>-56.028676949815335</v>
      </c>
    </row>
    <row r="82" spans="1:9" x14ac:dyDescent="0.2">
      <c r="A82" s="30">
        <v>39408</v>
      </c>
      <c r="C82">
        <v>140</v>
      </c>
      <c r="D82">
        <v>287.5</v>
      </c>
      <c r="E82">
        <v>109</v>
      </c>
      <c r="F82">
        <v>172.8</v>
      </c>
      <c r="G82" s="10">
        <f t="shared" si="25"/>
        <v>249</v>
      </c>
      <c r="H82" s="2">
        <f t="shared" si="25"/>
        <v>460.3</v>
      </c>
      <c r="I82" s="49">
        <f t="shared" ref="I82:I87" si="26">+(G82/H82-1)*100</f>
        <v>-45.904844666521839</v>
      </c>
    </row>
    <row r="83" spans="1:9" x14ac:dyDescent="0.2">
      <c r="A83" s="30">
        <v>39415</v>
      </c>
      <c r="C83">
        <v>140</v>
      </c>
      <c r="D83">
        <v>235</v>
      </c>
      <c r="E83">
        <v>109</v>
      </c>
      <c r="F83">
        <v>230.2</v>
      </c>
      <c r="G83" s="10">
        <f t="shared" ref="G83:H85" si="27">+C83+E83</f>
        <v>249</v>
      </c>
      <c r="H83" s="2">
        <f t="shared" si="27"/>
        <v>465.2</v>
      </c>
      <c r="I83" s="49">
        <f t="shared" si="26"/>
        <v>-46.47463456577816</v>
      </c>
    </row>
    <row r="84" spans="1:9" x14ac:dyDescent="0.2">
      <c r="A84" s="30">
        <v>39422</v>
      </c>
      <c r="C84">
        <v>95</v>
      </c>
      <c r="D84">
        <v>235</v>
      </c>
      <c r="E84">
        <v>158.5</v>
      </c>
      <c r="F84">
        <v>230.2</v>
      </c>
      <c r="G84" s="10">
        <f t="shared" si="27"/>
        <v>253.5</v>
      </c>
      <c r="H84" s="2">
        <f t="shared" si="27"/>
        <v>465.2</v>
      </c>
      <c r="I84" s="49">
        <f t="shared" si="26"/>
        <v>-45.507308684436801</v>
      </c>
    </row>
    <row r="85" spans="1:9" x14ac:dyDescent="0.2">
      <c r="A85" s="30">
        <v>39429</v>
      </c>
      <c r="C85">
        <v>195</v>
      </c>
      <c r="D85">
        <v>235</v>
      </c>
      <c r="E85">
        <v>158.5</v>
      </c>
      <c r="F85">
        <v>230.2</v>
      </c>
      <c r="G85" s="10">
        <f t="shared" si="27"/>
        <v>353.5</v>
      </c>
      <c r="H85" s="2">
        <f t="shared" si="27"/>
        <v>465.2</v>
      </c>
      <c r="I85" s="49">
        <f t="shared" si="26"/>
        <v>-24.011177987962164</v>
      </c>
    </row>
    <row r="86" spans="1:9" x14ac:dyDescent="0.2">
      <c r="A86" s="30">
        <v>39436</v>
      </c>
      <c r="C86">
        <v>195.2</v>
      </c>
      <c r="D86">
        <v>235</v>
      </c>
      <c r="E86">
        <v>158.5</v>
      </c>
      <c r="F86">
        <v>230.2</v>
      </c>
      <c r="G86" s="10">
        <f t="shared" ref="G86:H88" si="28">+C86+E86</f>
        <v>353.7</v>
      </c>
      <c r="H86" s="2">
        <f t="shared" si="28"/>
        <v>465.2</v>
      </c>
      <c r="I86" s="49">
        <f t="shared" si="26"/>
        <v>-23.968185726569214</v>
      </c>
    </row>
    <row r="87" spans="1:9" x14ac:dyDescent="0.2">
      <c r="A87" s="30">
        <v>39443</v>
      </c>
      <c r="C87">
        <v>195.8</v>
      </c>
      <c r="D87">
        <v>190</v>
      </c>
      <c r="E87">
        <v>158.5</v>
      </c>
      <c r="F87">
        <v>279.2</v>
      </c>
      <c r="G87" s="10">
        <f t="shared" si="28"/>
        <v>354.3</v>
      </c>
      <c r="H87" s="2">
        <f t="shared" si="28"/>
        <v>469.2</v>
      </c>
      <c r="I87" s="49">
        <f t="shared" si="26"/>
        <v>-24.488491048593342</v>
      </c>
    </row>
    <row r="88" spans="1:9" x14ac:dyDescent="0.2">
      <c r="A88" s="30">
        <v>39450</v>
      </c>
      <c r="C88">
        <v>150.80000000000001</v>
      </c>
      <c r="D88">
        <v>210</v>
      </c>
      <c r="E88">
        <v>205.5</v>
      </c>
      <c r="F88">
        <v>279.2</v>
      </c>
      <c r="G88" s="10">
        <f t="shared" si="28"/>
        <v>356.3</v>
      </c>
      <c r="H88" s="2">
        <f t="shared" si="28"/>
        <v>489.2</v>
      </c>
      <c r="I88" s="49">
        <f t="shared" ref="I88:I93" si="29">+(G88/H88-1)*100</f>
        <v>-27.166802943581359</v>
      </c>
    </row>
    <row r="89" spans="1:9" x14ac:dyDescent="0.2">
      <c r="A89" s="30">
        <v>39457</v>
      </c>
      <c r="C89">
        <v>150.80000000000001</v>
      </c>
      <c r="D89">
        <v>210</v>
      </c>
      <c r="E89">
        <v>205.5</v>
      </c>
      <c r="F89">
        <v>279.2</v>
      </c>
      <c r="G89" s="10">
        <f t="shared" ref="G89:H91" si="30">+C89+E89</f>
        <v>356.3</v>
      </c>
      <c r="H89" s="2">
        <f t="shared" si="30"/>
        <v>489.2</v>
      </c>
      <c r="I89" s="49">
        <f t="shared" si="29"/>
        <v>-27.166802943581359</v>
      </c>
    </row>
    <row r="90" spans="1:9" x14ac:dyDescent="0.2">
      <c r="A90" s="30">
        <v>39464</v>
      </c>
      <c r="C90">
        <v>150.80000000000001</v>
      </c>
      <c r="D90">
        <v>210</v>
      </c>
      <c r="E90">
        <v>205.5</v>
      </c>
      <c r="F90">
        <v>279.2</v>
      </c>
      <c r="G90" s="10">
        <f t="shared" si="30"/>
        <v>356.3</v>
      </c>
      <c r="H90" s="2">
        <f t="shared" si="30"/>
        <v>489.2</v>
      </c>
      <c r="I90" s="49">
        <f t="shared" si="29"/>
        <v>-27.166802943581359</v>
      </c>
    </row>
    <row r="91" spans="1:9" x14ac:dyDescent="0.2">
      <c r="A91" s="30">
        <v>39471</v>
      </c>
      <c r="C91">
        <v>150.80000000000001</v>
      </c>
      <c r="D91">
        <v>155</v>
      </c>
      <c r="E91">
        <v>205.5</v>
      </c>
      <c r="F91">
        <v>333.6</v>
      </c>
      <c r="G91" s="10">
        <f t="shared" si="30"/>
        <v>356.3</v>
      </c>
      <c r="H91" s="2">
        <f t="shared" si="30"/>
        <v>488.6</v>
      </c>
      <c r="I91" s="49">
        <f t="shared" si="29"/>
        <v>-27.077363896848141</v>
      </c>
    </row>
    <row r="92" spans="1:9" x14ac:dyDescent="0.2">
      <c r="A92" s="30">
        <v>39478</v>
      </c>
      <c r="C92">
        <v>126.2</v>
      </c>
      <c r="D92">
        <v>155</v>
      </c>
      <c r="E92">
        <v>278.10000000000002</v>
      </c>
      <c r="F92">
        <v>333.6</v>
      </c>
      <c r="G92" s="10">
        <f t="shared" ref="G92:H94" si="31">+C92+E92</f>
        <v>404.3</v>
      </c>
      <c r="H92" s="2">
        <f t="shared" si="31"/>
        <v>488.6</v>
      </c>
      <c r="I92" s="49">
        <f t="shared" si="29"/>
        <v>-17.253376995497337</v>
      </c>
    </row>
    <row r="93" spans="1:9" x14ac:dyDescent="0.2">
      <c r="A93" s="30">
        <v>39485</v>
      </c>
      <c r="C93">
        <v>126.2</v>
      </c>
      <c r="D93">
        <v>155</v>
      </c>
      <c r="E93">
        <v>278.10000000000002</v>
      </c>
      <c r="F93">
        <v>333.6</v>
      </c>
      <c r="G93" s="10">
        <f t="shared" si="31"/>
        <v>404.3</v>
      </c>
      <c r="H93" s="2">
        <f t="shared" si="31"/>
        <v>488.6</v>
      </c>
      <c r="I93" s="49">
        <f t="shared" si="29"/>
        <v>-17.253376995497337</v>
      </c>
    </row>
    <row r="94" spans="1:9" x14ac:dyDescent="0.2">
      <c r="A94" s="30">
        <v>39492</v>
      </c>
      <c r="C94">
        <v>70.599999999999994</v>
      </c>
      <c r="D94">
        <v>100</v>
      </c>
      <c r="E94">
        <v>335.9</v>
      </c>
      <c r="F94">
        <v>392.4</v>
      </c>
      <c r="G94" s="10">
        <f t="shared" si="31"/>
        <v>406.5</v>
      </c>
      <c r="H94" s="2">
        <f t="shared" si="31"/>
        <v>492.4</v>
      </c>
      <c r="I94" s="49">
        <f t="shared" ref="I94:I99" si="32">+(G94/H94-1)*100</f>
        <v>-17.44516653127538</v>
      </c>
    </row>
    <row r="95" spans="1:9" x14ac:dyDescent="0.2">
      <c r="A95" s="30">
        <v>39499</v>
      </c>
      <c r="C95">
        <v>70.5</v>
      </c>
      <c r="D95">
        <v>146</v>
      </c>
      <c r="E95">
        <v>336</v>
      </c>
      <c r="F95">
        <v>392.4</v>
      </c>
      <c r="G95" s="10">
        <f t="shared" ref="G95:H97" si="33">+C95+E95</f>
        <v>406.5</v>
      </c>
      <c r="H95" s="2">
        <f t="shared" si="33"/>
        <v>538.4</v>
      </c>
      <c r="I95" s="49">
        <f t="shared" si="32"/>
        <v>-24.498514115898963</v>
      </c>
    </row>
    <row r="96" spans="1:9" x14ac:dyDescent="0.2">
      <c r="A96" s="30">
        <v>39506</v>
      </c>
      <c r="C96">
        <v>115.4</v>
      </c>
      <c r="D96">
        <v>146</v>
      </c>
      <c r="E96">
        <v>336</v>
      </c>
      <c r="F96">
        <v>392.4</v>
      </c>
      <c r="G96" s="10">
        <f t="shared" si="33"/>
        <v>451.4</v>
      </c>
      <c r="H96" s="2">
        <f t="shared" si="33"/>
        <v>538.4</v>
      </c>
      <c r="I96" s="49">
        <f t="shared" si="32"/>
        <v>-16.158989598811292</v>
      </c>
    </row>
    <row r="97" spans="1:10" x14ac:dyDescent="0.2">
      <c r="A97" s="30">
        <v>39513</v>
      </c>
      <c r="C97">
        <v>115.1</v>
      </c>
      <c r="D97">
        <v>146</v>
      </c>
      <c r="E97">
        <v>336.3</v>
      </c>
      <c r="F97">
        <v>392.4</v>
      </c>
      <c r="G97" s="10">
        <f t="shared" si="33"/>
        <v>451.4</v>
      </c>
      <c r="H97" s="2">
        <f t="shared" si="33"/>
        <v>538.4</v>
      </c>
      <c r="I97" s="49">
        <f t="shared" si="32"/>
        <v>-16.158989598811292</v>
      </c>
    </row>
    <row r="98" spans="1:10" x14ac:dyDescent="0.2">
      <c r="A98" s="30">
        <v>39520</v>
      </c>
      <c r="C98">
        <v>115.2</v>
      </c>
      <c r="D98">
        <v>146</v>
      </c>
      <c r="E98">
        <v>336.4</v>
      </c>
      <c r="F98">
        <v>392.4</v>
      </c>
      <c r="G98" s="10">
        <f t="shared" ref="G98:H100" si="34">+C98+E98</f>
        <v>451.59999999999997</v>
      </c>
      <c r="H98" s="2">
        <f t="shared" si="34"/>
        <v>538.4</v>
      </c>
      <c r="I98" s="49">
        <f t="shared" si="32"/>
        <v>-16.121842496285289</v>
      </c>
    </row>
    <row r="99" spans="1:10" x14ac:dyDescent="0.2">
      <c r="A99" s="30">
        <v>39527</v>
      </c>
      <c r="C99">
        <v>115.2</v>
      </c>
      <c r="D99">
        <v>101</v>
      </c>
      <c r="E99">
        <v>336.4</v>
      </c>
      <c r="F99">
        <v>440</v>
      </c>
      <c r="G99" s="10">
        <f t="shared" si="34"/>
        <v>451.59999999999997</v>
      </c>
      <c r="H99" s="2">
        <f t="shared" si="34"/>
        <v>541</v>
      </c>
      <c r="I99" s="49">
        <f t="shared" si="32"/>
        <v>-16.524953789279117</v>
      </c>
    </row>
    <row r="100" spans="1:10" x14ac:dyDescent="0.2">
      <c r="A100" s="30">
        <v>39534</v>
      </c>
      <c r="C100">
        <v>115</v>
      </c>
      <c r="D100">
        <v>46</v>
      </c>
      <c r="E100">
        <v>336.6</v>
      </c>
      <c r="F100">
        <v>496.6</v>
      </c>
      <c r="G100" s="10">
        <f t="shared" si="34"/>
        <v>451.6</v>
      </c>
      <c r="H100" s="2">
        <f t="shared" si="34"/>
        <v>542.6</v>
      </c>
      <c r="I100" s="49">
        <f t="shared" ref="I100:I105" si="35">+(G100/H100-1)*100</f>
        <v>-16.771102100995204</v>
      </c>
    </row>
    <row r="101" spans="1:10" x14ac:dyDescent="0.2">
      <c r="A101" s="30">
        <v>39541</v>
      </c>
      <c r="C101">
        <v>70.099999999999994</v>
      </c>
      <c r="D101">
        <v>46</v>
      </c>
      <c r="E101">
        <v>386</v>
      </c>
      <c r="F101">
        <v>496.6</v>
      </c>
      <c r="G101" s="10">
        <f t="shared" ref="G101:H103" si="36">+C101+E101</f>
        <v>456.1</v>
      </c>
      <c r="H101" s="2">
        <f t="shared" si="36"/>
        <v>542.6</v>
      </c>
      <c r="I101" s="49">
        <f t="shared" si="35"/>
        <v>-15.941761887209726</v>
      </c>
    </row>
    <row r="102" spans="1:10" x14ac:dyDescent="0.2">
      <c r="A102" s="30">
        <v>39548</v>
      </c>
      <c r="C102">
        <v>70.099999999999994</v>
      </c>
      <c r="D102">
        <v>46</v>
      </c>
      <c r="E102">
        <v>386</v>
      </c>
      <c r="F102">
        <v>496.6</v>
      </c>
      <c r="G102" s="10">
        <f t="shared" si="36"/>
        <v>456.1</v>
      </c>
      <c r="H102" s="2">
        <f t="shared" si="36"/>
        <v>542.6</v>
      </c>
      <c r="I102" s="49">
        <f t="shared" si="35"/>
        <v>-15.941761887209726</v>
      </c>
    </row>
    <row r="103" spans="1:10" x14ac:dyDescent="0.2">
      <c r="A103" s="30">
        <v>39555</v>
      </c>
      <c r="C103">
        <v>70.099999999999994</v>
      </c>
      <c r="D103">
        <v>46</v>
      </c>
      <c r="E103">
        <v>386</v>
      </c>
      <c r="F103">
        <v>496.6</v>
      </c>
      <c r="G103" s="10">
        <f t="shared" si="36"/>
        <v>456.1</v>
      </c>
      <c r="H103" s="2">
        <f t="shared" si="36"/>
        <v>542.6</v>
      </c>
      <c r="I103" s="49">
        <f t="shared" si="35"/>
        <v>-15.941761887209726</v>
      </c>
    </row>
    <row r="104" spans="1:10" x14ac:dyDescent="0.2">
      <c r="A104" s="30">
        <v>39562</v>
      </c>
      <c r="C104">
        <v>70.099999999999994</v>
      </c>
      <c r="D104">
        <v>46</v>
      </c>
      <c r="E104">
        <v>386</v>
      </c>
      <c r="F104">
        <v>496.6</v>
      </c>
      <c r="G104" s="10">
        <f t="shared" ref="G104:H106" si="37">+C104+E104</f>
        <v>456.1</v>
      </c>
      <c r="H104" s="2">
        <f t="shared" si="37"/>
        <v>542.6</v>
      </c>
      <c r="I104" s="49">
        <f t="shared" si="35"/>
        <v>-15.941761887209726</v>
      </c>
    </row>
    <row r="105" spans="1:10" x14ac:dyDescent="0.2">
      <c r="A105" s="30">
        <v>39569</v>
      </c>
      <c r="C105">
        <v>70.099999999999994</v>
      </c>
      <c r="D105">
        <v>46</v>
      </c>
      <c r="E105">
        <v>386</v>
      </c>
      <c r="F105">
        <v>523.5</v>
      </c>
      <c r="G105" s="10">
        <f t="shared" si="37"/>
        <v>456.1</v>
      </c>
      <c r="H105" s="2">
        <f t="shared" si="37"/>
        <v>569.5</v>
      </c>
      <c r="I105" s="49">
        <f t="shared" si="35"/>
        <v>-19.912203687445118</v>
      </c>
      <c r="J105">
        <v>0</v>
      </c>
    </row>
    <row r="106" spans="1:10" x14ac:dyDescent="0.2">
      <c r="A106" s="30">
        <v>39576</v>
      </c>
      <c r="C106">
        <v>70</v>
      </c>
      <c r="D106">
        <v>46</v>
      </c>
      <c r="E106">
        <v>386</v>
      </c>
      <c r="F106">
        <v>523.5</v>
      </c>
      <c r="G106" s="10">
        <f t="shared" si="37"/>
        <v>456</v>
      </c>
      <c r="H106" s="2">
        <f t="shared" si="37"/>
        <v>569.5</v>
      </c>
      <c r="I106" s="49">
        <f t="shared" ref="I106:I111" si="38">+(G106/H106-1)*100</f>
        <v>-19.9297629499561</v>
      </c>
      <c r="J106">
        <v>0</v>
      </c>
    </row>
    <row r="107" spans="1:10" x14ac:dyDescent="0.2">
      <c r="A107" s="30">
        <v>39583</v>
      </c>
      <c r="C107">
        <v>70</v>
      </c>
      <c r="D107">
        <v>46</v>
      </c>
      <c r="E107">
        <v>386</v>
      </c>
      <c r="F107">
        <v>523.5</v>
      </c>
      <c r="G107" s="10">
        <f t="shared" ref="G107:H109" si="39">+C107+E107</f>
        <v>456</v>
      </c>
      <c r="H107" s="2">
        <f t="shared" si="39"/>
        <v>569.5</v>
      </c>
      <c r="I107" s="49">
        <f t="shared" si="38"/>
        <v>-19.9297629499561</v>
      </c>
      <c r="J107">
        <v>0</v>
      </c>
    </row>
    <row r="108" spans="1:10" x14ac:dyDescent="0.2">
      <c r="A108" s="30">
        <v>39590</v>
      </c>
      <c r="C108">
        <v>45</v>
      </c>
      <c r="D108">
        <v>46</v>
      </c>
      <c r="E108">
        <v>410.1</v>
      </c>
      <c r="F108">
        <v>523.5</v>
      </c>
      <c r="G108" s="10">
        <f t="shared" si="39"/>
        <v>455.1</v>
      </c>
      <c r="H108" s="2">
        <f t="shared" si="39"/>
        <v>569.5</v>
      </c>
      <c r="I108" s="49">
        <f t="shared" si="38"/>
        <v>-20.087796312554872</v>
      </c>
    </row>
    <row r="109" spans="1:10" x14ac:dyDescent="0.2">
      <c r="A109" s="30">
        <v>39597</v>
      </c>
      <c r="C109">
        <v>45</v>
      </c>
      <c r="D109">
        <v>46</v>
      </c>
      <c r="E109">
        <v>410.1</v>
      </c>
      <c r="F109">
        <v>523.5</v>
      </c>
      <c r="G109" s="10">
        <f t="shared" si="39"/>
        <v>455.1</v>
      </c>
      <c r="H109" s="2">
        <f t="shared" si="39"/>
        <v>569.5</v>
      </c>
      <c r="I109" s="49">
        <f t="shared" si="38"/>
        <v>-20.087796312554872</v>
      </c>
    </row>
    <row r="110" spans="1:10" x14ac:dyDescent="0.2">
      <c r="A110" s="30">
        <v>39604</v>
      </c>
      <c r="C110">
        <v>45</v>
      </c>
      <c r="D110">
        <v>46</v>
      </c>
      <c r="E110">
        <v>410.1</v>
      </c>
      <c r="F110">
        <v>550.4</v>
      </c>
      <c r="G110" s="10">
        <f t="shared" ref="G110:H112" si="40">+C110+E110</f>
        <v>455.1</v>
      </c>
      <c r="H110" s="2">
        <f t="shared" si="40"/>
        <v>596.4</v>
      </c>
      <c r="I110" s="49">
        <f t="shared" si="38"/>
        <v>-23.692152917505027</v>
      </c>
    </row>
    <row r="111" spans="1:10" x14ac:dyDescent="0.2">
      <c r="A111" s="30">
        <v>39611</v>
      </c>
      <c r="C111">
        <v>45</v>
      </c>
      <c r="D111">
        <v>46</v>
      </c>
      <c r="E111">
        <v>410.1</v>
      </c>
      <c r="F111">
        <v>550.4</v>
      </c>
      <c r="G111" s="10">
        <f t="shared" si="40"/>
        <v>455.1</v>
      </c>
      <c r="H111" s="2">
        <f t="shared" si="40"/>
        <v>596.4</v>
      </c>
      <c r="I111" s="49">
        <f t="shared" si="38"/>
        <v>-23.692152917505027</v>
      </c>
    </row>
    <row r="112" spans="1:10" x14ac:dyDescent="0.2">
      <c r="A112" s="30">
        <v>39618</v>
      </c>
      <c r="C112">
        <v>45</v>
      </c>
      <c r="D112">
        <v>46</v>
      </c>
      <c r="E112">
        <v>410.1</v>
      </c>
      <c r="F112">
        <v>550.4</v>
      </c>
      <c r="G112" s="10">
        <f t="shared" si="40"/>
        <v>455.1</v>
      </c>
      <c r="H112" s="2">
        <f t="shared" si="40"/>
        <v>596.4</v>
      </c>
      <c r="I112" s="49">
        <f t="shared" ref="I112:I117" si="41">+(G112/H112-1)*100</f>
        <v>-23.692152917505027</v>
      </c>
      <c r="J112">
        <v>0</v>
      </c>
    </row>
    <row r="113" spans="1:10" x14ac:dyDescent="0.2">
      <c r="A113" s="30">
        <v>39625</v>
      </c>
      <c r="C113">
        <v>45</v>
      </c>
      <c r="D113">
        <v>0</v>
      </c>
      <c r="E113">
        <v>410.1</v>
      </c>
      <c r="F113">
        <v>593.6</v>
      </c>
      <c r="G113" s="10">
        <f t="shared" ref="G113:H115" si="42">+C113+E113</f>
        <v>455.1</v>
      </c>
      <c r="H113" s="2">
        <f t="shared" si="42"/>
        <v>593.6</v>
      </c>
      <c r="I113" s="49">
        <f t="shared" si="41"/>
        <v>-23.332210242587603</v>
      </c>
      <c r="J113">
        <v>0</v>
      </c>
    </row>
    <row r="114" spans="1:10" x14ac:dyDescent="0.2">
      <c r="A114" s="30">
        <v>39632</v>
      </c>
      <c r="C114">
        <v>45</v>
      </c>
      <c r="D114">
        <v>0</v>
      </c>
      <c r="E114">
        <v>410.1</v>
      </c>
      <c r="F114">
        <v>593.6</v>
      </c>
      <c r="G114" s="10">
        <f t="shared" si="42"/>
        <v>455.1</v>
      </c>
      <c r="H114" s="2">
        <f t="shared" si="42"/>
        <v>593.6</v>
      </c>
      <c r="I114" s="49">
        <f t="shared" si="41"/>
        <v>-23.332210242587603</v>
      </c>
      <c r="J114">
        <v>0</v>
      </c>
    </row>
    <row r="115" spans="1:10" x14ac:dyDescent="0.2">
      <c r="A115" s="30">
        <v>39639</v>
      </c>
      <c r="C115">
        <v>45</v>
      </c>
      <c r="D115">
        <v>0</v>
      </c>
      <c r="E115">
        <v>410.1</v>
      </c>
      <c r="F115">
        <v>593.6</v>
      </c>
      <c r="G115" s="10">
        <f t="shared" si="42"/>
        <v>455.1</v>
      </c>
      <c r="H115" s="2">
        <f t="shared" si="42"/>
        <v>593.6</v>
      </c>
      <c r="I115" s="49">
        <f t="shared" si="41"/>
        <v>-23.332210242587603</v>
      </c>
    </row>
    <row r="116" spans="1:10" x14ac:dyDescent="0.2">
      <c r="A116" s="30">
        <v>39646</v>
      </c>
      <c r="C116">
        <v>93</v>
      </c>
      <c r="D116">
        <v>0</v>
      </c>
      <c r="E116">
        <v>410.1</v>
      </c>
      <c r="F116">
        <v>593.6</v>
      </c>
      <c r="G116" s="10">
        <f t="shared" ref="G116:H118" si="43">+C116+E116</f>
        <v>503.1</v>
      </c>
      <c r="H116" s="2">
        <f t="shared" si="43"/>
        <v>593.6</v>
      </c>
      <c r="I116" s="49">
        <f t="shared" si="41"/>
        <v>-15.245956873315357</v>
      </c>
    </row>
    <row r="117" spans="1:10" x14ac:dyDescent="0.2">
      <c r="A117" s="30">
        <v>39653</v>
      </c>
      <c r="C117">
        <v>93</v>
      </c>
      <c r="D117">
        <v>0</v>
      </c>
      <c r="E117">
        <v>410.1</v>
      </c>
      <c r="F117">
        <v>593.6</v>
      </c>
      <c r="G117" s="10">
        <f t="shared" si="43"/>
        <v>503.1</v>
      </c>
      <c r="H117" s="2">
        <f t="shared" si="43"/>
        <v>593.6</v>
      </c>
      <c r="I117" s="49">
        <f t="shared" si="41"/>
        <v>-15.245956873315357</v>
      </c>
    </row>
    <row r="118" spans="1:10" x14ac:dyDescent="0.2">
      <c r="A118" s="30">
        <v>39660</v>
      </c>
      <c r="C118">
        <v>45</v>
      </c>
      <c r="D118">
        <v>0</v>
      </c>
      <c r="E118">
        <v>459</v>
      </c>
      <c r="F118">
        <v>593.6</v>
      </c>
      <c r="G118" s="10">
        <f t="shared" si="43"/>
        <v>504</v>
      </c>
      <c r="H118" s="2">
        <f t="shared" si="43"/>
        <v>593.6</v>
      </c>
      <c r="I118" s="49">
        <f>+(G118/H118-1)*100</f>
        <v>-15.094339622641517</v>
      </c>
      <c r="J118">
        <v>0</v>
      </c>
    </row>
    <row r="119" spans="1:10" x14ac:dyDescent="0.2">
      <c r="A119" s="30">
        <v>39667</v>
      </c>
    </row>
    <row r="120" spans="1:10" x14ac:dyDescent="0.2">
      <c r="A120" s="30">
        <v>39674</v>
      </c>
      <c r="C120">
        <v>0</v>
      </c>
      <c r="D120">
        <v>0</v>
      </c>
      <c r="E120">
        <v>459</v>
      </c>
      <c r="F120">
        <v>593.6</v>
      </c>
      <c r="G120" s="10">
        <f t="shared" ref="G120:H122" si="44">+C120+E120</f>
        <v>459</v>
      </c>
      <c r="H120" s="2">
        <f t="shared" si="44"/>
        <v>593.6</v>
      </c>
      <c r="I120" s="49">
        <f t="shared" ref="I120:I125" si="45">+(G120/H120-1)*100</f>
        <v>-22.67520215633424</v>
      </c>
      <c r="J120">
        <v>45</v>
      </c>
    </row>
    <row r="121" spans="1:10" x14ac:dyDescent="0.2">
      <c r="A121" s="30">
        <v>39681</v>
      </c>
      <c r="C121">
        <v>0</v>
      </c>
      <c r="D121">
        <v>0</v>
      </c>
      <c r="E121">
        <v>459</v>
      </c>
      <c r="F121">
        <v>593.6</v>
      </c>
      <c r="G121" s="10">
        <f t="shared" si="44"/>
        <v>459</v>
      </c>
      <c r="H121" s="2">
        <f t="shared" si="44"/>
        <v>593.6</v>
      </c>
      <c r="I121" s="49">
        <f t="shared" si="45"/>
        <v>-22.67520215633424</v>
      </c>
      <c r="J121">
        <v>85</v>
      </c>
    </row>
    <row r="122" spans="1:10" x14ac:dyDescent="0.2">
      <c r="A122" s="30">
        <v>39688</v>
      </c>
      <c r="C122">
        <v>0</v>
      </c>
      <c r="D122">
        <v>0</v>
      </c>
      <c r="E122">
        <v>459</v>
      </c>
      <c r="F122">
        <v>593.6</v>
      </c>
      <c r="G122" s="10">
        <f t="shared" si="44"/>
        <v>459</v>
      </c>
      <c r="H122" s="2">
        <f t="shared" si="44"/>
        <v>593.6</v>
      </c>
      <c r="I122" s="49">
        <f t="shared" si="45"/>
        <v>-22.67520215633424</v>
      </c>
      <c r="J122">
        <v>85</v>
      </c>
    </row>
    <row r="123" spans="1:10" x14ac:dyDescent="0.2">
      <c r="A123" s="30">
        <v>39695</v>
      </c>
      <c r="C123">
        <v>195</v>
      </c>
      <c r="D123">
        <v>95</v>
      </c>
      <c r="E123">
        <v>0</v>
      </c>
      <c r="F123">
        <v>0</v>
      </c>
      <c r="G123" s="10">
        <f t="shared" ref="G123:H125" si="46">+C123+E123</f>
        <v>195</v>
      </c>
      <c r="H123" s="2">
        <f t="shared" si="46"/>
        <v>95</v>
      </c>
      <c r="I123" s="49">
        <f t="shared" si="45"/>
        <v>105.26315789473686</v>
      </c>
    </row>
    <row r="124" spans="1:10" x14ac:dyDescent="0.2">
      <c r="A124" s="30">
        <v>39702</v>
      </c>
      <c r="C124">
        <v>195</v>
      </c>
      <c r="D124">
        <v>111</v>
      </c>
      <c r="E124">
        <v>0</v>
      </c>
      <c r="F124">
        <v>0</v>
      </c>
      <c r="G124" s="10">
        <f t="shared" si="46"/>
        <v>195</v>
      </c>
      <c r="H124" s="2">
        <f t="shared" si="46"/>
        <v>111</v>
      </c>
      <c r="I124" s="49">
        <f t="shared" si="45"/>
        <v>75.675675675675677</v>
      </c>
    </row>
    <row r="125" spans="1:10" x14ac:dyDescent="0.2">
      <c r="A125" s="30">
        <v>39709</v>
      </c>
      <c r="C125">
        <v>195</v>
      </c>
      <c r="D125">
        <v>111</v>
      </c>
      <c r="E125">
        <v>0</v>
      </c>
      <c r="F125">
        <v>0</v>
      </c>
      <c r="G125" s="10">
        <f t="shared" si="46"/>
        <v>195</v>
      </c>
      <c r="H125" s="2">
        <f t="shared" si="46"/>
        <v>111</v>
      </c>
      <c r="I125" s="49">
        <f t="shared" si="45"/>
        <v>75.675675675675677</v>
      </c>
    </row>
    <row r="126" spans="1:10" x14ac:dyDescent="0.2">
      <c r="A126" s="30">
        <v>39716</v>
      </c>
      <c r="C126">
        <v>205</v>
      </c>
      <c r="D126">
        <v>166</v>
      </c>
      <c r="E126">
        <v>0</v>
      </c>
      <c r="F126">
        <v>0</v>
      </c>
      <c r="G126" s="10">
        <f t="shared" ref="G126:H128" si="47">+C126+E126</f>
        <v>205</v>
      </c>
      <c r="H126" s="2">
        <f t="shared" si="47"/>
        <v>166</v>
      </c>
      <c r="I126" s="49">
        <f t="shared" ref="I126:I131" si="48">+(G126/H126-1)*100</f>
        <v>23.493975903614462</v>
      </c>
    </row>
    <row r="127" spans="1:10" x14ac:dyDescent="0.2">
      <c r="A127" s="30">
        <v>39723</v>
      </c>
      <c r="C127">
        <v>205.1</v>
      </c>
      <c r="D127">
        <v>140</v>
      </c>
      <c r="E127">
        <v>0</v>
      </c>
      <c r="F127">
        <v>16.600000000000001</v>
      </c>
      <c r="G127" s="10">
        <f t="shared" si="47"/>
        <v>205.1</v>
      </c>
      <c r="H127" s="2">
        <f t="shared" si="47"/>
        <v>156.6</v>
      </c>
      <c r="I127" s="49">
        <f t="shared" si="48"/>
        <v>30.970625798212016</v>
      </c>
    </row>
    <row r="128" spans="1:10" x14ac:dyDescent="0.2">
      <c r="A128" s="30">
        <v>39730</v>
      </c>
      <c r="C128">
        <v>205</v>
      </c>
      <c r="D128">
        <v>95</v>
      </c>
      <c r="E128">
        <v>0</v>
      </c>
      <c r="F128">
        <v>62.4</v>
      </c>
      <c r="G128" s="10">
        <f t="shared" si="47"/>
        <v>205</v>
      </c>
      <c r="H128" s="2">
        <f t="shared" si="47"/>
        <v>157.4</v>
      </c>
      <c r="I128" s="49">
        <f t="shared" si="48"/>
        <v>30.241423125794142</v>
      </c>
    </row>
    <row r="129" spans="1:9" x14ac:dyDescent="0.2">
      <c r="A129" s="30">
        <v>39737</v>
      </c>
      <c r="C129">
        <v>205</v>
      </c>
      <c r="D129">
        <v>95</v>
      </c>
      <c r="E129">
        <v>0</v>
      </c>
      <c r="F129">
        <v>62.4</v>
      </c>
      <c r="G129" s="10">
        <f t="shared" ref="G129:H131" si="49">+C129+E129</f>
        <v>205</v>
      </c>
      <c r="H129" s="2">
        <f t="shared" si="49"/>
        <v>157.4</v>
      </c>
      <c r="I129" s="49">
        <f t="shared" si="48"/>
        <v>30.241423125794142</v>
      </c>
    </row>
    <row r="130" spans="1:9" x14ac:dyDescent="0.2">
      <c r="A130" s="30">
        <v>39744</v>
      </c>
      <c r="C130">
        <v>165</v>
      </c>
      <c r="D130">
        <v>95</v>
      </c>
      <c r="E130">
        <v>56.6</v>
      </c>
      <c r="F130">
        <v>62.4</v>
      </c>
      <c r="G130" s="10">
        <f t="shared" si="49"/>
        <v>221.6</v>
      </c>
      <c r="H130" s="2">
        <f t="shared" si="49"/>
        <v>157.4</v>
      </c>
      <c r="I130" s="49">
        <f t="shared" si="48"/>
        <v>40.787801778907237</v>
      </c>
    </row>
    <row r="131" spans="1:9" x14ac:dyDescent="0.2">
      <c r="A131" s="30">
        <v>39751</v>
      </c>
      <c r="C131">
        <v>165</v>
      </c>
      <c r="D131">
        <v>140</v>
      </c>
      <c r="E131">
        <v>56.6</v>
      </c>
      <c r="F131">
        <v>62.4</v>
      </c>
      <c r="G131" s="10">
        <f t="shared" si="49"/>
        <v>221.6</v>
      </c>
      <c r="H131" s="2">
        <f t="shared" si="49"/>
        <v>202.4</v>
      </c>
      <c r="I131" s="49">
        <f t="shared" si="48"/>
        <v>9.486166007905128</v>
      </c>
    </row>
    <row r="132" spans="1:9" x14ac:dyDescent="0.2">
      <c r="A132" s="30">
        <v>39758</v>
      </c>
      <c r="C132">
        <v>165</v>
      </c>
      <c r="D132">
        <v>140</v>
      </c>
      <c r="E132">
        <v>56.6</v>
      </c>
      <c r="F132">
        <v>62.4</v>
      </c>
      <c r="G132" s="10">
        <f t="shared" ref="G132:H134" si="50">+C132+E132</f>
        <v>221.6</v>
      </c>
      <c r="H132" s="2">
        <f t="shared" si="50"/>
        <v>202.4</v>
      </c>
      <c r="I132" s="49">
        <f t="shared" ref="I132:I137" si="51">+(G132/H132-1)*100</f>
        <v>9.486166007905128</v>
      </c>
    </row>
    <row r="133" spans="1:9" x14ac:dyDescent="0.2">
      <c r="A133" s="30">
        <v>39765</v>
      </c>
      <c r="C133">
        <v>110</v>
      </c>
      <c r="D133">
        <v>140</v>
      </c>
      <c r="E133">
        <v>114.3</v>
      </c>
      <c r="F133">
        <v>62.4</v>
      </c>
      <c r="G133" s="10">
        <f t="shared" si="50"/>
        <v>224.3</v>
      </c>
      <c r="H133" s="2">
        <f t="shared" si="50"/>
        <v>202.4</v>
      </c>
      <c r="I133" s="49">
        <f t="shared" si="51"/>
        <v>10.820158102766797</v>
      </c>
    </row>
    <row r="134" spans="1:9" x14ac:dyDescent="0.2">
      <c r="A134" s="30">
        <v>39772</v>
      </c>
      <c r="C134">
        <v>110</v>
      </c>
      <c r="D134">
        <v>140</v>
      </c>
      <c r="E134">
        <v>114.3</v>
      </c>
      <c r="F134">
        <v>109</v>
      </c>
      <c r="G134" s="10">
        <f t="shared" si="50"/>
        <v>224.3</v>
      </c>
      <c r="H134" s="2">
        <f t="shared" si="50"/>
        <v>249</v>
      </c>
      <c r="I134" s="49">
        <f t="shared" si="51"/>
        <v>-9.9196787148594368</v>
      </c>
    </row>
    <row r="135" spans="1:9" x14ac:dyDescent="0.2">
      <c r="A135" s="30">
        <v>39779</v>
      </c>
      <c r="C135">
        <v>118</v>
      </c>
      <c r="D135">
        <v>140</v>
      </c>
      <c r="E135">
        <v>114.7</v>
      </c>
      <c r="F135">
        <v>109</v>
      </c>
      <c r="G135" s="10">
        <f t="shared" ref="G135:H137" si="52">+C135+E135</f>
        <v>232.7</v>
      </c>
      <c r="H135" s="2">
        <f t="shared" si="52"/>
        <v>249</v>
      </c>
      <c r="I135" s="49">
        <f t="shared" si="51"/>
        <v>-6.5461847389558292</v>
      </c>
    </row>
    <row r="136" spans="1:9" x14ac:dyDescent="0.2">
      <c r="A136" s="30">
        <v>39786</v>
      </c>
      <c r="C136">
        <v>118</v>
      </c>
      <c r="D136">
        <v>95</v>
      </c>
      <c r="E136">
        <v>114.7</v>
      </c>
      <c r="F136">
        <v>158.5</v>
      </c>
      <c r="G136" s="10">
        <f t="shared" si="52"/>
        <v>232.7</v>
      </c>
      <c r="H136" s="2">
        <f t="shared" si="52"/>
        <v>253.5</v>
      </c>
      <c r="I136" s="49">
        <f t="shared" si="51"/>
        <v>-8.2051282051282097</v>
      </c>
    </row>
    <row r="137" spans="1:9" x14ac:dyDescent="0.2">
      <c r="A137" s="30">
        <v>39793</v>
      </c>
      <c r="C137">
        <v>118</v>
      </c>
      <c r="D137">
        <v>195</v>
      </c>
      <c r="E137">
        <v>115.1</v>
      </c>
      <c r="F137">
        <v>158.5</v>
      </c>
      <c r="G137" s="10">
        <f t="shared" si="52"/>
        <v>233.1</v>
      </c>
      <c r="H137" s="2">
        <f t="shared" si="52"/>
        <v>353.5</v>
      </c>
      <c r="I137" s="49">
        <f t="shared" si="51"/>
        <v>-34.059405940594054</v>
      </c>
    </row>
    <row r="138" spans="1:9" x14ac:dyDescent="0.2">
      <c r="A138" s="30">
        <v>39800</v>
      </c>
      <c r="C138">
        <v>167.6</v>
      </c>
      <c r="D138">
        <v>195.2</v>
      </c>
      <c r="E138">
        <v>123.8</v>
      </c>
      <c r="F138">
        <v>158.5</v>
      </c>
      <c r="G138" s="10">
        <f t="shared" ref="G138:H140" si="53">+C138+E138</f>
        <v>291.39999999999998</v>
      </c>
      <c r="H138" s="2">
        <f t="shared" si="53"/>
        <v>353.7</v>
      </c>
      <c r="I138" s="49">
        <f t="shared" ref="I138:I143" si="54">+(G138/H138-1)*100</f>
        <v>-17.613797003109987</v>
      </c>
    </row>
    <row r="139" spans="1:9" x14ac:dyDescent="0.2">
      <c r="A139" s="30">
        <v>39807</v>
      </c>
      <c r="C139">
        <v>167.3</v>
      </c>
      <c r="D139">
        <v>195.8</v>
      </c>
      <c r="E139">
        <v>124.9</v>
      </c>
      <c r="F139">
        <v>158.5</v>
      </c>
      <c r="G139" s="10">
        <f t="shared" si="53"/>
        <v>292.20000000000005</v>
      </c>
      <c r="H139" s="2">
        <f t="shared" si="53"/>
        <v>354.3</v>
      </c>
      <c r="I139" s="49">
        <f t="shared" si="54"/>
        <v>-17.527519051651129</v>
      </c>
    </row>
    <row r="140" spans="1:9" x14ac:dyDescent="0.2">
      <c r="A140" s="30">
        <v>39814</v>
      </c>
      <c r="C140">
        <v>167.3</v>
      </c>
      <c r="D140">
        <v>150.80000000000001</v>
      </c>
      <c r="E140">
        <v>124.9</v>
      </c>
      <c r="F140">
        <v>205.5</v>
      </c>
      <c r="G140" s="10">
        <f t="shared" si="53"/>
        <v>292.20000000000005</v>
      </c>
      <c r="H140" s="2">
        <f t="shared" si="53"/>
        <v>356.3</v>
      </c>
      <c r="I140" s="49">
        <f t="shared" si="54"/>
        <v>-17.990457479651965</v>
      </c>
    </row>
    <row r="141" spans="1:9" x14ac:dyDescent="0.2">
      <c r="A141" s="30">
        <v>39821</v>
      </c>
      <c r="C141">
        <v>166.9</v>
      </c>
      <c r="D141">
        <v>150.80000000000001</v>
      </c>
      <c r="E141">
        <v>125.3</v>
      </c>
      <c r="F141">
        <v>205.5</v>
      </c>
      <c r="G141" s="10">
        <f t="shared" ref="G141:H143" si="55">+C141+E141</f>
        <v>292.2</v>
      </c>
      <c r="H141" s="2">
        <f t="shared" si="55"/>
        <v>356.3</v>
      </c>
      <c r="I141" s="49">
        <f t="shared" si="54"/>
        <v>-17.99045747965199</v>
      </c>
    </row>
    <row r="142" spans="1:9" x14ac:dyDescent="0.2">
      <c r="A142" s="30">
        <v>39828</v>
      </c>
      <c r="C142">
        <v>111.5</v>
      </c>
      <c r="D142">
        <v>150.80000000000001</v>
      </c>
      <c r="E142">
        <v>181.7</v>
      </c>
      <c r="F142">
        <v>205.5</v>
      </c>
      <c r="G142" s="10">
        <f t="shared" si="55"/>
        <v>293.2</v>
      </c>
      <c r="H142" s="2">
        <f t="shared" si="55"/>
        <v>356.3</v>
      </c>
      <c r="I142" s="49">
        <f t="shared" si="54"/>
        <v>-17.70979511647489</v>
      </c>
    </row>
    <row r="143" spans="1:9" x14ac:dyDescent="0.2">
      <c r="A143" s="30">
        <v>39835</v>
      </c>
      <c r="C143">
        <v>111.5</v>
      </c>
      <c r="D143">
        <v>150.80000000000001</v>
      </c>
      <c r="E143">
        <v>181.7</v>
      </c>
      <c r="F143">
        <v>205.5</v>
      </c>
      <c r="G143" s="10">
        <f t="shared" si="55"/>
        <v>293.2</v>
      </c>
      <c r="H143" s="2">
        <f t="shared" si="55"/>
        <v>356.3</v>
      </c>
      <c r="I143" s="49">
        <f t="shared" si="54"/>
        <v>-17.70979511647489</v>
      </c>
    </row>
    <row r="144" spans="1:9" x14ac:dyDescent="0.2">
      <c r="A144" s="30">
        <v>39842</v>
      </c>
      <c r="C144">
        <v>111.5</v>
      </c>
      <c r="D144">
        <v>126.2</v>
      </c>
      <c r="E144">
        <v>181.7</v>
      </c>
      <c r="F144">
        <v>278.10000000000002</v>
      </c>
      <c r="G144" s="10">
        <f t="shared" ref="G144:H146" si="56">+C144+E144</f>
        <v>293.2</v>
      </c>
      <c r="H144" s="2">
        <f t="shared" si="56"/>
        <v>404.3</v>
      </c>
      <c r="I144" s="49">
        <f t="shared" ref="I144:I149" si="57">+(G144/H144-1)*100</f>
        <v>-27.479594360623306</v>
      </c>
    </row>
    <row r="145" spans="1:9" x14ac:dyDescent="0.2">
      <c r="A145" s="30">
        <v>39849</v>
      </c>
      <c r="C145">
        <v>56.5</v>
      </c>
      <c r="D145">
        <v>126.2</v>
      </c>
      <c r="E145">
        <v>239.4</v>
      </c>
      <c r="F145">
        <v>278.10000000000002</v>
      </c>
      <c r="G145" s="10">
        <f t="shared" si="56"/>
        <v>295.89999999999998</v>
      </c>
      <c r="H145" s="2">
        <f t="shared" si="56"/>
        <v>404.3</v>
      </c>
      <c r="I145" s="49">
        <f t="shared" si="57"/>
        <v>-26.811773435567655</v>
      </c>
    </row>
    <row r="146" spans="1:9" x14ac:dyDescent="0.2">
      <c r="A146" s="30">
        <v>39856</v>
      </c>
      <c r="C146">
        <v>56.5</v>
      </c>
      <c r="D146">
        <v>70.599999999999994</v>
      </c>
      <c r="E146">
        <v>239.4</v>
      </c>
      <c r="F146">
        <v>335.9</v>
      </c>
      <c r="G146" s="10">
        <f t="shared" si="56"/>
        <v>295.89999999999998</v>
      </c>
      <c r="H146" s="2">
        <f t="shared" si="56"/>
        <v>406.5</v>
      </c>
      <c r="I146" s="49">
        <f t="shared" si="57"/>
        <v>-27.207872078720797</v>
      </c>
    </row>
    <row r="147" spans="1:9" x14ac:dyDescent="0.2">
      <c r="A147" s="30">
        <v>39863</v>
      </c>
      <c r="C147">
        <v>56.5</v>
      </c>
      <c r="D147">
        <v>70.5</v>
      </c>
      <c r="E147">
        <v>239.4</v>
      </c>
      <c r="F147">
        <v>336</v>
      </c>
      <c r="G147" s="10">
        <f t="shared" ref="G147:H149" si="58">+C147+E147</f>
        <v>295.89999999999998</v>
      </c>
      <c r="H147" s="2">
        <f t="shared" si="58"/>
        <v>406.5</v>
      </c>
      <c r="I147" s="49">
        <f t="shared" si="57"/>
        <v>-27.207872078720797</v>
      </c>
    </row>
    <row r="148" spans="1:9" x14ac:dyDescent="0.2">
      <c r="A148" s="30">
        <v>39870</v>
      </c>
      <c r="C148">
        <v>0.7</v>
      </c>
      <c r="D148">
        <v>115.4</v>
      </c>
      <c r="E148">
        <v>297.60000000000002</v>
      </c>
      <c r="F148">
        <v>336</v>
      </c>
      <c r="G148" s="10">
        <f t="shared" si="58"/>
        <v>298.3</v>
      </c>
      <c r="H148" s="2">
        <f t="shared" si="58"/>
        <v>451.4</v>
      </c>
      <c r="I148" s="49">
        <f t="shared" si="57"/>
        <v>-33.916703588834729</v>
      </c>
    </row>
    <row r="149" spans="1:9" x14ac:dyDescent="0.2">
      <c r="A149" s="30">
        <v>39877</v>
      </c>
      <c r="C149">
        <v>0.3</v>
      </c>
      <c r="D149">
        <v>115.1</v>
      </c>
      <c r="E149">
        <v>298</v>
      </c>
      <c r="F149">
        <v>336.3</v>
      </c>
      <c r="G149" s="10">
        <f t="shared" si="58"/>
        <v>298.3</v>
      </c>
      <c r="H149" s="2">
        <f t="shared" si="58"/>
        <v>451.4</v>
      </c>
      <c r="I149" s="49">
        <f t="shared" si="57"/>
        <v>-33.916703588834729</v>
      </c>
    </row>
    <row r="150" spans="1:9" x14ac:dyDescent="0.2">
      <c r="A150" s="30">
        <v>39884</v>
      </c>
      <c r="C150">
        <v>0</v>
      </c>
      <c r="D150">
        <v>115.2</v>
      </c>
      <c r="E150">
        <v>298.7</v>
      </c>
      <c r="F150">
        <v>336.4</v>
      </c>
      <c r="G150" s="10">
        <f t="shared" ref="G150:H152" si="59">+C150+E150</f>
        <v>298.7</v>
      </c>
      <c r="H150" s="2">
        <f t="shared" si="59"/>
        <v>451.59999999999997</v>
      </c>
      <c r="I150" s="49">
        <f t="shared" ref="I150:I155" si="60">+(G150/H150-1)*100</f>
        <v>-33.857395925597864</v>
      </c>
    </row>
    <row r="151" spans="1:9" x14ac:dyDescent="0.2">
      <c r="A151" s="30">
        <v>39891</v>
      </c>
      <c r="C151">
        <v>0</v>
      </c>
      <c r="D151">
        <v>115.2</v>
      </c>
      <c r="E151">
        <v>299</v>
      </c>
      <c r="F151">
        <v>336.4</v>
      </c>
      <c r="G151" s="10">
        <f t="shared" si="59"/>
        <v>299</v>
      </c>
      <c r="H151" s="2">
        <f t="shared" si="59"/>
        <v>451.59999999999997</v>
      </c>
      <c r="I151" s="49">
        <f t="shared" si="60"/>
        <v>-33.790965456155888</v>
      </c>
    </row>
    <row r="152" spans="1:9" x14ac:dyDescent="0.2">
      <c r="A152" s="30">
        <v>39898</v>
      </c>
      <c r="C152">
        <v>0</v>
      </c>
      <c r="D152">
        <v>115</v>
      </c>
      <c r="E152">
        <v>299.5</v>
      </c>
      <c r="F152">
        <v>336.6</v>
      </c>
      <c r="G152" s="10">
        <f t="shared" si="59"/>
        <v>299.5</v>
      </c>
      <c r="H152" s="2">
        <f t="shared" si="59"/>
        <v>451.6</v>
      </c>
      <c r="I152" s="49">
        <f t="shared" si="60"/>
        <v>-33.680248007085922</v>
      </c>
    </row>
    <row r="153" spans="1:9" x14ac:dyDescent="0.2">
      <c r="A153" s="30">
        <v>39905</v>
      </c>
      <c r="C153">
        <v>0</v>
      </c>
      <c r="D153">
        <v>70.099999999999994</v>
      </c>
      <c r="E153">
        <v>299.5</v>
      </c>
      <c r="F153">
        <v>386</v>
      </c>
      <c r="G153" s="10">
        <f t="shared" ref="G153:G184" si="61">+C153+E153</f>
        <v>299.5</v>
      </c>
      <c r="H153" s="2">
        <f t="shared" ref="H153:H184" si="62">+D153+F153</f>
        <v>456.1</v>
      </c>
      <c r="I153" s="49">
        <f t="shared" si="60"/>
        <v>-34.334575750931819</v>
      </c>
    </row>
    <row r="154" spans="1:9" x14ac:dyDescent="0.2">
      <c r="A154" s="30">
        <v>39912</v>
      </c>
      <c r="C154">
        <v>0</v>
      </c>
      <c r="D154">
        <v>70.099999999999994</v>
      </c>
      <c r="E154">
        <v>299.5</v>
      </c>
      <c r="F154">
        <v>386</v>
      </c>
      <c r="G154" s="10">
        <f t="shared" si="61"/>
        <v>299.5</v>
      </c>
      <c r="H154" s="2">
        <f t="shared" si="62"/>
        <v>456.1</v>
      </c>
      <c r="I154" s="49">
        <f t="shared" si="60"/>
        <v>-34.334575750931819</v>
      </c>
    </row>
    <row r="155" spans="1:9" x14ac:dyDescent="0.2">
      <c r="A155" s="30">
        <v>39919</v>
      </c>
      <c r="C155">
        <v>0</v>
      </c>
      <c r="D155">
        <v>70.099999999999994</v>
      </c>
      <c r="E155">
        <v>299.5</v>
      </c>
      <c r="F155">
        <v>386</v>
      </c>
      <c r="G155" s="10">
        <f t="shared" si="61"/>
        <v>299.5</v>
      </c>
      <c r="H155" s="2">
        <f t="shared" si="62"/>
        <v>456.1</v>
      </c>
      <c r="I155" s="49">
        <f t="shared" si="60"/>
        <v>-34.334575750931819</v>
      </c>
    </row>
    <row r="156" spans="1:9" x14ac:dyDescent="0.2">
      <c r="A156" s="30">
        <v>39926</v>
      </c>
      <c r="C156">
        <v>0</v>
      </c>
      <c r="D156">
        <v>70.099999999999994</v>
      </c>
      <c r="E156">
        <v>299.5</v>
      </c>
      <c r="F156">
        <v>386</v>
      </c>
      <c r="G156" s="10">
        <f t="shared" si="61"/>
        <v>299.5</v>
      </c>
      <c r="H156" s="2">
        <f t="shared" si="62"/>
        <v>456.1</v>
      </c>
      <c r="I156" s="49">
        <f t="shared" ref="I156:I187" si="63">+(G156/H156-1)*100</f>
        <v>-34.334575750931819</v>
      </c>
    </row>
    <row r="157" spans="1:9" x14ac:dyDescent="0.2">
      <c r="A157" s="30">
        <v>39933</v>
      </c>
      <c r="C157">
        <v>0</v>
      </c>
      <c r="D157">
        <v>70.099999999999994</v>
      </c>
      <c r="E157">
        <v>320.5</v>
      </c>
      <c r="F157">
        <v>386</v>
      </c>
      <c r="G157" s="10">
        <f t="shared" si="61"/>
        <v>320.5</v>
      </c>
      <c r="H157" s="2">
        <f t="shared" si="62"/>
        <v>456.1</v>
      </c>
      <c r="I157" s="49">
        <f t="shared" si="63"/>
        <v>-29.730322297741729</v>
      </c>
    </row>
    <row r="158" spans="1:9" x14ac:dyDescent="0.2">
      <c r="A158" s="30">
        <v>39940</v>
      </c>
      <c r="C158">
        <v>0</v>
      </c>
      <c r="D158">
        <v>70</v>
      </c>
      <c r="E158">
        <v>320.5</v>
      </c>
      <c r="F158">
        <v>386</v>
      </c>
      <c r="G158" s="10">
        <f t="shared" si="61"/>
        <v>320.5</v>
      </c>
      <c r="H158" s="2">
        <f t="shared" si="62"/>
        <v>456</v>
      </c>
      <c r="I158" s="49">
        <f t="shared" si="63"/>
        <v>-29.714912280701753</v>
      </c>
    </row>
    <row r="159" spans="1:9" x14ac:dyDescent="0.2">
      <c r="A159" s="30">
        <v>39947</v>
      </c>
      <c r="C159">
        <v>0</v>
      </c>
      <c r="D159">
        <v>70</v>
      </c>
      <c r="E159">
        <v>320.5</v>
      </c>
      <c r="F159">
        <v>386</v>
      </c>
      <c r="G159" s="10">
        <f t="shared" si="61"/>
        <v>320.5</v>
      </c>
      <c r="H159" s="2">
        <f t="shared" si="62"/>
        <v>456</v>
      </c>
      <c r="I159" s="49">
        <f t="shared" si="63"/>
        <v>-29.714912280701753</v>
      </c>
    </row>
    <row r="160" spans="1:9" x14ac:dyDescent="0.2">
      <c r="A160" s="30">
        <v>39954</v>
      </c>
      <c r="C160">
        <v>0</v>
      </c>
      <c r="D160">
        <v>45</v>
      </c>
      <c r="E160">
        <v>320.5</v>
      </c>
      <c r="F160">
        <v>410.1</v>
      </c>
      <c r="G160" s="10">
        <f t="shared" si="61"/>
        <v>320.5</v>
      </c>
      <c r="H160" s="2">
        <f t="shared" si="62"/>
        <v>455.1</v>
      </c>
      <c r="I160" s="49">
        <f t="shared" si="63"/>
        <v>-29.575917380795435</v>
      </c>
    </row>
    <row r="161" spans="1:10" x14ac:dyDescent="0.2">
      <c r="A161" s="30">
        <v>39961</v>
      </c>
      <c r="C161">
        <v>0</v>
      </c>
      <c r="D161">
        <v>45</v>
      </c>
      <c r="E161">
        <v>320.5</v>
      </c>
      <c r="F161">
        <v>410.1</v>
      </c>
      <c r="G161" s="10">
        <f t="shared" si="61"/>
        <v>320.5</v>
      </c>
      <c r="H161" s="2">
        <f t="shared" si="62"/>
        <v>455.1</v>
      </c>
      <c r="I161" s="49">
        <f t="shared" si="63"/>
        <v>-29.575917380795435</v>
      </c>
    </row>
    <row r="162" spans="1:10" x14ac:dyDescent="0.2">
      <c r="A162" s="30">
        <v>39968</v>
      </c>
      <c r="C162">
        <v>0</v>
      </c>
      <c r="D162">
        <v>45</v>
      </c>
      <c r="E162">
        <v>320.5</v>
      </c>
      <c r="F162">
        <v>410.1</v>
      </c>
      <c r="G162" s="10">
        <f t="shared" si="61"/>
        <v>320.5</v>
      </c>
      <c r="H162" s="2">
        <f t="shared" si="62"/>
        <v>455.1</v>
      </c>
      <c r="I162" s="49">
        <f t="shared" si="63"/>
        <v>-29.575917380795435</v>
      </c>
    </row>
    <row r="163" spans="1:10" x14ac:dyDescent="0.2">
      <c r="A163" s="30">
        <v>39975</v>
      </c>
      <c r="C163">
        <v>4</v>
      </c>
      <c r="D163">
        <v>45</v>
      </c>
      <c r="E163">
        <v>320.5</v>
      </c>
      <c r="F163">
        <v>410.1</v>
      </c>
      <c r="G163" s="10">
        <f t="shared" si="61"/>
        <v>324.5</v>
      </c>
      <c r="H163" s="2">
        <f t="shared" si="62"/>
        <v>455.1</v>
      </c>
      <c r="I163" s="49">
        <f t="shared" si="63"/>
        <v>-28.696989672599436</v>
      </c>
    </row>
    <row r="164" spans="1:10" x14ac:dyDescent="0.2">
      <c r="A164" s="30">
        <v>39982</v>
      </c>
      <c r="C164">
        <v>4</v>
      </c>
      <c r="D164">
        <v>45</v>
      </c>
      <c r="E164">
        <v>320.5</v>
      </c>
      <c r="F164">
        <v>410.1</v>
      </c>
      <c r="G164" s="10">
        <f t="shared" si="61"/>
        <v>324.5</v>
      </c>
      <c r="H164" s="2">
        <f t="shared" si="62"/>
        <v>455.1</v>
      </c>
      <c r="I164" s="49">
        <f t="shared" si="63"/>
        <v>-28.696989672599436</v>
      </c>
    </row>
    <row r="165" spans="1:10" x14ac:dyDescent="0.2">
      <c r="A165" s="30">
        <v>39989</v>
      </c>
      <c r="C165">
        <v>8.5</v>
      </c>
      <c r="D165">
        <v>45</v>
      </c>
      <c r="E165">
        <v>320.5</v>
      </c>
      <c r="F165">
        <v>410.1</v>
      </c>
      <c r="G165" s="10">
        <f t="shared" si="61"/>
        <v>329</v>
      </c>
      <c r="H165" s="2">
        <f t="shared" si="62"/>
        <v>455.1</v>
      </c>
      <c r="I165" s="49">
        <f t="shared" si="63"/>
        <v>-27.708196000878928</v>
      </c>
    </row>
    <row r="166" spans="1:10" x14ac:dyDescent="0.2">
      <c r="A166" s="30">
        <v>39996</v>
      </c>
      <c r="C166">
        <v>8.5</v>
      </c>
      <c r="D166">
        <v>45</v>
      </c>
      <c r="E166">
        <v>341.5</v>
      </c>
      <c r="F166">
        <v>410.1</v>
      </c>
      <c r="G166" s="10">
        <f t="shared" si="61"/>
        <v>350</v>
      </c>
      <c r="H166" s="2">
        <f t="shared" si="62"/>
        <v>455.1</v>
      </c>
      <c r="I166" s="49">
        <f t="shared" si="63"/>
        <v>-23.093825532849934</v>
      </c>
      <c r="J166">
        <v>48</v>
      </c>
    </row>
    <row r="167" spans="1:10" x14ac:dyDescent="0.2">
      <c r="A167" s="30">
        <v>40003</v>
      </c>
      <c r="C167">
        <v>17.5</v>
      </c>
      <c r="D167">
        <v>45</v>
      </c>
      <c r="E167">
        <v>341.5</v>
      </c>
      <c r="F167">
        <v>410.1</v>
      </c>
      <c r="G167" s="10">
        <f t="shared" si="61"/>
        <v>359</v>
      </c>
      <c r="H167" s="2">
        <f t="shared" si="62"/>
        <v>455.1</v>
      </c>
      <c r="I167" s="49">
        <f t="shared" si="63"/>
        <v>-21.116238189408921</v>
      </c>
      <c r="J167">
        <v>48</v>
      </c>
    </row>
    <row r="168" spans="1:10" x14ac:dyDescent="0.2">
      <c r="A168" s="30">
        <v>40010</v>
      </c>
      <c r="C168">
        <v>17.5</v>
      </c>
      <c r="D168">
        <v>93</v>
      </c>
      <c r="E168">
        <v>341.5</v>
      </c>
      <c r="F168">
        <v>410.1</v>
      </c>
      <c r="G168" s="10">
        <f t="shared" si="61"/>
        <v>359</v>
      </c>
      <c r="H168" s="2">
        <f t="shared" si="62"/>
        <v>503.1</v>
      </c>
      <c r="I168" s="49">
        <f t="shared" si="63"/>
        <v>-28.642417014510045</v>
      </c>
      <c r="J168">
        <v>48</v>
      </c>
    </row>
    <row r="169" spans="1:10" x14ac:dyDescent="0.2">
      <c r="A169" s="30">
        <v>40017</v>
      </c>
      <c r="C169">
        <v>17.5</v>
      </c>
      <c r="D169">
        <v>93</v>
      </c>
      <c r="E169">
        <v>341.5</v>
      </c>
      <c r="F169">
        <v>410.1</v>
      </c>
      <c r="G169" s="10">
        <f t="shared" si="61"/>
        <v>359</v>
      </c>
      <c r="H169" s="2">
        <f t="shared" si="62"/>
        <v>503.1</v>
      </c>
      <c r="I169" s="49">
        <f t="shared" si="63"/>
        <v>-28.642417014510045</v>
      </c>
      <c r="J169">
        <v>48</v>
      </c>
    </row>
    <row r="170" spans="1:10" x14ac:dyDescent="0.2">
      <c r="A170" s="30">
        <v>40024</v>
      </c>
      <c r="C170">
        <v>16.5</v>
      </c>
      <c r="D170">
        <v>93</v>
      </c>
      <c r="E170">
        <v>342.5</v>
      </c>
      <c r="F170">
        <v>410.1</v>
      </c>
      <c r="G170" s="10">
        <f t="shared" si="61"/>
        <v>359</v>
      </c>
      <c r="H170" s="2">
        <f t="shared" si="62"/>
        <v>503.1</v>
      </c>
      <c r="I170" s="49">
        <f t="shared" si="63"/>
        <v>-28.642417014510045</v>
      </c>
      <c r="J170">
        <v>48</v>
      </c>
    </row>
    <row r="171" spans="1:10" x14ac:dyDescent="0.2">
      <c r="A171" s="30">
        <v>40031</v>
      </c>
      <c r="C171">
        <v>16.399999999999999</v>
      </c>
      <c r="D171">
        <v>45</v>
      </c>
      <c r="E171">
        <v>342.6</v>
      </c>
      <c r="F171">
        <v>459</v>
      </c>
      <c r="G171" s="10">
        <f t="shared" si="61"/>
        <v>359</v>
      </c>
      <c r="H171" s="2">
        <f t="shared" si="62"/>
        <v>504</v>
      </c>
      <c r="I171" s="49">
        <f t="shared" si="63"/>
        <v>-28.769841269841269</v>
      </c>
      <c r="J171">
        <v>48</v>
      </c>
    </row>
    <row r="172" spans="1:10" x14ac:dyDescent="0.2">
      <c r="A172" s="30">
        <v>40038</v>
      </c>
      <c r="C172">
        <v>16.7</v>
      </c>
      <c r="D172">
        <v>0</v>
      </c>
      <c r="E172">
        <v>342.6</v>
      </c>
      <c r="F172">
        <v>459</v>
      </c>
      <c r="G172" s="10">
        <f t="shared" si="61"/>
        <v>359.3</v>
      </c>
      <c r="H172" s="2">
        <f t="shared" si="62"/>
        <v>459</v>
      </c>
      <c r="I172" s="49">
        <f t="shared" si="63"/>
        <v>-21.721132897603479</v>
      </c>
      <c r="J172">
        <v>48</v>
      </c>
    </row>
    <row r="173" spans="1:10" x14ac:dyDescent="0.2">
      <c r="A173" s="30">
        <v>40045</v>
      </c>
      <c r="C173">
        <v>16.100000000000001</v>
      </c>
      <c r="D173">
        <v>0</v>
      </c>
      <c r="E173">
        <v>343.1</v>
      </c>
      <c r="F173">
        <v>459</v>
      </c>
      <c r="G173" s="10">
        <f t="shared" si="61"/>
        <v>359.20000000000005</v>
      </c>
      <c r="H173" s="2">
        <f t="shared" si="62"/>
        <v>459</v>
      </c>
      <c r="I173" s="49">
        <f t="shared" si="63"/>
        <v>-21.742919389978198</v>
      </c>
      <c r="J173">
        <v>48</v>
      </c>
    </row>
    <row r="174" spans="1:10" x14ac:dyDescent="0.2">
      <c r="A174" s="30">
        <v>40052</v>
      </c>
      <c r="C174">
        <v>13.6</v>
      </c>
      <c r="D174">
        <v>0</v>
      </c>
      <c r="E174">
        <v>345.7</v>
      </c>
      <c r="F174">
        <v>459</v>
      </c>
      <c r="G174" s="10">
        <f t="shared" si="61"/>
        <v>359.3</v>
      </c>
      <c r="H174" s="2">
        <f t="shared" si="62"/>
        <v>459</v>
      </c>
      <c r="I174" s="49">
        <f t="shared" si="63"/>
        <v>-21.721132897603479</v>
      </c>
      <c r="J174">
        <v>48</v>
      </c>
    </row>
    <row r="175" spans="1:10" x14ac:dyDescent="0.2">
      <c r="A175" s="30">
        <v>40059</v>
      </c>
      <c r="C175">
        <v>61.5</v>
      </c>
      <c r="D175">
        <v>195</v>
      </c>
      <c r="E175">
        <v>0</v>
      </c>
      <c r="F175">
        <v>0</v>
      </c>
      <c r="G175" s="10">
        <f t="shared" si="61"/>
        <v>61.5</v>
      </c>
      <c r="H175" s="2">
        <f t="shared" si="62"/>
        <v>195</v>
      </c>
      <c r="I175" s="49">
        <f t="shared" si="63"/>
        <v>-68.461538461538467</v>
      </c>
    </row>
    <row r="176" spans="1:10" x14ac:dyDescent="0.2">
      <c r="A176" s="30">
        <v>40066</v>
      </c>
      <c r="C176">
        <v>62.5</v>
      </c>
      <c r="D176">
        <v>195</v>
      </c>
      <c r="E176">
        <v>0</v>
      </c>
      <c r="F176">
        <v>0</v>
      </c>
      <c r="G176" s="10">
        <f t="shared" si="61"/>
        <v>62.5</v>
      </c>
      <c r="H176" s="2">
        <f t="shared" si="62"/>
        <v>195</v>
      </c>
      <c r="I176" s="49">
        <f t="shared" si="63"/>
        <v>-67.948717948717956</v>
      </c>
      <c r="J176">
        <v>215</v>
      </c>
    </row>
    <row r="177" spans="1:10" x14ac:dyDescent="0.2">
      <c r="A177" s="30">
        <v>40073</v>
      </c>
      <c r="C177">
        <v>172.5</v>
      </c>
      <c r="D177">
        <v>195</v>
      </c>
      <c r="E177">
        <v>0</v>
      </c>
      <c r="F177">
        <v>0</v>
      </c>
      <c r="G177" s="10">
        <f t="shared" si="61"/>
        <v>172.5</v>
      </c>
      <c r="H177" s="2">
        <f t="shared" si="62"/>
        <v>195</v>
      </c>
      <c r="I177" s="49">
        <f t="shared" si="63"/>
        <v>-11.538461538461542</v>
      </c>
    </row>
    <row r="178" spans="1:10" x14ac:dyDescent="0.2">
      <c r="A178" s="30">
        <v>40080</v>
      </c>
      <c r="C178">
        <v>172.5</v>
      </c>
      <c r="D178">
        <v>205</v>
      </c>
      <c r="E178">
        <v>0</v>
      </c>
      <c r="F178">
        <v>0</v>
      </c>
      <c r="G178" s="10">
        <f t="shared" si="61"/>
        <v>172.5</v>
      </c>
      <c r="H178" s="2">
        <f t="shared" si="62"/>
        <v>205</v>
      </c>
      <c r="I178" s="49">
        <f t="shared" si="63"/>
        <v>-15.853658536585369</v>
      </c>
    </row>
    <row r="179" spans="1:10" x14ac:dyDescent="0.2">
      <c r="A179" s="30">
        <v>40087</v>
      </c>
      <c r="C179">
        <v>172.5</v>
      </c>
      <c r="D179">
        <v>205.1</v>
      </c>
      <c r="E179">
        <v>0</v>
      </c>
      <c r="F179">
        <v>0</v>
      </c>
      <c r="G179" s="10">
        <f t="shared" si="61"/>
        <v>172.5</v>
      </c>
      <c r="H179" s="2">
        <f t="shared" si="62"/>
        <v>205.1</v>
      </c>
      <c r="I179" s="49">
        <f t="shared" si="63"/>
        <v>-15.8946855192589</v>
      </c>
    </row>
    <row r="180" spans="1:10" x14ac:dyDescent="0.2">
      <c r="A180" s="30">
        <v>40094</v>
      </c>
      <c r="C180">
        <v>175.7</v>
      </c>
      <c r="D180">
        <v>205</v>
      </c>
      <c r="E180">
        <v>28.6</v>
      </c>
      <c r="F180">
        <v>0</v>
      </c>
      <c r="G180" s="10">
        <f t="shared" si="61"/>
        <v>204.29999999999998</v>
      </c>
      <c r="H180" s="2">
        <f t="shared" si="62"/>
        <v>205</v>
      </c>
      <c r="I180" s="49">
        <f t="shared" si="63"/>
        <v>-0.34146341463415775</v>
      </c>
    </row>
    <row r="181" spans="1:10" x14ac:dyDescent="0.2">
      <c r="A181" s="30">
        <v>40101</v>
      </c>
      <c r="C181">
        <v>196.4</v>
      </c>
      <c r="D181">
        <v>205</v>
      </c>
      <c r="E181">
        <v>28.6</v>
      </c>
      <c r="F181">
        <v>0</v>
      </c>
      <c r="G181" s="10">
        <f t="shared" si="61"/>
        <v>225</v>
      </c>
      <c r="H181" s="2">
        <f t="shared" si="62"/>
        <v>205</v>
      </c>
      <c r="I181" s="49">
        <f t="shared" si="63"/>
        <v>9.7560975609756184</v>
      </c>
    </row>
    <row r="182" spans="1:10" x14ac:dyDescent="0.2">
      <c r="A182" s="30">
        <v>40108</v>
      </c>
      <c r="C182">
        <v>196.3</v>
      </c>
      <c r="D182">
        <v>165</v>
      </c>
      <c r="E182">
        <v>28.8</v>
      </c>
      <c r="F182">
        <v>56.6</v>
      </c>
      <c r="G182" s="10">
        <f t="shared" si="61"/>
        <v>225.10000000000002</v>
      </c>
      <c r="H182" s="2">
        <f t="shared" si="62"/>
        <v>221.6</v>
      </c>
      <c r="I182" s="49">
        <f t="shared" si="63"/>
        <v>1.5794223826715026</v>
      </c>
    </row>
    <row r="183" spans="1:10" x14ac:dyDescent="0.2">
      <c r="A183" s="30">
        <v>40115</v>
      </c>
      <c r="C183">
        <v>195.7</v>
      </c>
      <c r="D183">
        <v>165</v>
      </c>
      <c r="E183">
        <v>29.4</v>
      </c>
      <c r="F183">
        <v>56.6</v>
      </c>
      <c r="G183" s="10">
        <f t="shared" si="61"/>
        <v>225.1</v>
      </c>
      <c r="H183" s="2">
        <f t="shared" si="62"/>
        <v>221.6</v>
      </c>
      <c r="I183" s="49">
        <f t="shared" si="63"/>
        <v>1.5794223826714804</v>
      </c>
    </row>
    <row r="184" spans="1:10" x14ac:dyDescent="0.2">
      <c r="A184" s="30">
        <v>40122</v>
      </c>
      <c r="C184">
        <v>195.7</v>
      </c>
      <c r="D184">
        <v>165</v>
      </c>
      <c r="E184">
        <v>29.4</v>
      </c>
      <c r="F184">
        <v>56.6</v>
      </c>
      <c r="G184" s="10">
        <f t="shared" si="61"/>
        <v>225.1</v>
      </c>
      <c r="H184" s="2">
        <f t="shared" si="62"/>
        <v>221.6</v>
      </c>
      <c r="I184" s="49">
        <f t="shared" si="63"/>
        <v>1.5794223826714804</v>
      </c>
    </row>
    <row r="185" spans="1:10" x14ac:dyDescent="0.2">
      <c r="A185" s="30">
        <v>40129</v>
      </c>
      <c r="C185">
        <v>174</v>
      </c>
      <c r="D185">
        <v>110</v>
      </c>
      <c r="E185">
        <v>53.7</v>
      </c>
      <c r="F185">
        <v>114.3</v>
      </c>
      <c r="G185" s="10">
        <f t="shared" ref="G185:G216" si="64">+C185+E185</f>
        <v>227.7</v>
      </c>
      <c r="H185" s="2">
        <f t="shared" ref="H185:H216" si="65">+D185+F185</f>
        <v>224.3</v>
      </c>
      <c r="I185" s="49">
        <f t="shared" si="63"/>
        <v>1.5158270173874167</v>
      </c>
    </row>
    <row r="186" spans="1:10" x14ac:dyDescent="0.2">
      <c r="A186" s="30">
        <v>40136</v>
      </c>
      <c r="C186">
        <v>121.7</v>
      </c>
      <c r="D186">
        <v>110</v>
      </c>
      <c r="E186">
        <v>114.6</v>
      </c>
      <c r="F186">
        <v>114.3</v>
      </c>
      <c r="G186" s="10">
        <f t="shared" si="64"/>
        <v>236.3</v>
      </c>
      <c r="H186" s="2">
        <f t="shared" si="65"/>
        <v>224.3</v>
      </c>
      <c r="I186" s="49">
        <f t="shared" si="63"/>
        <v>5.3499777084262234</v>
      </c>
    </row>
    <row r="187" spans="1:10" x14ac:dyDescent="0.2">
      <c r="A187" s="30">
        <v>40143</v>
      </c>
      <c r="C187">
        <v>66.3</v>
      </c>
      <c r="D187">
        <v>118</v>
      </c>
      <c r="E187">
        <v>227.7</v>
      </c>
      <c r="F187">
        <v>114.7</v>
      </c>
      <c r="G187" s="10">
        <f t="shared" si="64"/>
        <v>294</v>
      </c>
      <c r="H187" s="2">
        <f t="shared" si="65"/>
        <v>232.7</v>
      </c>
      <c r="I187" s="49">
        <f t="shared" si="63"/>
        <v>26.342930812204557</v>
      </c>
    </row>
    <row r="188" spans="1:10" x14ac:dyDescent="0.2">
      <c r="A188" s="30">
        <v>40150</v>
      </c>
      <c r="C188">
        <v>66.099999999999994</v>
      </c>
      <c r="D188">
        <v>118</v>
      </c>
      <c r="E188">
        <v>227.9</v>
      </c>
      <c r="F188">
        <v>114.7</v>
      </c>
      <c r="G188" s="10">
        <f t="shared" si="64"/>
        <v>294</v>
      </c>
      <c r="H188" s="2">
        <f t="shared" si="65"/>
        <v>232.7</v>
      </c>
      <c r="I188" s="49">
        <f t="shared" ref="I188:I219" si="66">+(G188/H188-1)*100</f>
        <v>26.342930812204557</v>
      </c>
    </row>
    <row r="189" spans="1:10" x14ac:dyDescent="0.2">
      <c r="A189" s="30">
        <v>40157</v>
      </c>
      <c r="C189">
        <v>65.8</v>
      </c>
      <c r="D189">
        <v>118</v>
      </c>
      <c r="E189">
        <v>229.5</v>
      </c>
      <c r="F189">
        <v>115.1</v>
      </c>
      <c r="G189" s="10">
        <f t="shared" si="64"/>
        <v>295.3</v>
      </c>
      <c r="H189" s="2">
        <f t="shared" si="65"/>
        <v>233.1</v>
      </c>
      <c r="I189" s="49">
        <f t="shared" si="66"/>
        <v>26.683826683826695</v>
      </c>
    </row>
    <row r="190" spans="1:10" x14ac:dyDescent="0.2">
      <c r="A190" s="30">
        <v>40164</v>
      </c>
      <c r="C190">
        <v>65.7</v>
      </c>
      <c r="D190">
        <v>167.6</v>
      </c>
      <c r="E190">
        <v>285.7</v>
      </c>
      <c r="F190">
        <v>123.8</v>
      </c>
      <c r="G190" s="10">
        <f t="shared" si="64"/>
        <v>351.4</v>
      </c>
      <c r="H190" s="2">
        <f t="shared" si="65"/>
        <v>291.39999999999998</v>
      </c>
      <c r="I190" s="49">
        <f t="shared" si="66"/>
        <v>20.590253946465342</v>
      </c>
      <c r="J190">
        <v>10</v>
      </c>
    </row>
    <row r="191" spans="1:10" x14ac:dyDescent="0.2">
      <c r="A191" s="30">
        <v>40171</v>
      </c>
      <c r="C191">
        <v>65.3</v>
      </c>
      <c r="D191">
        <v>167.3</v>
      </c>
      <c r="E191">
        <v>285.8</v>
      </c>
      <c r="F191">
        <v>124.9</v>
      </c>
      <c r="G191" s="10">
        <f t="shared" si="64"/>
        <v>351.1</v>
      </c>
      <c r="H191" s="2">
        <f t="shared" si="65"/>
        <v>292.20000000000005</v>
      </c>
      <c r="I191" s="49">
        <f t="shared" si="66"/>
        <v>20.157426420260084</v>
      </c>
      <c r="J191">
        <v>10</v>
      </c>
    </row>
    <row r="192" spans="1:10" x14ac:dyDescent="0.2">
      <c r="A192" s="30">
        <f t="shared" ref="A192:A255" si="67">+A191+7</f>
        <v>40178</v>
      </c>
      <c r="C192">
        <v>56.1</v>
      </c>
      <c r="D192">
        <v>167.3</v>
      </c>
      <c r="E192">
        <v>295.3</v>
      </c>
      <c r="F192">
        <v>124.9</v>
      </c>
      <c r="G192" s="10">
        <f t="shared" si="64"/>
        <v>351.40000000000003</v>
      </c>
      <c r="H192" s="2">
        <f t="shared" si="65"/>
        <v>292.20000000000005</v>
      </c>
      <c r="I192" s="49">
        <f t="shared" si="66"/>
        <v>20.260095824777547</v>
      </c>
      <c r="J192">
        <v>10</v>
      </c>
    </row>
    <row r="193" spans="1:10" x14ac:dyDescent="0.2">
      <c r="A193" s="30">
        <f t="shared" si="67"/>
        <v>40185</v>
      </c>
      <c r="C193">
        <v>1.1000000000000001</v>
      </c>
      <c r="D193">
        <v>166.9</v>
      </c>
      <c r="E193">
        <v>350.3</v>
      </c>
      <c r="F193">
        <v>125.3</v>
      </c>
      <c r="G193" s="10">
        <f t="shared" si="64"/>
        <v>351.40000000000003</v>
      </c>
      <c r="H193" s="2">
        <f t="shared" si="65"/>
        <v>292.2</v>
      </c>
      <c r="I193" s="49">
        <f t="shared" si="66"/>
        <v>20.260095824777569</v>
      </c>
      <c r="J193">
        <v>10</v>
      </c>
    </row>
    <row r="194" spans="1:10" x14ac:dyDescent="0.2">
      <c r="A194" s="30">
        <f t="shared" si="67"/>
        <v>40192</v>
      </c>
      <c r="C194">
        <v>1.1000000000000001</v>
      </c>
      <c r="D194">
        <v>111.5</v>
      </c>
      <c r="E194">
        <v>408</v>
      </c>
      <c r="F194">
        <v>181.7</v>
      </c>
      <c r="G194" s="10">
        <f t="shared" si="64"/>
        <v>409.1</v>
      </c>
      <c r="H194" s="2">
        <f t="shared" si="65"/>
        <v>293.2</v>
      </c>
      <c r="I194" s="49">
        <f t="shared" si="66"/>
        <v>39.529331514324717</v>
      </c>
      <c r="J194">
        <v>10</v>
      </c>
    </row>
    <row r="195" spans="1:10" x14ac:dyDescent="0.2">
      <c r="A195" s="30">
        <f t="shared" si="67"/>
        <v>40199</v>
      </c>
      <c r="C195">
        <v>1.1000000000000001</v>
      </c>
      <c r="D195">
        <v>111.5</v>
      </c>
      <c r="E195">
        <v>408</v>
      </c>
      <c r="F195">
        <v>181.7</v>
      </c>
      <c r="G195" s="10">
        <f t="shared" si="64"/>
        <v>409.1</v>
      </c>
      <c r="H195" s="2">
        <f t="shared" si="65"/>
        <v>293.2</v>
      </c>
      <c r="I195" s="49">
        <f t="shared" si="66"/>
        <v>39.529331514324717</v>
      </c>
      <c r="J195">
        <v>10</v>
      </c>
    </row>
    <row r="196" spans="1:10" x14ac:dyDescent="0.2">
      <c r="A196" s="30">
        <f t="shared" si="67"/>
        <v>40206</v>
      </c>
      <c r="C196">
        <v>0.9</v>
      </c>
      <c r="D196">
        <v>111.5</v>
      </c>
      <c r="E196">
        <v>408.2</v>
      </c>
      <c r="F196">
        <v>181.7</v>
      </c>
      <c r="G196" s="10">
        <f t="shared" si="64"/>
        <v>409.09999999999997</v>
      </c>
      <c r="H196" s="2">
        <f t="shared" si="65"/>
        <v>293.2</v>
      </c>
      <c r="I196" s="49">
        <f t="shared" si="66"/>
        <v>39.529331514324696</v>
      </c>
      <c r="J196">
        <v>10</v>
      </c>
    </row>
    <row r="197" spans="1:10" x14ac:dyDescent="0.2">
      <c r="A197" s="30">
        <f t="shared" si="67"/>
        <v>40213</v>
      </c>
      <c r="C197">
        <v>0.9</v>
      </c>
      <c r="D197">
        <v>56.5</v>
      </c>
      <c r="E197">
        <v>408.2</v>
      </c>
      <c r="F197">
        <v>239.4</v>
      </c>
      <c r="G197" s="10">
        <f t="shared" si="64"/>
        <v>409.09999999999997</v>
      </c>
      <c r="H197" s="2">
        <f t="shared" si="65"/>
        <v>295.89999999999998</v>
      </c>
      <c r="I197" s="49">
        <f t="shared" si="66"/>
        <v>38.256167624197367</v>
      </c>
      <c r="J197">
        <v>10</v>
      </c>
    </row>
    <row r="198" spans="1:10" x14ac:dyDescent="0.2">
      <c r="A198" s="30">
        <f t="shared" si="67"/>
        <v>40220</v>
      </c>
      <c r="C198">
        <v>0.9</v>
      </c>
      <c r="D198">
        <v>56.5</v>
      </c>
      <c r="E198">
        <v>408.2</v>
      </c>
      <c r="F198">
        <v>239.4</v>
      </c>
      <c r="G198" s="10">
        <f t="shared" si="64"/>
        <v>409.09999999999997</v>
      </c>
      <c r="H198" s="2">
        <f t="shared" si="65"/>
        <v>295.89999999999998</v>
      </c>
      <c r="I198" s="49">
        <f t="shared" si="66"/>
        <v>38.256167624197367</v>
      </c>
      <c r="J198">
        <v>10</v>
      </c>
    </row>
    <row r="199" spans="1:10" x14ac:dyDescent="0.2">
      <c r="A199" s="30">
        <f t="shared" si="67"/>
        <v>40227</v>
      </c>
      <c r="C199">
        <v>0.9</v>
      </c>
      <c r="D199">
        <v>56.5</v>
      </c>
      <c r="E199">
        <v>408.2</v>
      </c>
      <c r="F199">
        <v>239.4</v>
      </c>
      <c r="G199" s="10">
        <f t="shared" si="64"/>
        <v>409.09999999999997</v>
      </c>
      <c r="H199" s="2">
        <f t="shared" si="65"/>
        <v>295.89999999999998</v>
      </c>
      <c r="I199" s="49">
        <f t="shared" si="66"/>
        <v>38.256167624197367</v>
      </c>
      <c r="J199">
        <v>10</v>
      </c>
    </row>
    <row r="200" spans="1:10" x14ac:dyDescent="0.2">
      <c r="A200" s="30">
        <f t="shared" si="67"/>
        <v>40234</v>
      </c>
      <c r="C200">
        <v>0.8</v>
      </c>
      <c r="D200">
        <v>0.7</v>
      </c>
      <c r="E200">
        <v>434.5</v>
      </c>
      <c r="F200">
        <v>297.60000000000002</v>
      </c>
      <c r="G200" s="10">
        <f t="shared" si="64"/>
        <v>435.3</v>
      </c>
      <c r="H200" s="2">
        <f t="shared" si="65"/>
        <v>298.3</v>
      </c>
      <c r="I200" s="49">
        <f t="shared" si="66"/>
        <v>45.926919208850151</v>
      </c>
      <c r="J200">
        <v>10</v>
      </c>
    </row>
    <row r="201" spans="1:10" x14ac:dyDescent="0.2">
      <c r="A201" s="30">
        <f t="shared" si="67"/>
        <v>40241</v>
      </c>
      <c r="C201">
        <v>0.8</v>
      </c>
      <c r="D201">
        <v>0.3</v>
      </c>
      <c r="E201">
        <v>434.5</v>
      </c>
      <c r="F201">
        <v>298</v>
      </c>
      <c r="G201" s="10">
        <f t="shared" si="64"/>
        <v>435.3</v>
      </c>
      <c r="H201" s="2">
        <f t="shared" si="65"/>
        <v>298.3</v>
      </c>
      <c r="I201" s="49">
        <f t="shared" si="66"/>
        <v>45.926919208850151</v>
      </c>
      <c r="J201">
        <v>10</v>
      </c>
    </row>
    <row r="202" spans="1:10" x14ac:dyDescent="0.2">
      <c r="A202" s="30">
        <f t="shared" si="67"/>
        <v>40248</v>
      </c>
      <c r="C202">
        <v>0.8</v>
      </c>
      <c r="D202">
        <v>0</v>
      </c>
      <c r="E202">
        <v>434.5</v>
      </c>
      <c r="F202">
        <v>298.7</v>
      </c>
      <c r="G202" s="10">
        <f t="shared" si="64"/>
        <v>435.3</v>
      </c>
      <c r="H202" s="2">
        <f t="shared" si="65"/>
        <v>298.7</v>
      </c>
      <c r="I202" s="49">
        <f t="shared" si="66"/>
        <v>45.731503180448627</v>
      </c>
      <c r="J202">
        <v>10</v>
      </c>
    </row>
    <row r="203" spans="1:10" x14ac:dyDescent="0.2">
      <c r="A203" s="30">
        <f t="shared" si="67"/>
        <v>40255</v>
      </c>
      <c r="C203">
        <v>0.8</v>
      </c>
      <c r="D203">
        <v>0</v>
      </c>
      <c r="E203">
        <v>486.8</v>
      </c>
      <c r="F203">
        <v>299</v>
      </c>
      <c r="G203" s="10">
        <f t="shared" si="64"/>
        <v>487.6</v>
      </c>
      <c r="H203" s="2">
        <f t="shared" si="65"/>
        <v>299</v>
      </c>
      <c r="I203" s="49">
        <f t="shared" si="66"/>
        <v>63.076923076923073</v>
      </c>
      <c r="J203">
        <v>10</v>
      </c>
    </row>
    <row r="204" spans="1:10" x14ac:dyDescent="0.2">
      <c r="A204" s="30">
        <f t="shared" si="67"/>
        <v>40262</v>
      </c>
      <c r="C204">
        <v>0.8</v>
      </c>
      <c r="D204">
        <v>0</v>
      </c>
      <c r="E204">
        <v>544.6</v>
      </c>
      <c r="F204">
        <v>299.5</v>
      </c>
      <c r="G204" s="10">
        <f t="shared" si="64"/>
        <v>545.4</v>
      </c>
      <c r="H204" s="2">
        <f t="shared" si="65"/>
        <v>299.5</v>
      </c>
      <c r="I204" s="49">
        <f t="shared" si="66"/>
        <v>82.103505843071773</v>
      </c>
      <c r="J204">
        <v>10</v>
      </c>
    </row>
    <row r="205" spans="1:10" x14ac:dyDescent="0.2">
      <c r="A205" s="30">
        <f t="shared" si="67"/>
        <v>40269</v>
      </c>
      <c r="C205">
        <v>0.8</v>
      </c>
      <c r="D205">
        <v>0</v>
      </c>
      <c r="E205">
        <v>544.6</v>
      </c>
      <c r="F205">
        <v>299.5</v>
      </c>
      <c r="G205" s="10">
        <f t="shared" si="64"/>
        <v>545.4</v>
      </c>
      <c r="H205" s="2">
        <f t="shared" si="65"/>
        <v>299.5</v>
      </c>
      <c r="I205" s="49">
        <f t="shared" si="66"/>
        <v>82.103505843071773</v>
      </c>
      <c r="J205">
        <v>10</v>
      </c>
    </row>
    <row r="206" spans="1:10" x14ac:dyDescent="0.2">
      <c r="A206" s="30">
        <f t="shared" si="67"/>
        <v>40276</v>
      </c>
      <c r="C206">
        <v>0.8</v>
      </c>
      <c r="D206">
        <v>0</v>
      </c>
      <c r="E206">
        <v>544.6</v>
      </c>
      <c r="F206">
        <v>299.5</v>
      </c>
      <c r="G206" s="10">
        <f t="shared" si="64"/>
        <v>545.4</v>
      </c>
      <c r="H206" s="2">
        <f t="shared" si="65"/>
        <v>299.5</v>
      </c>
      <c r="I206" s="49">
        <f t="shared" si="66"/>
        <v>82.103505843071773</v>
      </c>
      <c r="J206">
        <v>10</v>
      </c>
    </row>
    <row r="207" spans="1:10" x14ac:dyDescent="0.2">
      <c r="A207" s="30">
        <f t="shared" si="67"/>
        <v>40283</v>
      </c>
      <c r="C207">
        <v>0.8</v>
      </c>
      <c r="D207">
        <v>0</v>
      </c>
      <c r="E207">
        <v>570.5</v>
      </c>
      <c r="F207">
        <v>299.5</v>
      </c>
      <c r="G207" s="10">
        <f t="shared" si="64"/>
        <v>571.29999999999995</v>
      </c>
      <c r="H207" s="2">
        <f t="shared" si="65"/>
        <v>299.5</v>
      </c>
      <c r="I207" s="49">
        <f t="shared" si="66"/>
        <v>90.751252086811334</v>
      </c>
      <c r="J207">
        <v>10</v>
      </c>
    </row>
    <row r="208" spans="1:10" x14ac:dyDescent="0.2">
      <c r="A208" s="30">
        <f t="shared" si="67"/>
        <v>40290</v>
      </c>
      <c r="C208">
        <v>0.8</v>
      </c>
      <c r="D208">
        <v>0</v>
      </c>
      <c r="E208">
        <v>570.5</v>
      </c>
      <c r="F208">
        <v>299.5</v>
      </c>
      <c r="G208" s="10">
        <f t="shared" si="64"/>
        <v>571.29999999999995</v>
      </c>
      <c r="H208" s="2">
        <f t="shared" si="65"/>
        <v>299.5</v>
      </c>
      <c r="I208" s="49">
        <f t="shared" si="66"/>
        <v>90.751252086811334</v>
      </c>
      <c r="J208">
        <v>10</v>
      </c>
    </row>
    <row r="209" spans="1:10" x14ac:dyDescent="0.2">
      <c r="A209" s="30">
        <f t="shared" si="67"/>
        <v>40297</v>
      </c>
      <c r="C209">
        <v>0.8</v>
      </c>
      <c r="D209">
        <v>0</v>
      </c>
      <c r="E209">
        <v>628.29999999999995</v>
      </c>
      <c r="F209">
        <v>320.5</v>
      </c>
      <c r="G209" s="10">
        <f t="shared" si="64"/>
        <v>629.09999999999991</v>
      </c>
      <c r="H209" s="2">
        <f t="shared" si="65"/>
        <v>320.5</v>
      </c>
      <c r="I209" s="49">
        <f t="shared" si="66"/>
        <v>96.287051482059255</v>
      </c>
      <c r="J209">
        <v>10</v>
      </c>
    </row>
    <row r="210" spans="1:10" x14ac:dyDescent="0.2">
      <c r="A210" s="30">
        <f t="shared" si="67"/>
        <v>40304</v>
      </c>
      <c r="C210">
        <v>15.8</v>
      </c>
      <c r="D210">
        <v>0</v>
      </c>
      <c r="E210">
        <v>628.29999999999995</v>
      </c>
      <c r="F210">
        <v>320.5</v>
      </c>
      <c r="G210" s="10">
        <f t="shared" si="64"/>
        <v>644.09999999999991</v>
      </c>
      <c r="H210" s="2">
        <f t="shared" si="65"/>
        <v>320.5</v>
      </c>
      <c r="I210" s="49">
        <f t="shared" si="66"/>
        <v>100.96723868954753</v>
      </c>
      <c r="J210">
        <v>10</v>
      </c>
    </row>
    <row r="211" spans="1:10" x14ac:dyDescent="0.2">
      <c r="A211" s="30">
        <f t="shared" si="67"/>
        <v>40311</v>
      </c>
      <c r="C211">
        <v>15.8</v>
      </c>
      <c r="D211">
        <v>0</v>
      </c>
      <c r="E211">
        <v>628.29999999999995</v>
      </c>
      <c r="F211">
        <v>320.5</v>
      </c>
      <c r="G211" s="10">
        <f t="shared" si="64"/>
        <v>644.09999999999991</v>
      </c>
      <c r="H211" s="2">
        <f t="shared" si="65"/>
        <v>320.5</v>
      </c>
      <c r="I211" s="49">
        <f t="shared" si="66"/>
        <v>100.96723868954753</v>
      </c>
      <c r="J211">
        <v>10</v>
      </c>
    </row>
    <row r="212" spans="1:10" x14ac:dyDescent="0.2">
      <c r="A212" s="30">
        <f t="shared" si="67"/>
        <v>40318</v>
      </c>
      <c r="C212">
        <v>15.8</v>
      </c>
      <c r="D212">
        <v>0</v>
      </c>
      <c r="E212">
        <v>628.29999999999995</v>
      </c>
      <c r="F212">
        <v>320.5</v>
      </c>
      <c r="G212" s="10">
        <f t="shared" si="64"/>
        <v>644.09999999999991</v>
      </c>
      <c r="H212" s="2">
        <f t="shared" si="65"/>
        <v>320.5</v>
      </c>
      <c r="I212" s="49">
        <f t="shared" si="66"/>
        <v>100.96723868954753</v>
      </c>
      <c r="J212">
        <v>10</v>
      </c>
    </row>
    <row r="213" spans="1:10" x14ac:dyDescent="0.2">
      <c r="A213" s="30">
        <f t="shared" si="67"/>
        <v>40325</v>
      </c>
      <c r="C213">
        <v>17</v>
      </c>
      <c r="D213">
        <v>0</v>
      </c>
      <c r="E213">
        <v>628.5</v>
      </c>
      <c r="F213">
        <v>320.5</v>
      </c>
      <c r="G213" s="10">
        <f t="shared" si="64"/>
        <v>645.5</v>
      </c>
      <c r="H213" s="2">
        <f t="shared" si="65"/>
        <v>320.5</v>
      </c>
      <c r="I213" s="49">
        <f t="shared" si="66"/>
        <v>101.4040561622465</v>
      </c>
      <c r="J213">
        <v>10</v>
      </c>
    </row>
    <row r="214" spans="1:10" x14ac:dyDescent="0.2">
      <c r="A214" s="30">
        <f t="shared" si="67"/>
        <v>40332</v>
      </c>
      <c r="C214">
        <v>17</v>
      </c>
      <c r="D214">
        <v>0</v>
      </c>
      <c r="E214">
        <v>628.5</v>
      </c>
      <c r="F214">
        <v>320.5</v>
      </c>
      <c r="G214" s="10">
        <f t="shared" si="64"/>
        <v>645.5</v>
      </c>
      <c r="H214" s="2">
        <f t="shared" si="65"/>
        <v>320.5</v>
      </c>
      <c r="I214" s="49">
        <f t="shared" si="66"/>
        <v>101.4040561622465</v>
      </c>
      <c r="J214">
        <v>10</v>
      </c>
    </row>
    <row r="215" spans="1:10" x14ac:dyDescent="0.2">
      <c r="A215" s="30">
        <f t="shared" si="67"/>
        <v>40339</v>
      </c>
      <c r="C215">
        <v>17</v>
      </c>
      <c r="D215">
        <v>4</v>
      </c>
      <c r="E215">
        <v>628.5</v>
      </c>
      <c r="F215">
        <v>320.5</v>
      </c>
      <c r="G215" s="10">
        <f t="shared" si="64"/>
        <v>645.5</v>
      </c>
      <c r="H215" s="2">
        <f t="shared" si="65"/>
        <v>324.5</v>
      </c>
      <c r="I215" s="49">
        <f t="shared" si="66"/>
        <v>98.921417565485356</v>
      </c>
      <c r="J215">
        <v>10</v>
      </c>
    </row>
    <row r="216" spans="1:10" x14ac:dyDescent="0.2">
      <c r="A216" s="30">
        <f t="shared" si="67"/>
        <v>40346</v>
      </c>
      <c r="C216">
        <v>17</v>
      </c>
      <c r="D216">
        <v>4</v>
      </c>
      <c r="E216">
        <v>628.5</v>
      </c>
      <c r="F216">
        <v>320.5</v>
      </c>
      <c r="G216" s="10">
        <f t="shared" si="64"/>
        <v>645.5</v>
      </c>
      <c r="H216" s="2">
        <f t="shared" si="65"/>
        <v>324.5</v>
      </c>
      <c r="I216" s="49">
        <f t="shared" si="66"/>
        <v>98.921417565485356</v>
      </c>
      <c r="J216">
        <v>10</v>
      </c>
    </row>
    <row r="217" spans="1:10" x14ac:dyDescent="0.2">
      <c r="A217" s="30">
        <f t="shared" si="67"/>
        <v>40353</v>
      </c>
      <c r="C217">
        <v>17</v>
      </c>
      <c r="D217">
        <v>8.5</v>
      </c>
      <c r="E217">
        <v>628.5</v>
      </c>
      <c r="F217">
        <v>320.5</v>
      </c>
      <c r="G217" s="10">
        <f t="shared" ref="G217:G227" si="68">+C217+E217</f>
        <v>645.5</v>
      </c>
      <c r="H217" s="2">
        <f t="shared" ref="H217:H227" si="69">+D217+F217</f>
        <v>329</v>
      </c>
      <c r="I217" s="49">
        <f t="shared" si="66"/>
        <v>96.20060790273557</v>
      </c>
      <c r="J217">
        <v>10</v>
      </c>
    </row>
    <row r="218" spans="1:10" x14ac:dyDescent="0.2">
      <c r="A218" s="30">
        <f t="shared" si="67"/>
        <v>40360</v>
      </c>
      <c r="C218">
        <v>17</v>
      </c>
      <c r="D218">
        <v>8.5</v>
      </c>
      <c r="E218">
        <v>628.5</v>
      </c>
      <c r="F218">
        <v>341.5</v>
      </c>
      <c r="G218" s="10">
        <f t="shared" si="68"/>
        <v>645.5</v>
      </c>
      <c r="H218" s="2">
        <f t="shared" si="69"/>
        <v>350</v>
      </c>
      <c r="I218" s="49">
        <f t="shared" si="66"/>
        <v>84.428571428571431</v>
      </c>
      <c r="J218">
        <v>10</v>
      </c>
    </row>
    <row r="219" spans="1:10" x14ac:dyDescent="0.2">
      <c r="A219" s="30">
        <f t="shared" si="67"/>
        <v>40367</v>
      </c>
      <c r="C219">
        <v>98.9</v>
      </c>
      <c r="D219">
        <v>17.5</v>
      </c>
      <c r="E219">
        <v>628.5</v>
      </c>
      <c r="F219">
        <v>341.5</v>
      </c>
      <c r="G219" s="10">
        <f t="shared" si="68"/>
        <v>727.4</v>
      </c>
      <c r="H219" s="2">
        <f t="shared" si="69"/>
        <v>359</v>
      </c>
      <c r="I219" s="49">
        <f t="shared" si="66"/>
        <v>102.6183844011142</v>
      </c>
      <c r="J219">
        <v>70</v>
      </c>
    </row>
    <row r="220" spans="1:10" x14ac:dyDescent="0.2">
      <c r="A220" s="30">
        <f t="shared" si="67"/>
        <v>40374</v>
      </c>
      <c r="C220">
        <v>107.4</v>
      </c>
      <c r="D220">
        <v>17.5</v>
      </c>
      <c r="E220">
        <v>629</v>
      </c>
      <c r="F220">
        <v>341.5</v>
      </c>
      <c r="G220" s="10">
        <f t="shared" si="68"/>
        <v>736.4</v>
      </c>
      <c r="H220" s="2">
        <f t="shared" si="69"/>
        <v>359</v>
      </c>
      <c r="I220" s="49">
        <f t="shared" ref="I220:I227" si="70">+(G220/H220-1)*100</f>
        <v>105.12534818941504</v>
      </c>
      <c r="J220">
        <v>70</v>
      </c>
    </row>
    <row r="221" spans="1:10" x14ac:dyDescent="0.2">
      <c r="A221" s="30">
        <f t="shared" si="67"/>
        <v>40381</v>
      </c>
      <c r="C221">
        <v>126.7</v>
      </c>
      <c r="D221">
        <v>17.5</v>
      </c>
      <c r="E221">
        <v>629.70000000000005</v>
      </c>
      <c r="F221">
        <v>341.5</v>
      </c>
      <c r="G221" s="10">
        <f t="shared" si="68"/>
        <v>756.40000000000009</v>
      </c>
      <c r="H221" s="2">
        <f t="shared" si="69"/>
        <v>359</v>
      </c>
      <c r="I221" s="49">
        <f t="shared" si="70"/>
        <v>110.6963788300836</v>
      </c>
      <c r="J221">
        <v>235</v>
      </c>
    </row>
    <row r="222" spans="1:10" x14ac:dyDescent="0.2">
      <c r="A222" s="30">
        <f t="shared" si="67"/>
        <v>40388</v>
      </c>
      <c r="C222">
        <v>126.7</v>
      </c>
      <c r="D222">
        <v>16.5</v>
      </c>
      <c r="E222">
        <v>629.70000000000005</v>
      </c>
      <c r="F222">
        <v>342.5</v>
      </c>
      <c r="G222" s="10">
        <f t="shared" si="68"/>
        <v>756.40000000000009</v>
      </c>
      <c r="H222" s="2">
        <f t="shared" si="69"/>
        <v>359</v>
      </c>
      <c r="I222" s="49">
        <f t="shared" si="70"/>
        <v>110.6963788300836</v>
      </c>
      <c r="J222">
        <v>235</v>
      </c>
    </row>
    <row r="223" spans="1:10" x14ac:dyDescent="0.2">
      <c r="A223" s="30">
        <f t="shared" si="67"/>
        <v>40395</v>
      </c>
      <c r="C223">
        <v>100.8</v>
      </c>
      <c r="D223">
        <v>16.399999999999999</v>
      </c>
      <c r="E223">
        <v>656.8</v>
      </c>
      <c r="F223">
        <v>342.6</v>
      </c>
      <c r="G223" s="10">
        <f t="shared" si="68"/>
        <v>757.59999999999991</v>
      </c>
      <c r="H223" s="2">
        <f t="shared" si="69"/>
        <v>359</v>
      </c>
      <c r="I223" s="49">
        <f t="shared" si="70"/>
        <v>111.03064066852366</v>
      </c>
      <c r="J223">
        <v>235</v>
      </c>
    </row>
    <row r="224" spans="1:10" x14ac:dyDescent="0.2">
      <c r="A224" s="30">
        <f t="shared" si="67"/>
        <v>40402</v>
      </c>
      <c r="C224">
        <v>98.3</v>
      </c>
      <c r="D224">
        <v>16.7</v>
      </c>
      <c r="E224">
        <v>659.3</v>
      </c>
      <c r="F224">
        <v>342.6</v>
      </c>
      <c r="G224" s="10">
        <f t="shared" si="68"/>
        <v>757.59999999999991</v>
      </c>
      <c r="H224" s="2">
        <f t="shared" si="69"/>
        <v>359.3</v>
      </c>
      <c r="I224" s="49">
        <f t="shared" si="70"/>
        <v>110.85443918730861</v>
      </c>
      <c r="J224">
        <v>235</v>
      </c>
    </row>
    <row r="225" spans="1:10" x14ac:dyDescent="0.2">
      <c r="A225" s="30">
        <f t="shared" si="67"/>
        <v>40409</v>
      </c>
      <c r="C225">
        <v>97.8</v>
      </c>
      <c r="D225">
        <v>16.100000000000001</v>
      </c>
      <c r="E225">
        <v>659.8</v>
      </c>
      <c r="F225">
        <v>343.1</v>
      </c>
      <c r="G225" s="10">
        <f t="shared" si="68"/>
        <v>757.59999999999991</v>
      </c>
      <c r="H225" s="2">
        <f t="shared" si="69"/>
        <v>359.20000000000005</v>
      </c>
      <c r="I225" s="49">
        <f t="shared" si="70"/>
        <v>110.91314031180394</v>
      </c>
      <c r="J225">
        <v>235</v>
      </c>
    </row>
    <row r="226" spans="1:10" x14ac:dyDescent="0.2">
      <c r="A226" s="30">
        <f t="shared" si="67"/>
        <v>40416</v>
      </c>
      <c r="C226">
        <v>74.8</v>
      </c>
      <c r="D226">
        <v>13.6</v>
      </c>
      <c r="E226">
        <v>683.4</v>
      </c>
      <c r="F226">
        <v>345.7</v>
      </c>
      <c r="G226" s="10">
        <f t="shared" si="68"/>
        <v>758.19999999999993</v>
      </c>
      <c r="H226" s="2">
        <f t="shared" si="69"/>
        <v>359.3</v>
      </c>
      <c r="I226" s="49">
        <f t="shared" si="70"/>
        <v>111.02143055942109</v>
      </c>
      <c r="J226">
        <v>235</v>
      </c>
    </row>
    <row r="227" spans="1:10" x14ac:dyDescent="0.2">
      <c r="A227" s="30">
        <f t="shared" si="67"/>
        <v>40423</v>
      </c>
      <c r="C227">
        <v>309.8</v>
      </c>
      <c r="D227">
        <v>61.5</v>
      </c>
      <c r="E227">
        <v>0</v>
      </c>
      <c r="F227">
        <v>0</v>
      </c>
      <c r="G227" s="10">
        <f t="shared" si="68"/>
        <v>309.8</v>
      </c>
      <c r="H227" s="2">
        <f t="shared" si="69"/>
        <v>61.5</v>
      </c>
      <c r="I227" s="49">
        <f t="shared" si="70"/>
        <v>403.73983739837405</v>
      </c>
    </row>
    <row r="228" spans="1:10" x14ac:dyDescent="0.2">
      <c r="A228" s="30">
        <f t="shared" si="67"/>
        <v>40430</v>
      </c>
      <c r="C228">
        <v>309.8</v>
      </c>
      <c r="D228">
        <v>62.5</v>
      </c>
      <c r="E228">
        <v>0</v>
      </c>
      <c r="F228">
        <v>0</v>
      </c>
      <c r="G228" s="10">
        <f t="shared" ref="G228:G264" si="71">+C228+E228</f>
        <v>309.8</v>
      </c>
      <c r="H228" s="2">
        <f t="shared" ref="H228:H264" si="72">+D228+F228</f>
        <v>62.5</v>
      </c>
      <c r="I228" s="49">
        <f t="shared" ref="I228:I264" si="73">+(G228/H228-1)*100</f>
        <v>395.68</v>
      </c>
    </row>
    <row r="229" spans="1:10" x14ac:dyDescent="0.2">
      <c r="A229" s="30">
        <f t="shared" si="67"/>
        <v>40437</v>
      </c>
      <c r="C229">
        <v>309.39999999999998</v>
      </c>
      <c r="D229">
        <v>172.5</v>
      </c>
      <c r="E229">
        <v>0.4</v>
      </c>
      <c r="F229">
        <v>0</v>
      </c>
      <c r="G229" s="10">
        <f t="shared" si="71"/>
        <v>309.79999999999995</v>
      </c>
      <c r="H229" s="2">
        <f t="shared" si="72"/>
        <v>172.5</v>
      </c>
      <c r="I229" s="49">
        <f t="shared" si="73"/>
        <v>79.594202898550705</v>
      </c>
    </row>
    <row r="230" spans="1:10" x14ac:dyDescent="0.2">
      <c r="A230" s="30">
        <f t="shared" si="67"/>
        <v>40444</v>
      </c>
      <c r="C230">
        <v>308.89999999999998</v>
      </c>
      <c r="D230">
        <v>172.5</v>
      </c>
      <c r="E230">
        <v>0.9</v>
      </c>
      <c r="F230">
        <v>0</v>
      </c>
      <c r="G230" s="10">
        <f t="shared" si="71"/>
        <v>309.79999999999995</v>
      </c>
      <c r="H230" s="2">
        <f t="shared" si="72"/>
        <v>172.5</v>
      </c>
      <c r="I230" s="49">
        <f t="shared" si="73"/>
        <v>79.594202898550705</v>
      </c>
    </row>
    <row r="231" spans="1:10" x14ac:dyDescent="0.2">
      <c r="A231" s="30">
        <f t="shared" si="67"/>
        <v>40451</v>
      </c>
      <c r="C231">
        <v>341.9</v>
      </c>
      <c r="D231">
        <v>172.5</v>
      </c>
      <c r="E231">
        <v>0.9</v>
      </c>
      <c r="F231">
        <v>0</v>
      </c>
      <c r="G231" s="10">
        <f t="shared" si="71"/>
        <v>342.79999999999995</v>
      </c>
      <c r="H231" s="2">
        <f t="shared" si="72"/>
        <v>172.5</v>
      </c>
      <c r="I231" s="49">
        <f t="shared" si="73"/>
        <v>98.724637681159393</v>
      </c>
    </row>
    <row r="232" spans="1:10" x14ac:dyDescent="0.2">
      <c r="A232" s="30">
        <f t="shared" si="67"/>
        <v>40458</v>
      </c>
      <c r="C232">
        <v>285.60000000000002</v>
      </c>
      <c r="D232">
        <v>175.7</v>
      </c>
      <c r="E232">
        <v>57.2</v>
      </c>
      <c r="F232">
        <v>28.6</v>
      </c>
      <c r="G232" s="10">
        <f t="shared" si="71"/>
        <v>342.8</v>
      </c>
      <c r="H232" s="2">
        <f t="shared" si="72"/>
        <v>204.29999999999998</v>
      </c>
      <c r="I232" s="49">
        <f t="shared" si="73"/>
        <v>67.792462065589845</v>
      </c>
    </row>
    <row r="233" spans="1:10" x14ac:dyDescent="0.2">
      <c r="A233" s="30">
        <f t="shared" si="67"/>
        <v>40465</v>
      </c>
      <c r="C233">
        <v>285.60000000000002</v>
      </c>
      <c r="D233">
        <v>196.4</v>
      </c>
      <c r="E233">
        <v>57.2</v>
      </c>
      <c r="F233">
        <v>28.6</v>
      </c>
      <c r="G233" s="10">
        <f t="shared" si="71"/>
        <v>342.8</v>
      </c>
      <c r="H233" s="2">
        <f t="shared" si="72"/>
        <v>225</v>
      </c>
      <c r="I233" s="49">
        <f t="shared" si="73"/>
        <v>52.355555555555554</v>
      </c>
    </row>
    <row r="234" spans="1:10" x14ac:dyDescent="0.2">
      <c r="A234" s="30">
        <f t="shared" si="67"/>
        <v>40472</v>
      </c>
      <c r="C234">
        <v>228.1</v>
      </c>
      <c r="D234">
        <v>196.3</v>
      </c>
      <c r="E234">
        <v>114.7</v>
      </c>
      <c r="F234">
        <v>28.8</v>
      </c>
      <c r="G234" s="10">
        <f t="shared" si="71"/>
        <v>342.8</v>
      </c>
      <c r="H234" s="2">
        <f t="shared" si="72"/>
        <v>225.10000000000002</v>
      </c>
      <c r="I234" s="49">
        <f t="shared" si="73"/>
        <v>52.287872056863606</v>
      </c>
    </row>
    <row r="235" spans="1:10" x14ac:dyDescent="0.2">
      <c r="A235" s="30">
        <f t="shared" si="67"/>
        <v>40479</v>
      </c>
      <c r="C235">
        <v>171.8</v>
      </c>
      <c r="D235">
        <v>195.7</v>
      </c>
      <c r="E235">
        <v>171</v>
      </c>
      <c r="F235">
        <v>29.4</v>
      </c>
      <c r="G235" s="10">
        <f t="shared" si="71"/>
        <v>342.8</v>
      </c>
      <c r="H235" s="2">
        <f t="shared" si="72"/>
        <v>225.1</v>
      </c>
      <c r="I235" s="49">
        <f t="shared" si="73"/>
        <v>52.287872056863627</v>
      </c>
    </row>
    <row r="236" spans="1:10" x14ac:dyDescent="0.2">
      <c r="A236" s="30">
        <f t="shared" si="67"/>
        <v>40486</v>
      </c>
      <c r="C236">
        <v>117.8</v>
      </c>
      <c r="D236">
        <v>193.6</v>
      </c>
      <c r="E236">
        <v>171</v>
      </c>
      <c r="F236">
        <v>31.5</v>
      </c>
      <c r="G236" s="10">
        <f t="shared" si="71"/>
        <v>288.8</v>
      </c>
      <c r="H236" s="2">
        <f t="shared" si="72"/>
        <v>225.1</v>
      </c>
      <c r="I236" s="49">
        <f t="shared" si="73"/>
        <v>28.298533984895613</v>
      </c>
    </row>
    <row r="237" spans="1:10" x14ac:dyDescent="0.2">
      <c r="A237" s="30">
        <f t="shared" si="67"/>
        <v>40493</v>
      </c>
      <c r="C237">
        <v>117.8</v>
      </c>
      <c r="D237">
        <v>174</v>
      </c>
      <c r="E237">
        <v>220.5</v>
      </c>
      <c r="F237">
        <v>53.7</v>
      </c>
      <c r="G237" s="10">
        <f t="shared" si="71"/>
        <v>338.3</v>
      </c>
      <c r="H237" s="2">
        <f t="shared" si="72"/>
        <v>227.7</v>
      </c>
      <c r="I237" s="49">
        <f t="shared" si="73"/>
        <v>48.572683355292057</v>
      </c>
    </row>
    <row r="238" spans="1:10" x14ac:dyDescent="0.2">
      <c r="A238" s="30">
        <f t="shared" si="67"/>
        <v>40500</v>
      </c>
      <c r="C238">
        <v>116.9</v>
      </c>
      <c r="D238">
        <v>121.7</v>
      </c>
      <c r="E238">
        <v>221.4</v>
      </c>
      <c r="F238">
        <v>114.6</v>
      </c>
      <c r="G238" s="10">
        <f t="shared" si="71"/>
        <v>338.3</v>
      </c>
      <c r="H238" s="2">
        <f t="shared" si="72"/>
        <v>236.3</v>
      </c>
      <c r="I238" s="49">
        <f t="shared" si="73"/>
        <v>43.165467625899282</v>
      </c>
    </row>
    <row r="239" spans="1:10" x14ac:dyDescent="0.2">
      <c r="A239" s="30">
        <f t="shared" si="67"/>
        <v>40507</v>
      </c>
      <c r="C239">
        <v>115.8</v>
      </c>
      <c r="D239">
        <v>66.3</v>
      </c>
      <c r="E239">
        <v>222.5</v>
      </c>
      <c r="F239">
        <v>227.7</v>
      </c>
      <c r="G239" s="10">
        <f t="shared" si="71"/>
        <v>338.3</v>
      </c>
      <c r="H239" s="2">
        <f t="shared" si="72"/>
        <v>294</v>
      </c>
      <c r="I239" s="49">
        <f t="shared" si="73"/>
        <v>15.06802721088436</v>
      </c>
    </row>
    <row r="240" spans="1:10" x14ac:dyDescent="0.2">
      <c r="A240" s="30">
        <f t="shared" si="67"/>
        <v>40514</v>
      </c>
      <c r="C240">
        <v>115.3</v>
      </c>
      <c r="D240">
        <v>66.099999999999994</v>
      </c>
      <c r="E240">
        <v>223.2</v>
      </c>
      <c r="F240">
        <v>227.9</v>
      </c>
      <c r="G240" s="10">
        <f t="shared" si="71"/>
        <v>338.5</v>
      </c>
      <c r="H240" s="2">
        <f t="shared" si="72"/>
        <v>294</v>
      </c>
      <c r="I240" s="49">
        <f t="shared" si="73"/>
        <v>15.136054421768709</v>
      </c>
    </row>
    <row r="241" spans="1:9" x14ac:dyDescent="0.2">
      <c r="A241" s="30">
        <f t="shared" si="67"/>
        <v>40521</v>
      </c>
      <c r="C241">
        <v>114.8</v>
      </c>
      <c r="D241">
        <v>65.8</v>
      </c>
      <c r="E241">
        <v>223.9</v>
      </c>
      <c r="F241">
        <v>229.5</v>
      </c>
      <c r="G241" s="10">
        <f t="shared" si="71"/>
        <v>338.7</v>
      </c>
      <c r="H241" s="2">
        <f t="shared" si="72"/>
        <v>295.3</v>
      </c>
      <c r="I241" s="49">
        <f t="shared" si="73"/>
        <v>14.696918388079915</v>
      </c>
    </row>
    <row r="242" spans="1:9" x14ac:dyDescent="0.2">
      <c r="A242" s="30">
        <f t="shared" si="67"/>
        <v>40528</v>
      </c>
      <c r="C242">
        <v>84.8</v>
      </c>
      <c r="D242">
        <v>65.7</v>
      </c>
      <c r="E242">
        <v>304.60000000000002</v>
      </c>
      <c r="F242">
        <v>285.7</v>
      </c>
      <c r="G242" s="10">
        <f t="shared" si="71"/>
        <v>389.40000000000003</v>
      </c>
      <c r="H242" s="2">
        <f t="shared" si="72"/>
        <v>351.4</v>
      </c>
      <c r="I242" s="49">
        <f t="shared" si="73"/>
        <v>10.813887307911219</v>
      </c>
    </row>
    <row r="243" spans="1:9" x14ac:dyDescent="0.2">
      <c r="A243" s="30">
        <f t="shared" si="67"/>
        <v>40535</v>
      </c>
      <c r="C243">
        <v>84.7</v>
      </c>
      <c r="D243">
        <v>65.3</v>
      </c>
      <c r="E243">
        <v>304.7</v>
      </c>
      <c r="F243">
        <v>285.8</v>
      </c>
      <c r="G243" s="10">
        <f t="shared" si="71"/>
        <v>389.4</v>
      </c>
      <c r="H243" s="2">
        <f t="shared" si="72"/>
        <v>351.1</v>
      </c>
      <c r="I243" s="49">
        <f t="shared" si="73"/>
        <v>10.908573056109351</v>
      </c>
    </row>
    <row r="244" spans="1:9" x14ac:dyDescent="0.2">
      <c r="A244" s="30">
        <f t="shared" si="67"/>
        <v>40542</v>
      </c>
      <c r="C244">
        <v>82.9</v>
      </c>
      <c r="D244">
        <v>56.1</v>
      </c>
      <c r="E244">
        <v>306.5</v>
      </c>
      <c r="F244">
        <v>295.3</v>
      </c>
      <c r="G244" s="10">
        <f t="shared" si="71"/>
        <v>389.4</v>
      </c>
      <c r="H244" s="2">
        <f t="shared" si="72"/>
        <v>351.40000000000003</v>
      </c>
      <c r="I244" s="49">
        <f t="shared" si="73"/>
        <v>10.813887307911196</v>
      </c>
    </row>
    <row r="245" spans="1:9" x14ac:dyDescent="0.2">
      <c r="A245" s="30">
        <f t="shared" si="67"/>
        <v>40549</v>
      </c>
      <c r="C245">
        <v>110.5</v>
      </c>
      <c r="D245">
        <v>1.1000000000000001</v>
      </c>
      <c r="E245">
        <v>355.8</v>
      </c>
      <c r="F245">
        <v>350.3</v>
      </c>
      <c r="G245" s="10">
        <f t="shared" si="71"/>
        <v>466.3</v>
      </c>
      <c r="H245" s="2">
        <f t="shared" si="72"/>
        <v>351.40000000000003</v>
      </c>
      <c r="I245" s="49">
        <f t="shared" si="73"/>
        <v>32.69778030734205</v>
      </c>
    </row>
    <row r="246" spans="1:9" x14ac:dyDescent="0.2">
      <c r="A246" s="30">
        <f t="shared" si="67"/>
        <v>40556</v>
      </c>
      <c r="C246">
        <v>52.1</v>
      </c>
      <c r="D246">
        <v>1.1000000000000001</v>
      </c>
      <c r="E246">
        <v>452.2</v>
      </c>
      <c r="F246">
        <v>408</v>
      </c>
      <c r="G246" s="10">
        <f t="shared" si="71"/>
        <v>504.3</v>
      </c>
      <c r="H246" s="2">
        <f t="shared" si="72"/>
        <v>409.1</v>
      </c>
      <c r="I246" s="49">
        <f t="shared" si="73"/>
        <v>23.270593986800293</v>
      </c>
    </row>
    <row r="247" spans="1:9" x14ac:dyDescent="0.2">
      <c r="A247" s="30">
        <f t="shared" si="67"/>
        <v>40563</v>
      </c>
      <c r="C247">
        <v>52</v>
      </c>
      <c r="D247">
        <v>1.1000000000000001</v>
      </c>
      <c r="E247">
        <v>452.3</v>
      </c>
      <c r="F247">
        <v>408</v>
      </c>
      <c r="G247" s="10">
        <f t="shared" si="71"/>
        <v>504.3</v>
      </c>
      <c r="H247" s="2">
        <f t="shared" si="72"/>
        <v>409.1</v>
      </c>
      <c r="I247" s="49">
        <f t="shared" si="73"/>
        <v>23.270593986800293</v>
      </c>
    </row>
    <row r="248" spans="1:9" x14ac:dyDescent="0.2">
      <c r="A248" s="30">
        <f t="shared" si="67"/>
        <v>40570</v>
      </c>
      <c r="C248">
        <v>52</v>
      </c>
      <c r="D248">
        <v>0.9</v>
      </c>
      <c r="E248">
        <v>452.3</v>
      </c>
      <c r="F248">
        <v>408.2</v>
      </c>
      <c r="G248" s="10">
        <f t="shared" si="71"/>
        <v>504.3</v>
      </c>
      <c r="H248" s="2">
        <f t="shared" si="72"/>
        <v>409.09999999999997</v>
      </c>
      <c r="I248" s="49">
        <f t="shared" si="73"/>
        <v>23.270593986800314</v>
      </c>
    </row>
    <row r="249" spans="1:9" x14ac:dyDescent="0.2">
      <c r="A249" s="30">
        <f t="shared" si="67"/>
        <v>40577</v>
      </c>
      <c r="C249">
        <v>52</v>
      </c>
      <c r="D249">
        <v>0.9</v>
      </c>
      <c r="E249">
        <v>452.3</v>
      </c>
      <c r="F249">
        <v>408.2</v>
      </c>
      <c r="G249" s="10">
        <f t="shared" si="71"/>
        <v>504.3</v>
      </c>
      <c r="H249" s="2">
        <f t="shared" si="72"/>
        <v>409.09999999999997</v>
      </c>
      <c r="I249" s="49">
        <f t="shared" si="73"/>
        <v>23.270593986800314</v>
      </c>
    </row>
    <row r="250" spans="1:9" x14ac:dyDescent="0.2">
      <c r="A250" s="30">
        <f t="shared" si="67"/>
        <v>40584</v>
      </c>
      <c r="C250">
        <v>49</v>
      </c>
      <c r="D250">
        <v>0.9</v>
      </c>
      <c r="E250">
        <v>510.3</v>
      </c>
      <c r="F250">
        <v>408.2</v>
      </c>
      <c r="G250" s="10">
        <f t="shared" si="71"/>
        <v>559.29999999999995</v>
      </c>
      <c r="H250" s="2">
        <f t="shared" si="72"/>
        <v>409.09999999999997</v>
      </c>
      <c r="I250" s="49">
        <f t="shared" si="73"/>
        <v>36.714739672451714</v>
      </c>
    </row>
    <row r="251" spans="1:9" x14ac:dyDescent="0.2">
      <c r="A251" s="30">
        <f t="shared" si="67"/>
        <v>40591</v>
      </c>
      <c r="C251">
        <v>49</v>
      </c>
      <c r="D251">
        <v>0.9</v>
      </c>
      <c r="E251">
        <v>510.3</v>
      </c>
      <c r="F251">
        <v>408.2</v>
      </c>
      <c r="G251" s="10">
        <f t="shared" si="71"/>
        <v>559.29999999999995</v>
      </c>
      <c r="H251" s="2">
        <f t="shared" si="72"/>
        <v>409.09999999999997</v>
      </c>
      <c r="I251" s="49">
        <f t="shared" si="73"/>
        <v>36.714739672451714</v>
      </c>
    </row>
    <row r="252" spans="1:9" x14ac:dyDescent="0.2">
      <c r="A252" s="30">
        <f t="shared" si="67"/>
        <v>40598</v>
      </c>
      <c r="C252">
        <v>47.3</v>
      </c>
      <c r="D252">
        <v>0.8</v>
      </c>
      <c r="E252">
        <v>560</v>
      </c>
      <c r="F252">
        <v>434.5</v>
      </c>
      <c r="G252" s="10">
        <f t="shared" si="71"/>
        <v>607.29999999999995</v>
      </c>
      <c r="H252" s="2">
        <f t="shared" si="72"/>
        <v>435.3</v>
      </c>
      <c r="I252" s="49">
        <f t="shared" si="73"/>
        <v>39.512979554330329</v>
      </c>
    </row>
    <row r="253" spans="1:9" x14ac:dyDescent="0.2">
      <c r="A253" s="30">
        <f t="shared" si="67"/>
        <v>40605</v>
      </c>
      <c r="C253">
        <v>46.7</v>
      </c>
      <c r="D253">
        <v>0.8</v>
      </c>
      <c r="E253">
        <v>609.70000000000005</v>
      </c>
      <c r="F253">
        <v>434.5</v>
      </c>
      <c r="G253" s="10">
        <f t="shared" si="71"/>
        <v>656.40000000000009</v>
      </c>
      <c r="H253" s="2">
        <f t="shared" si="72"/>
        <v>435.3</v>
      </c>
      <c r="I253" s="49">
        <f t="shared" si="73"/>
        <v>50.79255685733979</v>
      </c>
    </row>
    <row r="254" spans="1:9" x14ac:dyDescent="0.2">
      <c r="A254" s="30">
        <f t="shared" si="67"/>
        <v>40612</v>
      </c>
      <c r="C254">
        <v>43.1</v>
      </c>
      <c r="D254">
        <v>0.8</v>
      </c>
      <c r="E254">
        <v>613.29999999999995</v>
      </c>
      <c r="F254">
        <v>434.6</v>
      </c>
      <c r="G254" s="10">
        <f t="shared" si="71"/>
        <v>656.4</v>
      </c>
      <c r="H254" s="2">
        <f t="shared" si="72"/>
        <v>435.40000000000003</v>
      </c>
      <c r="I254" s="49">
        <f t="shared" si="73"/>
        <v>50.757923748277435</v>
      </c>
    </row>
    <row r="255" spans="1:9" x14ac:dyDescent="0.2">
      <c r="A255" s="30">
        <f t="shared" si="67"/>
        <v>40619</v>
      </c>
      <c r="C255">
        <v>41.2</v>
      </c>
      <c r="D255">
        <v>0.8</v>
      </c>
      <c r="E255">
        <v>615.20000000000005</v>
      </c>
      <c r="F255">
        <v>486.8</v>
      </c>
      <c r="G255" s="10">
        <f t="shared" si="71"/>
        <v>656.40000000000009</v>
      </c>
      <c r="H255" s="2">
        <f t="shared" si="72"/>
        <v>487.6</v>
      </c>
      <c r="I255" s="49">
        <f t="shared" si="73"/>
        <v>34.618539786710436</v>
      </c>
    </row>
    <row r="256" spans="1:9" x14ac:dyDescent="0.2">
      <c r="A256" s="30">
        <f t="shared" ref="A256:A319" si="74">+A255+7</f>
        <v>40626</v>
      </c>
      <c r="C256">
        <v>10.199999999999999</v>
      </c>
      <c r="D256">
        <v>0.8</v>
      </c>
      <c r="E256">
        <v>646.79999999999995</v>
      </c>
      <c r="F256">
        <v>544.6</v>
      </c>
      <c r="G256" s="10">
        <f t="shared" si="71"/>
        <v>657</v>
      </c>
      <c r="H256" s="2">
        <f t="shared" si="72"/>
        <v>545.4</v>
      </c>
      <c r="I256" s="49">
        <f t="shared" si="73"/>
        <v>20.462046204620464</v>
      </c>
    </row>
    <row r="257" spans="1:9" x14ac:dyDescent="0.2">
      <c r="A257" s="30">
        <f t="shared" si="74"/>
        <v>40633</v>
      </c>
      <c r="C257">
        <v>8.3000000000000007</v>
      </c>
      <c r="D257">
        <v>0.8</v>
      </c>
      <c r="E257">
        <v>649.1</v>
      </c>
      <c r="F257">
        <v>544.6</v>
      </c>
      <c r="G257" s="10">
        <f t="shared" si="71"/>
        <v>657.4</v>
      </c>
      <c r="H257" s="2">
        <f t="shared" si="72"/>
        <v>545.4</v>
      </c>
      <c r="I257" s="49">
        <f t="shared" si="73"/>
        <v>20.535386872020545</v>
      </c>
    </row>
    <row r="258" spans="1:9" x14ac:dyDescent="0.2">
      <c r="A258" s="30">
        <f t="shared" si="74"/>
        <v>40640</v>
      </c>
      <c r="C258">
        <v>5</v>
      </c>
      <c r="D258">
        <v>0.8</v>
      </c>
      <c r="E258">
        <v>652.29999999999995</v>
      </c>
      <c r="F258">
        <v>544.6</v>
      </c>
      <c r="G258" s="10">
        <f t="shared" si="71"/>
        <v>657.3</v>
      </c>
      <c r="H258" s="2">
        <f t="shared" si="72"/>
        <v>545.4</v>
      </c>
      <c r="I258" s="49">
        <f t="shared" si="73"/>
        <v>20.517051705170509</v>
      </c>
    </row>
    <row r="259" spans="1:9" x14ac:dyDescent="0.2">
      <c r="A259" s="30">
        <f t="shared" si="74"/>
        <v>40647</v>
      </c>
      <c r="C259">
        <v>5</v>
      </c>
      <c r="D259">
        <v>0.8</v>
      </c>
      <c r="E259">
        <v>652.29999999999995</v>
      </c>
      <c r="F259">
        <v>570.5</v>
      </c>
      <c r="G259" s="10">
        <f t="shared" si="71"/>
        <v>657.3</v>
      </c>
      <c r="H259" s="2">
        <f t="shared" si="72"/>
        <v>571.29999999999995</v>
      </c>
      <c r="I259" s="49">
        <f t="shared" si="73"/>
        <v>15.053387012077724</v>
      </c>
    </row>
    <row r="260" spans="1:9" x14ac:dyDescent="0.2">
      <c r="A260" s="30">
        <f t="shared" si="74"/>
        <v>40654</v>
      </c>
      <c r="C260">
        <v>20</v>
      </c>
      <c r="D260">
        <v>0.8</v>
      </c>
      <c r="E260">
        <v>652.29999999999995</v>
      </c>
      <c r="F260">
        <v>570.5</v>
      </c>
      <c r="G260" s="10">
        <f t="shared" si="71"/>
        <v>672.3</v>
      </c>
      <c r="H260" s="2">
        <f t="shared" si="72"/>
        <v>571.29999999999995</v>
      </c>
      <c r="I260" s="49">
        <f t="shared" si="73"/>
        <v>17.678977769998248</v>
      </c>
    </row>
    <row r="261" spans="1:9" x14ac:dyDescent="0.2">
      <c r="A261" s="30">
        <f t="shared" si="74"/>
        <v>40661</v>
      </c>
      <c r="C261">
        <v>18.3</v>
      </c>
      <c r="D261">
        <v>0.8</v>
      </c>
      <c r="E261">
        <v>654</v>
      </c>
      <c r="F261">
        <v>628.29999999999995</v>
      </c>
      <c r="G261" s="10">
        <f t="shared" si="71"/>
        <v>672.3</v>
      </c>
      <c r="H261" s="2">
        <f t="shared" si="72"/>
        <v>629.09999999999991</v>
      </c>
      <c r="I261" s="49">
        <f t="shared" si="73"/>
        <v>6.8669527896995763</v>
      </c>
    </row>
    <row r="262" spans="1:9" x14ac:dyDescent="0.2">
      <c r="A262" s="30">
        <f t="shared" si="74"/>
        <v>40668</v>
      </c>
      <c r="C262">
        <v>16.7</v>
      </c>
      <c r="D262">
        <v>15.8</v>
      </c>
      <c r="E262">
        <v>657.3</v>
      </c>
      <c r="F262">
        <v>628.29999999999995</v>
      </c>
      <c r="G262" s="10">
        <f t="shared" si="71"/>
        <v>674</v>
      </c>
      <c r="H262" s="2">
        <f t="shared" si="72"/>
        <v>644.09999999999991</v>
      </c>
      <c r="I262" s="49">
        <f t="shared" si="73"/>
        <v>4.6421363142369332</v>
      </c>
    </row>
    <row r="263" spans="1:9" x14ac:dyDescent="0.2">
      <c r="A263" s="30">
        <f t="shared" si="74"/>
        <v>40675</v>
      </c>
      <c r="C263">
        <v>15</v>
      </c>
      <c r="D263">
        <v>15.8</v>
      </c>
      <c r="E263">
        <v>659.2</v>
      </c>
      <c r="F263">
        <v>628.29999999999995</v>
      </c>
      <c r="G263" s="10">
        <f t="shared" si="71"/>
        <v>674.2</v>
      </c>
      <c r="H263" s="2">
        <f t="shared" si="72"/>
        <v>644.09999999999991</v>
      </c>
      <c r="I263" s="49">
        <f t="shared" si="73"/>
        <v>4.6731873932619461</v>
      </c>
    </row>
    <row r="264" spans="1:9" x14ac:dyDescent="0.2">
      <c r="A264" s="30">
        <f t="shared" si="74"/>
        <v>40682</v>
      </c>
      <c r="C264">
        <v>15</v>
      </c>
      <c r="D264">
        <v>17.2</v>
      </c>
      <c r="E264">
        <v>659.2</v>
      </c>
      <c r="F264">
        <v>628.29999999999995</v>
      </c>
      <c r="G264" s="10">
        <f t="shared" si="71"/>
        <v>674.2</v>
      </c>
      <c r="H264" s="2">
        <f t="shared" si="72"/>
        <v>645.5</v>
      </c>
      <c r="I264" s="49">
        <f t="shared" si="73"/>
        <v>4.4461657629744522</v>
      </c>
    </row>
    <row r="265" spans="1:9" x14ac:dyDescent="0.2">
      <c r="A265" s="30">
        <f t="shared" si="74"/>
        <v>40689</v>
      </c>
      <c r="C265">
        <v>15</v>
      </c>
      <c r="D265">
        <v>17</v>
      </c>
      <c r="E265">
        <v>659.2</v>
      </c>
      <c r="F265">
        <v>628.5</v>
      </c>
      <c r="G265" s="10">
        <f t="shared" ref="G265:G273" si="75">+C265+E265</f>
        <v>674.2</v>
      </c>
      <c r="H265" s="2">
        <f t="shared" ref="H265:H273" si="76">+D265+F265</f>
        <v>645.5</v>
      </c>
      <c r="I265" s="49">
        <f t="shared" ref="I265:I273" si="77">+(G265/H265-1)*100</f>
        <v>4.4461657629744522</v>
      </c>
    </row>
    <row r="266" spans="1:9" x14ac:dyDescent="0.2">
      <c r="A266" s="30">
        <f t="shared" si="74"/>
        <v>40696</v>
      </c>
      <c r="C266">
        <v>15</v>
      </c>
      <c r="D266">
        <v>17</v>
      </c>
      <c r="E266">
        <v>659.2</v>
      </c>
      <c r="F266">
        <v>628.5</v>
      </c>
      <c r="G266" s="10">
        <f t="shared" si="75"/>
        <v>674.2</v>
      </c>
      <c r="H266" s="2">
        <f t="shared" si="76"/>
        <v>645.5</v>
      </c>
      <c r="I266" s="49">
        <f t="shared" si="77"/>
        <v>4.4461657629744522</v>
      </c>
    </row>
    <row r="267" spans="1:9" x14ac:dyDescent="0.2">
      <c r="A267" s="30">
        <f t="shared" si="74"/>
        <v>40703</v>
      </c>
      <c r="C267">
        <v>15</v>
      </c>
      <c r="D267">
        <v>17</v>
      </c>
      <c r="E267">
        <v>659.2</v>
      </c>
      <c r="F267">
        <v>628.5</v>
      </c>
      <c r="G267" s="10">
        <f t="shared" si="75"/>
        <v>674.2</v>
      </c>
      <c r="H267" s="2">
        <f t="shared" si="76"/>
        <v>645.5</v>
      </c>
      <c r="I267" s="49">
        <f t="shared" si="77"/>
        <v>4.4461657629744522</v>
      </c>
    </row>
    <row r="268" spans="1:9" x14ac:dyDescent="0.2">
      <c r="A268" s="30">
        <f t="shared" si="74"/>
        <v>40710</v>
      </c>
      <c r="C268">
        <v>15</v>
      </c>
      <c r="D268">
        <v>17</v>
      </c>
      <c r="E268">
        <v>659.2</v>
      </c>
      <c r="F268">
        <v>628.5</v>
      </c>
      <c r="G268" s="10">
        <f t="shared" si="75"/>
        <v>674.2</v>
      </c>
      <c r="H268" s="2">
        <f t="shared" si="76"/>
        <v>645.5</v>
      </c>
      <c r="I268" s="49">
        <f t="shared" si="77"/>
        <v>4.4461657629744522</v>
      </c>
    </row>
    <row r="269" spans="1:9" x14ac:dyDescent="0.2">
      <c r="A269" s="30">
        <f t="shared" si="74"/>
        <v>40717</v>
      </c>
      <c r="C269">
        <v>15</v>
      </c>
      <c r="D269">
        <v>17</v>
      </c>
      <c r="E269">
        <v>659.2</v>
      </c>
      <c r="F269">
        <v>628.5</v>
      </c>
      <c r="G269" s="10">
        <f t="shared" si="75"/>
        <v>674.2</v>
      </c>
      <c r="H269" s="2">
        <f t="shared" si="76"/>
        <v>645.5</v>
      </c>
      <c r="I269" s="49">
        <f t="shared" si="77"/>
        <v>4.4461657629744522</v>
      </c>
    </row>
    <row r="270" spans="1:9" x14ac:dyDescent="0.2">
      <c r="A270" s="30">
        <f t="shared" si="74"/>
        <v>40724</v>
      </c>
      <c r="C270">
        <v>20</v>
      </c>
      <c r="D270">
        <v>17</v>
      </c>
      <c r="E270">
        <v>659.2</v>
      </c>
      <c r="F270">
        <v>628.5</v>
      </c>
      <c r="G270" s="10">
        <f t="shared" si="75"/>
        <v>679.2</v>
      </c>
      <c r="H270" s="2">
        <f t="shared" si="76"/>
        <v>645.5</v>
      </c>
      <c r="I270" s="49">
        <f t="shared" si="77"/>
        <v>5.2207591014717281</v>
      </c>
    </row>
    <row r="271" spans="1:9" x14ac:dyDescent="0.2">
      <c r="A271" s="30">
        <f t="shared" si="74"/>
        <v>40731</v>
      </c>
      <c r="C271">
        <v>20</v>
      </c>
      <c r="D271">
        <v>98.9</v>
      </c>
      <c r="E271">
        <v>659.2</v>
      </c>
      <c r="F271">
        <v>628.5</v>
      </c>
      <c r="G271" s="10">
        <f t="shared" si="75"/>
        <v>679.2</v>
      </c>
      <c r="H271" s="2">
        <f t="shared" si="76"/>
        <v>727.4</v>
      </c>
      <c r="I271" s="49">
        <f t="shared" si="77"/>
        <v>-6.626340390431662</v>
      </c>
    </row>
    <row r="272" spans="1:9" x14ac:dyDescent="0.2">
      <c r="A272" s="30">
        <f t="shared" si="74"/>
        <v>40738</v>
      </c>
      <c r="C272">
        <v>20</v>
      </c>
      <c r="D272">
        <v>107.4</v>
      </c>
      <c r="E272">
        <v>659.2</v>
      </c>
      <c r="F272">
        <v>629</v>
      </c>
      <c r="G272" s="10">
        <f t="shared" si="75"/>
        <v>679.2</v>
      </c>
      <c r="H272" s="2">
        <f t="shared" si="76"/>
        <v>736.4</v>
      </c>
      <c r="I272" s="49">
        <f t="shared" si="77"/>
        <v>-7.7675176534492074</v>
      </c>
    </row>
    <row r="273" spans="1:10" x14ac:dyDescent="0.2">
      <c r="A273" s="30">
        <f t="shared" si="74"/>
        <v>40745</v>
      </c>
      <c r="C273">
        <v>20</v>
      </c>
      <c r="D273">
        <v>126.7</v>
      </c>
      <c r="E273">
        <v>659.2</v>
      </c>
      <c r="F273">
        <v>629.70000000000005</v>
      </c>
      <c r="G273" s="10">
        <f t="shared" si="75"/>
        <v>679.2</v>
      </c>
      <c r="H273" s="2">
        <f t="shared" si="76"/>
        <v>756.40000000000009</v>
      </c>
      <c r="I273" s="49">
        <f t="shared" si="77"/>
        <v>-10.206240084611318</v>
      </c>
    </row>
    <row r="274" spans="1:10" x14ac:dyDescent="0.2">
      <c r="A274" s="30">
        <f t="shared" si="74"/>
        <v>40752</v>
      </c>
      <c r="D274" s="113"/>
    </row>
    <row r="275" spans="1:10" x14ac:dyDescent="0.2">
      <c r="A275" s="30">
        <f t="shared" si="74"/>
        <v>40759</v>
      </c>
      <c r="C275">
        <v>20</v>
      </c>
      <c r="D275">
        <v>100.8</v>
      </c>
      <c r="E275">
        <v>685.4</v>
      </c>
      <c r="F275">
        <v>656.8</v>
      </c>
      <c r="G275" s="10">
        <f t="shared" ref="G275:H277" si="78">+C275+E275</f>
        <v>705.4</v>
      </c>
      <c r="H275" s="2">
        <f t="shared" si="78"/>
        <v>757.59999999999991</v>
      </c>
      <c r="I275" s="49">
        <f>+(G275/H275-1)*100</f>
        <v>-6.890179514255534</v>
      </c>
    </row>
    <row r="276" spans="1:10" x14ac:dyDescent="0.2">
      <c r="A276" s="30">
        <f t="shared" si="74"/>
        <v>40766</v>
      </c>
      <c r="C276">
        <v>20</v>
      </c>
      <c r="D276">
        <v>98.3</v>
      </c>
      <c r="E276">
        <v>685.4</v>
      </c>
      <c r="F276">
        <v>659.3</v>
      </c>
      <c r="G276" s="10">
        <f t="shared" si="78"/>
        <v>705.4</v>
      </c>
      <c r="H276" s="2">
        <f t="shared" si="78"/>
        <v>757.59999999999991</v>
      </c>
      <c r="I276" s="49">
        <f>+(G276/H276-1)*100</f>
        <v>-6.890179514255534</v>
      </c>
    </row>
    <row r="277" spans="1:10" x14ac:dyDescent="0.2">
      <c r="A277" s="30">
        <f t="shared" si="74"/>
        <v>40773</v>
      </c>
      <c r="C277">
        <v>18.2</v>
      </c>
      <c r="D277">
        <v>97.9</v>
      </c>
      <c r="E277">
        <v>687.2</v>
      </c>
      <c r="F277">
        <v>659.8</v>
      </c>
      <c r="G277" s="10">
        <f t="shared" si="78"/>
        <v>705.40000000000009</v>
      </c>
      <c r="H277" s="2">
        <f t="shared" si="78"/>
        <v>757.69999999999993</v>
      </c>
      <c r="I277" s="49">
        <f>+(G277/H277-1)*100</f>
        <v>-6.9024679952487622</v>
      </c>
    </row>
    <row r="278" spans="1:10" x14ac:dyDescent="0.2">
      <c r="A278" s="30">
        <f t="shared" si="74"/>
        <v>40780</v>
      </c>
      <c r="C278">
        <v>17.399999999999999</v>
      </c>
      <c r="D278">
        <v>74.8</v>
      </c>
      <c r="E278">
        <v>689</v>
      </c>
      <c r="F278">
        <v>683.4</v>
      </c>
      <c r="G278" s="10">
        <f t="shared" ref="G278:G285" si="79">+C278+E278</f>
        <v>706.4</v>
      </c>
      <c r="H278" s="2">
        <f t="shared" ref="H278:H285" si="80">+D278+F278</f>
        <v>758.19999999999993</v>
      </c>
      <c r="I278" s="49">
        <f t="shared" ref="I278:I296" si="81">+(G278/H278-1)*100</f>
        <v>-6.8319704563439725</v>
      </c>
    </row>
    <row r="279" spans="1:10" x14ac:dyDescent="0.2">
      <c r="A279" s="30">
        <f t="shared" si="74"/>
        <v>40787</v>
      </c>
      <c r="C279">
        <v>16.5</v>
      </c>
      <c r="D279">
        <v>309.8</v>
      </c>
      <c r="E279">
        <v>0.1</v>
      </c>
      <c r="F279">
        <v>0</v>
      </c>
      <c r="G279" s="10">
        <f t="shared" si="79"/>
        <v>16.600000000000001</v>
      </c>
      <c r="H279" s="2">
        <f t="shared" si="80"/>
        <v>309.8</v>
      </c>
      <c r="I279" s="49">
        <f t="shared" si="81"/>
        <v>-94.641704325371208</v>
      </c>
    </row>
    <row r="280" spans="1:10" x14ac:dyDescent="0.2">
      <c r="A280" s="30">
        <f t="shared" si="74"/>
        <v>40794</v>
      </c>
      <c r="C280">
        <v>16.5</v>
      </c>
      <c r="D280">
        <v>309.8</v>
      </c>
      <c r="E280">
        <v>0.2</v>
      </c>
      <c r="F280">
        <v>0</v>
      </c>
      <c r="G280" s="10">
        <f t="shared" si="79"/>
        <v>16.7</v>
      </c>
      <c r="H280" s="2">
        <f t="shared" si="80"/>
        <v>309.8</v>
      </c>
      <c r="I280" s="49">
        <f t="shared" si="81"/>
        <v>-94.609425435765004</v>
      </c>
      <c r="J280" s="113"/>
    </row>
    <row r="281" spans="1:10" x14ac:dyDescent="0.2">
      <c r="A281" s="30">
        <f t="shared" si="74"/>
        <v>40801</v>
      </c>
      <c r="C281">
        <v>16.3</v>
      </c>
      <c r="D281">
        <v>309.39999999999998</v>
      </c>
      <c r="E281">
        <v>0.3</v>
      </c>
      <c r="F281">
        <v>0.4</v>
      </c>
      <c r="G281" s="10">
        <f t="shared" si="79"/>
        <v>16.600000000000001</v>
      </c>
      <c r="H281" s="2">
        <f t="shared" si="80"/>
        <v>309.79999999999995</v>
      </c>
      <c r="I281" s="49">
        <f t="shared" si="81"/>
        <v>-94.641704325371194</v>
      </c>
    </row>
    <row r="282" spans="1:10" x14ac:dyDescent="0.2">
      <c r="A282" s="30">
        <f t="shared" si="74"/>
        <v>40808</v>
      </c>
      <c r="C282">
        <v>16</v>
      </c>
      <c r="D282">
        <v>308.89999999999998</v>
      </c>
      <c r="E282">
        <v>0.6</v>
      </c>
      <c r="F282">
        <v>1</v>
      </c>
      <c r="G282" s="10">
        <f t="shared" si="79"/>
        <v>16.600000000000001</v>
      </c>
      <c r="H282" s="2">
        <f t="shared" si="80"/>
        <v>309.89999999999998</v>
      </c>
      <c r="I282" s="49">
        <f t="shared" si="81"/>
        <v>-94.643433365601808</v>
      </c>
    </row>
    <row r="283" spans="1:10" x14ac:dyDescent="0.2">
      <c r="A283" s="30">
        <f t="shared" si="74"/>
        <v>40815</v>
      </c>
      <c r="C283">
        <v>16</v>
      </c>
      <c r="D283">
        <v>341.9</v>
      </c>
      <c r="E283">
        <v>0.6</v>
      </c>
      <c r="F283">
        <v>1</v>
      </c>
      <c r="G283" s="10">
        <f t="shared" si="79"/>
        <v>16.600000000000001</v>
      </c>
      <c r="H283" s="2">
        <f t="shared" si="80"/>
        <v>342.9</v>
      </c>
      <c r="I283" s="49">
        <f t="shared" si="81"/>
        <v>-95.158938466025077</v>
      </c>
    </row>
    <row r="284" spans="1:10" ht="15" x14ac:dyDescent="0.3">
      <c r="A284" s="30">
        <f t="shared" si="74"/>
        <v>40822</v>
      </c>
      <c r="C284" s="97">
        <v>15</v>
      </c>
      <c r="D284">
        <v>285.60000000000002</v>
      </c>
      <c r="E284">
        <v>0.6</v>
      </c>
      <c r="F284">
        <v>57.2</v>
      </c>
      <c r="G284" s="10">
        <f t="shared" si="79"/>
        <v>15.6</v>
      </c>
      <c r="H284" s="2">
        <f t="shared" si="80"/>
        <v>342.8</v>
      </c>
      <c r="I284" s="49">
        <f t="shared" si="81"/>
        <v>-95.449241540256708</v>
      </c>
    </row>
    <row r="285" spans="1:10" x14ac:dyDescent="0.2">
      <c r="A285" s="30">
        <f t="shared" si="74"/>
        <v>40829</v>
      </c>
      <c r="C285">
        <v>16</v>
      </c>
      <c r="D285">
        <v>285.60000000000002</v>
      </c>
      <c r="E285">
        <v>0.6</v>
      </c>
      <c r="F285">
        <v>57.2</v>
      </c>
      <c r="G285" s="10">
        <f t="shared" si="79"/>
        <v>16.600000000000001</v>
      </c>
      <c r="H285" s="2">
        <f t="shared" si="80"/>
        <v>342.8</v>
      </c>
      <c r="I285" s="49">
        <f t="shared" si="81"/>
        <v>-95.157526254375725</v>
      </c>
    </row>
    <row r="286" spans="1:10" x14ac:dyDescent="0.2">
      <c r="A286" s="30">
        <f t="shared" si="74"/>
        <v>40836</v>
      </c>
      <c r="C286">
        <v>16</v>
      </c>
      <c r="D286">
        <v>228.1</v>
      </c>
      <c r="E286">
        <v>0.6</v>
      </c>
      <c r="F286">
        <v>114.7</v>
      </c>
      <c r="G286" s="10">
        <f t="shared" ref="G286:H293" si="82">+C286+E286</f>
        <v>16.600000000000001</v>
      </c>
      <c r="H286" s="2">
        <f t="shared" si="82"/>
        <v>342.8</v>
      </c>
      <c r="I286" s="49">
        <f t="shared" si="81"/>
        <v>-95.157526254375725</v>
      </c>
    </row>
    <row r="287" spans="1:10" x14ac:dyDescent="0.2">
      <c r="A287" s="30">
        <f t="shared" si="74"/>
        <v>40843</v>
      </c>
      <c r="C287">
        <v>16</v>
      </c>
      <c r="D287">
        <v>171.8</v>
      </c>
      <c r="E287">
        <v>0.6</v>
      </c>
      <c r="F287">
        <v>171</v>
      </c>
      <c r="G287" s="10">
        <f t="shared" si="82"/>
        <v>16.600000000000001</v>
      </c>
      <c r="H287" s="2">
        <f t="shared" si="82"/>
        <v>342.8</v>
      </c>
      <c r="I287" s="49">
        <f t="shared" si="81"/>
        <v>-95.157526254375725</v>
      </c>
    </row>
    <row r="288" spans="1:10" x14ac:dyDescent="0.2">
      <c r="A288" s="30">
        <f t="shared" si="74"/>
        <v>40850</v>
      </c>
      <c r="C288">
        <v>76</v>
      </c>
      <c r="D288">
        <v>117.8</v>
      </c>
      <c r="E288">
        <v>0.6</v>
      </c>
      <c r="F288">
        <v>171</v>
      </c>
      <c r="G288" s="10">
        <f t="shared" si="82"/>
        <v>76.599999999999994</v>
      </c>
      <c r="H288" s="2">
        <f t="shared" si="82"/>
        <v>288.8</v>
      </c>
      <c r="I288" s="49">
        <f t="shared" si="81"/>
        <v>-73.476454293628819</v>
      </c>
    </row>
    <row r="289" spans="1:9" x14ac:dyDescent="0.2">
      <c r="A289" s="30">
        <f t="shared" si="74"/>
        <v>40857</v>
      </c>
      <c r="C289">
        <v>76</v>
      </c>
      <c r="D289">
        <v>117.8</v>
      </c>
      <c r="E289">
        <v>0.6</v>
      </c>
      <c r="F289">
        <v>220.5</v>
      </c>
      <c r="G289" s="10">
        <f t="shared" si="82"/>
        <v>76.599999999999994</v>
      </c>
      <c r="H289" s="2">
        <f t="shared" si="82"/>
        <v>338.3</v>
      </c>
      <c r="I289" s="49">
        <f t="shared" si="81"/>
        <v>-77.357375110848352</v>
      </c>
    </row>
    <row r="290" spans="1:9" x14ac:dyDescent="0.2">
      <c r="A290" s="30">
        <f t="shared" si="74"/>
        <v>40864</v>
      </c>
      <c r="C290">
        <v>76</v>
      </c>
      <c r="D290">
        <v>116.9</v>
      </c>
      <c r="E290">
        <v>0.6</v>
      </c>
      <c r="F290">
        <v>221.4</v>
      </c>
      <c r="G290" s="10">
        <f t="shared" si="82"/>
        <v>76.599999999999994</v>
      </c>
      <c r="H290" s="2">
        <f t="shared" si="82"/>
        <v>338.3</v>
      </c>
      <c r="I290" s="49">
        <f t="shared" si="81"/>
        <v>-77.357375110848352</v>
      </c>
    </row>
    <row r="291" spans="1:9" x14ac:dyDescent="0.2">
      <c r="A291" s="30">
        <f t="shared" si="74"/>
        <v>40871</v>
      </c>
      <c r="C291">
        <v>74</v>
      </c>
      <c r="D291">
        <v>115.9</v>
      </c>
      <c r="E291">
        <v>2.7</v>
      </c>
      <c r="F291">
        <v>222.5</v>
      </c>
      <c r="G291" s="10">
        <f t="shared" si="82"/>
        <v>76.7</v>
      </c>
      <c r="H291" s="2">
        <f t="shared" si="82"/>
        <v>338.4</v>
      </c>
      <c r="I291" s="49">
        <f t="shared" si="81"/>
        <v>-77.334515366430253</v>
      </c>
    </row>
    <row r="292" spans="1:9" x14ac:dyDescent="0.2">
      <c r="A292" s="30">
        <f t="shared" si="74"/>
        <v>40878</v>
      </c>
      <c r="C292">
        <v>72</v>
      </c>
      <c r="D292">
        <v>115.3</v>
      </c>
      <c r="E292">
        <v>4.5999999999999996</v>
      </c>
      <c r="F292">
        <v>223.2</v>
      </c>
      <c r="G292" s="10">
        <f t="shared" si="82"/>
        <v>76.599999999999994</v>
      </c>
      <c r="H292" s="2">
        <f t="shared" si="82"/>
        <v>338.5</v>
      </c>
      <c r="I292" s="49">
        <f t="shared" si="81"/>
        <v>-77.370753323485971</v>
      </c>
    </row>
    <row r="293" spans="1:9" x14ac:dyDescent="0.2">
      <c r="A293" s="30">
        <f t="shared" si="74"/>
        <v>40885</v>
      </c>
      <c r="C293">
        <v>70.5</v>
      </c>
      <c r="D293">
        <v>114.8</v>
      </c>
      <c r="E293">
        <v>6.1</v>
      </c>
      <c r="F293">
        <v>223.9</v>
      </c>
      <c r="G293" s="10">
        <f t="shared" si="82"/>
        <v>76.599999999999994</v>
      </c>
      <c r="H293" s="2">
        <f t="shared" si="82"/>
        <v>338.7</v>
      </c>
      <c r="I293" s="49">
        <f t="shared" si="81"/>
        <v>-77.384115736640098</v>
      </c>
    </row>
    <row r="294" spans="1:9" x14ac:dyDescent="0.2">
      <c r="A294" s="30">
        <f t="shared" si="74"/>
        <v>40892</v>
      </c>
      <c r="C294">
        <v>70</v>
      </c>
      <c r="D294">
        <v>84.8</v>
      </c>
      <c r="E294">
        <v>64.3</v>
      </c>
      <c r="F294">
        <v>304.60000000000002</v>
      </c>
      <c r="G294" s="10">
        <f t="shared" ref="G294:H296" si="83">+C294+E294</f>
        <v>134.30000000000001</v>
      </c>
      <c r="H294" s="2">
        <f t="shared" si="83"/>
        <v>389.40000000000003</v>
      </c>
      <c r="I294" s="49">
        <f t="shared" si="81"/>
        <v>-65.511042629686699</v>
      </c>
    </row>
    <row r="295" spans="1:9" x14ac:dyDescent="0.2">
      <c r="A295" s="30">
        <f t="shared" si="74"/>
        <v>40899</v>
      </c>
      <c r="C295">
        <v>70</v>
      </c>
      <c r="D295">
        <v>84.7</v>
      </c>
      <c r="E295">
        <v>64.3</v>
      </c>
      <c r="F295">
        <v>304.7</v>
      </c>
      <c r="G295" s="10">
        <f t="shared" si="83"/>
        <v>134.30000000000001</v>
      </c>
      <c r="H295" s="2">
        <f t="shared" si="83"/>
        <v>389.4</v>
      </c>
      <c r="I295" s="49">
        <f t="shared" si="81"/>
        <v>-65.511042629686699</v>
      </c>
    </row>
    <row r="296" spans="1:9" x14ac:dyDescent="0.2">
      <c r="A296" s="30">
        <f t="shared" si="74"/>
        <v>40906</v>
      </c>
      <c r="C296">
        <v>75</v>
      </c>
      <c r="D296">
        <v>82.9</v>
      </c>
      <c r="E296">
        <v>64.3</v>
      </c>
      <c r="F296">
        <v>306.5</v>
      </c>
      <c r="G296" s="10">
        <f t="shared" si="83"/>
        <v>139.30000000000001</v>
      </c>
      <c r="H296" s="2">
        <f t="shared" si="83"/>
        <v>389.4</v>
      </c>
      <c r="I296" s="49">
        <f t="shared" si="81"/>
        <v>-64.227015921931169</v>
      </c>
    </row>
    <row r="297" spans="1:9" x14ac:dyDescent="0.2">
      <c r="A297" s="30">
        <f t="shared" si="74"/>
        <v>40913</v>
      </c>
      <c r="C297">
        <v>79.400000000000006</v>
      </c>
      <c r="D297">
        <v>110.5</v>
      </c>
      <c r="E297">
        <v>65</v>
      </c>
      <c r="F297">
        <v>355.8</v>
      </c>
      <c r="G297" s="10">
        <f t="shared" ref="G297:G328" si="84">+C297+E297</f>
        <v>144.4</v>
      </c>
      <c r="H297" s="2">
        <f t="shared" ref="H297:H328" si="85">+D297+F297</f>
        <v>466.3</v>
      </c>
      <c r="I297" s="49">
        <f t="shared" ref="I297:I328" si="86">+(G297/H297-1)*100</f>
        <v>-69.032811494745872</v>
      </c>
    </row>
    <row r="298" spans="1:9" x14ac:dyDescent="0.2">
      <c r="A298" s="30">
        <f t="shared" si="74"/>
        <v>40920</v>
      </c>
      <c r="C298">
        <v>79</v>
      </c>
      <c r="D298">
        <v>52.1</v>
      </c>
      <c r="E298">
        <v>65.5</v>
      </c>
      <c r="F298">
        <v>452.2</v>
      </c>
      <c r="G298" s="10">
        <f t="shared" si="84"/>
        <v>144.5</v>
      </c>
      <c r="H298" s="2">
        <f t="shared" si="85"/>
        <v>504.3</v>
      </c>
      <c r="I298" s="49">
        <f t="shared" si="86"/>
        <v>-71.346420781280983</v>
      </c>
    </row>
    <row r="299" spans="1:9" x14ac:dyDescent="0.2">
      <c r="A299" s="30">
        <f t="shared" si="74"/>
        <v>40927</v>
      </c>
      <c r="C299">
        <v>77.900000000000006</v>
      </c>
      <c r="D299">
        <v>52</v>
      </c>
      <c r="E299">
        <v>66.599999999999994</v>
      </c>
      <c r="F299">
        <v>452.3</v>
      </c>
      <c r="G299" s="10">
        <f t="shared" si="84"/>
        <v>144.5</v>
      </c>
      <c r="H299" s="2">
        <f t="shared" si="85"/>
        <v>504.3</v>
      </c>
      <c r="I299" s="49">
        <f t="shared" si="86"/>
        <v>-71.346420781280983</v>
      </c>
    </row>
    <row r="300" spans="1:9" x14ac:dyDescent="0.2">
      <c r="A300" s="30">
        <f t="shared" si="74"/>
        <v>40934</v>
      </c>
      <c r="C300">
        <v>46.9</v>
      </c>
      <c r="D300">
        <v>52</v>
      </c>
      <c r="E300">
        <v>150.4</v>
      </c>
      <c r="F300">
        <v>452.3</v>
      </c>
      <c r="G300" s="10">
        <f t="shared" si="84"/>
        <v>197.3</v>
      </c>
      <c r="H300" s="2">
        <f t="shared" si="85"/>
        <v>504.3</v>
      </c>
      <c r="I300" s="49">
        <f t="shared" si="86"/>
        <v>-60.876462423160817</v>
      </c>
    </row>
    <row r="301" spans="1:9" x14ac:dyDescent="0.2">
      <c r="A301" s="30">
        <f t="shared" si="74"/>
        <v>40941</v>
      </c>
      <c r="C301">
        <v>45.9</v>
      </c>
      <c r="D301">
        <v>52</v>
      </c>
      <c r="E301">
        <v>151.30000000000001</v>
      </c>
      <c r="F301">
        <v>452.3</v>
      </c>
      <c r="G301" s="10">
        <f t="shared" si="84"/>
        <v>197.20000000000002</v>
      </c>
      <c r="H301" s="2">
        <f t="shared" si="85"/>
        <v>504.3</v>
      </c>
      <c r="I301" s="49">
        <f t="shared" si="86"/>
        <v>-60.89629188974817</v>
      </c>
    </row>
    <row r="302" spans="1:9" x14ac:dyDescent="0.2">
      <c r="A302" s="30">
        <f t="shared" si="74"/>
        <v>40948</v>
      </c>
      <c r="C302">
        <v>45.8</v>
      </c>
      <c r="D302">
        <v>49</v>
      </c>
      <c r="E302">
        <v>151.80000000000001</v>
      </c>
      <c r="F302">
        <v>510.3</v>
      </c>
      <c r="G302" s="10">
        <f t="shared" si="84"/>
        <v>197.60000000000002</v>
      </c>
      <c r="H302" s="2">
        <f t="shared" si="85"/>
        <v>559.29999999999995</v>
      </c>
      <c r="I302" s="49">
        <f t="shared" si="86"/>
        <v>-64.670123368496334</v>
      </c>
    </row>
    <row r="303" spans="1:9" x14ac:dyDescent="0.2">
      <c r="A303" s="30">
        <f t="shared" si="74"/>
        <v>40955</v>
      </c>
      <c r="C303">
        <v>45.5</v>
      </c>
      <c r="D303">
        <v>49</v>
      </c>
      <c r="E303">
        <v>152.1</v>
      </c>
      <c r="F303">
        <v>510.3</v>
      </c>
      <c r="G303" s="10">
        <f t="shared" si="84"/>
        <v>197.6</v>
      </c>
      <c r="H303" s="2">
        <f t="shared" si="85"/>
        <v>559.29999999999995</v>
      </c>
      <c r="I303" s="49">
        <f t="shared" si="86"/>
        <v>-64.670123368496334</v>
      </c>
    </row>
    <row r="304" spans="1:9" x14ac:dyDescent="0.2">
      <c r="A304" s="30">
        <f t="shared" si="74"/>
        <v>40962</v>
      </c>
      <c r="C304">
        <v>45.5</v>
      </c>
      <c r="D304">
        <v>47.3</v>
      </c>
      <c r="E304">
        <v>177.4</v>
      </c>
      <c r="F304">
        <v>560</v>
      </c>
      <c r="G304" s="10">
        <f t="shared" si="84"/>
        <v>222.9</v>
      </c>
      <c r="H304" s="2">
        <f t="shared" si="85"/>
        <v>607.29999999999995</v>
      </c>
      <c r="I304" s="49">
        <f t="shared" si="86"/>
        <v>-63.296558537790219</v>
      </c>
    </row>
    <row r="305" spans="1:10" x14ac:dyDescent="0.2">
      <c r="A305" s="30">
        <f t="shared" si="74"/>
        <v>40969</v>
      </c>
      <c r="C305">
        <v>45.5</v>
      </c>
      <c r="D305">
        <v>46.7</v>
      </c>
      <c r="E305">
        <v>177.4</v>
      </c>
      <c r="F305">
        <v>609.70000000000005</v>
      </c>
      <c r="G305" s="10">
        <f t="shared" si="84"/>
        <v>222.9</v>
      </c>
      <c r="H305" s="2">
        <f t="shared" si="85"/>
        <v>656.40000000000009</v>
      </c>
      <c r="I305" s="49">
        <f t="shared" si="86"/>
        <v>-66.042047531992694</v>
      </c>
    </row>
    <row r="306" spans="1:10" x14ac:dyDescent="0.2">
      <c r="A306" s="30">
        <f t="shared" si="74"/>
        <v>40976</v>
      </c>
      <c r="C306">
        <v>45.5</v>
      </c>
      <c r="D306">
        <v>43.1</v>
      </c>
      <c r="E306">
        <v>177.4</v>
      </c>
      <c r="F306">
        <v>613.29999999999995</v>
      </c>
      <c r="G306" s="10">
        <f t="shared" si="84"/>
        <v>222.9</v>
      </c>
      <c r="H306" s="2">
        <f t="shared" si="85"/>
        <v>656.4</v>
      </c>
      <c r="I306" s="49">
        <f t="shared" si="86"/>
        <v>-66.042047531992694</v>
      </c>
    </row>
    <row r="307" spans="1:10" x14ac:dyDescent="0.2">
      <c r="A307" s="30">
        <f t="shared" si="74"/>
        <v>40983</v>
      </c>
      <c r="C307">
        <v>45.3</v>
      </c>
      <c r="D307">
        <v>41.2</v>
      </c>
      <c r="E307">
        <v>177.7</v>
      </c>
      <c r="F307">
        <v>615.20000000000005</v>
      </c>
      <c r="G307" s="10">
        <f t="shared" si="84"/>
        <v>223</v>
      </c>
      <c r="H307" s="2">
        <f t="shared" si="85"/>
        <v>656.40000000000009</v>
      </c>
      <c r="I307" s="49">
        <f t="shared" si="86"/>
        <v>-66.026812918951876</v>
      </c>
    </row>
    <row r="308" spans="1:10" x14ac:dyDescent="0.2">
      <c r="A308" s="30">
        <f t="shared" si="74"/>
        <v>40990</v>
      </c>
      <c r="C308">
        <v>20.3</v>
      </c>
      <c r="D308">
        <v>10.199999999999999</v>
      </c>
      <c r="E308">
        <v>203.9</v>
      </c>
      <c r="F308">
        <v>646.79999999999995</v>
      </c>
      <c r="G308" s="10">
        <f t="shared" si="84"/>
        <v>224.20000000000002</v>
      </c>
      <c r="H308" s="2">
        <f t="shared" si="85"/>
        <v>657</v>
      </c>
      <c r="I308" s="49">
        <f t="shared" si="86"/>
        <v>-65.8751902587519</v>
      </c>
    </row>
    <row r="309" spans="1:10" x14ac:dyDescent="0.2">
      <c r="A309" s="30">
        <f t="shared" si="74"/>
        <v>40997</v>
      </c>
      <c r="C309">
        <v>15.4</v>
      </c>
      <c r="D309">
        <v>8.3000000000000007</v>
      </c>
      <c r="E309">
        <v>209.1</v>
      </c>
      <c r="F309">
        <v>649.1</v>
      </c>
      <c r="G309" s="10">
        <f t="shared" si="84"/>
        <v>224.5</v>
      </c>
      <c r="H309" s="2">
        <f t="shared" si="85"/>
        <v>657.4</v>
      </c>
      <c r="I309" s="49">
        <f t="shared" si="86"/>
        <v>-65.850319440219039</v>
      </c>
    </row>
    <row r="310" spans="1:10" x14ac:dyDescent="0.2">
      <c r="A310" s="30">
        <f t="shared" si="74"/>
        <v>41004</v>
      </c>
      <c r="C310">
        <v>15.1</v>
      </c>
      <c r="D310">
        <v>5</v>
      </c>
      <c r="E310">
        <v>267.2</v>
      </c>
      <c r="F310">
        <v>652.29999999999995</v>
      </c>
      <c r="G310" s="10">
        <f t="shared" si="84"/>
        <v>282.3</v>
      </c>
      <c r="H310" s="2">
        <f t="shared" si="85"/>
        <v>657.3</v>
      </c>
      <c r="I310" s="49">
        <f t="shared" si="86"/>
        <v>-57.051574623459601</v>
      </c>
    </row>
    <row r="311" spans="1:10" x14ac:dyDescent="0.2">
      <c r="A311" s="30">
        <f t="shared" si="74"/>
        <v>41011</v>
      </c>
      <c r="C311">
        <v>15</v>
      </c>
      <c r="D311">
        <v>5</v>
      </c>
      <c r="E311">
        <v>267.2</v>
      </c>
      <c r="F311">
        <v>652.29999999999995</v>
      </c>
      <c r="G311" s="10">
        <f t="shared" si="84"/>
        <v>282.2</v>
      </c>
      <c r="H311" s="2">
        <f t="shared" si="85"/>
        <v>657.3</v>
      </c>
      <c r="I311" s="49">
        <f t="shared" si="86"/>
        <v>-57.066788376692521</v>
      </c>
    </row>
    <row r="312" spans="1:10" x14ac:dyDescent="0.2">
      <c r="A312" s="30">
        <f t="shared" si="74"/>
        <v>41018</v>
      </c>
      <c r="C312">
        <v>15</v>
      </c>
      <c r="D312">
        <v>20</v>
      </c>
      <c r="E312">
        <v>267.2</v>
      </c>
      <c r="F312">
        <v>652.29999999999995</v>
      </c>
      <c r="G312" s="10">
        <f t="shared" si="84"/>
        <v>282.2</v>
      </c>
      <c r="H312" s="2">
        <f t="shared" si="85"/>
        <v>672.3</v>
      </c>
      <c r="I312" s="49">
        <f t="shared" si="86"/>
        <v>-58.024691358024683</v>
      </c>
    </row>
    <row r="313" spans="1:10" x14ac:dyDescent="0.2">
      <c r="A313" s="30">
        <f t="shared" si="74"/>
        <v>41025</v>
      </c>
      <c r="C313">
        <v>20</v>
      </c>
      <c r="D313">
        <v>18.3</v>
      </c>
      <c r="E313">
        <v>272.2</v>
      </c>
      <c r="F313">
        <v>654</v>
      </c>
      <c r="G313" s="10">
        <f t="shared" si="84"/>
        <v>292.2</v>
      </c>
      <c r="H313" s="2">
        <f t="shared" si="85"/>
        <v>672.3</v>
      </c>
      <c r="I313" s="49">
        <f t="shared" si="86"/>
        <v>-56.53726015171798</v>
      </c>
    </row>
    <row r="314" spans="1:10" x14ac:dyDescent="0.2">
      <c r="A314" s="30">
        <f t="shared" si="74"/>
        <v>41032</v>
      </c>
      <c r="C314">
        <v>20</v>
      </c>
      <c r="D314">
        <v>16.7</v>
      </c>
      <c r="E314">
        <v>272.2</v>
      </c>
      <c r="F314">
        <v>657.3</v>
      </c>
      <c r="G314" s="10">
        <f t="shared" si="84"/>
        <v>292.2</v>
      </c>
      <c r="H314" s="2">
        <f t="shared" si="85"/>
        <v>674</v>
      </c>
      <c r="I314" s="49">
        <f t="shared" si="86"/>
        <v>-56.646884272997035</v>
      </c>
      <c r="J314">
        <v>0</v>
      </c>
    </row>
    <row r="315" spans="1:10" x14ac:dyDescent="0.2">
      <c r="A315" s="30">
        <f t="shared" si="74"/>
        <v>41039</v>
      </c>
      <c r="C315">
        <v>30</v>
      </c>
      <c r="D315">
        <v>15</v>
      </c>
      <c r="E315">
        <v>272.2</v>
      </c>
      <c r="F315">
        <v>659.2</v>
      </c>
      <c r="G315" s="10">
        <f t="shared" si="84"/>
        <v>302.2</v>
      </c>
      <c r="H315" s="2">
        <f t="shared" si="85"/>
        <v>674.2</v>
      </c>
      <c r="I315" s="49">
        <f t="shared" si="86"/>
        <v>-55.176505487985764</v>
      </c>
    </row>
    <row r="316" spans="1:10" x14ac:dyDescent="0.2">
      <c r="A316" s="30">
        <f t="shared" si="74"/>
        <v>41046</v>
      </c>
      <c r="C316">
        <v>30</v>
      </c>
      <c r="D316">
        <v>15</v>
      </c>
      <c r="E316">
        <v>272.2</v>
      </c>
      <c r="F316">
        <v>659.2</v>
      </c>
      <c r="G316" s="10">
        <f t="shared" si="84"/>
        <v>302.2</v>
      </c>
      <c r="H316" s="2">
        <f t="shared" si="85"/>
        <v>674.2</v>
      </c>
      <c r="I316" s="49">
        <f t="shared" si="86"/>
        <v>-55.176505487985764</v>
      </c>
    </row>
    <row r="317" spans="1:10" x14ac:dyDescent="0.2">
      <c r="A317" s="30">
        <f t="shared" si="74"/>
        <v>41053</v>
      </c>
      <c r="C317">
        <v>30</v>
      </c>
      <c r="D317">
        <v>15</v>
      </c>
      <c r="E317">
        <v>272.2</v>
      </c>
      <c r="F317">
        <v>659.2</v>
      </c>
      <c r="G317" s="10">
        <f t="shared" si="84"/>
        <v>302.2</v>
      </c>
      <c r="H317" s="2">
        <f t="shared" si="85"/>
        <v>674.2</v>
      </c>
      <c r="I317" s="49">
        <f t="shared" si="86"/>
        <v>-55.176505487985764</v>
      </c>
    </row>
    <row r="318" spans="1:10" x14ac:dyDescent="0.2">
      <c r="A318" s="30">
        <f t="shared" si="74"/>
        <v>41060</v>
      </c>
      <c r="C318">
        <v>26.2</v>
      </c>
      <c r="D318">
        <v>15</v>
      </c>
      <c r="E318">
        <v>277.2</v>
      </c>
      <c r="F318">
        <v>659.2</v>
      </c>
      <c r="G318" s="10">
        <f t="shared" si="84"/>
        <v>303.39999999999998</v>
      </c>
      <c r="H318" s="2">
        <f t="shared" si="85"/>
        <v>674.2</v>
      </c>
      <c r="I318" s="49">
        <f t="shared" si="86"/>
        <v>-54.998516760605163</v>
      </c>
    </row>
    <row r="319" spans="1:10" x14ac:dyDescent="0.2">
      <c r="A319" s="30">
        <f t="shared" si="74"/>
        <v>41067</v>
      </c>
      <c r="C319">
        <v>26.2</v>
      </c>
      <c r="D319">
        <v>15</v>
      </c>
      <c r="E319">
        <v>277.2</v>
      </c>
      <c r="F319">
        <v>659.2</v>
      </c>
      <c r="G319" s="10">
        <f t="shared" si="84"/>
        <v>303.39999999999998</v>
      </c>
      <c r="H319" s="2">
        <f t="shared" si="85"/>
        <v>674.2</v>
      </c>
      <c r="I319" s="49">
        <f t="shared" si="86"/>
        <v>-54.998516760605163</v>
      </c>
    </row>
    <row r="320" spans="1:10" x14ac:dyDescent="0.2">
      <c r="A320" s="30">
        <f t="shared" ref="A320:A383" si="87">+A319+7</f>
        <v>41074</v>
      </c>
      <c r="C320">
        <v>26.2</v>
      </c>
      <c r="D320">
        <v>15</v>
      </c>
      <c r="E320">
        <v>277.2</v>
      </c>
      <c r="F320">
        <v>659.2</v>
      </c>
      <c r="G320" s="10">
        <f t="shared" si="84"/>
        <v>303.39999999999998</v>
      </c>
      <c r="H320" s="2">
        <f t="shared" si="85"/>
        <v>674.2</v>
      </c>
      <c r="I320" s="49">
        <f t="shared" si="86"/>
        <v>-54.998516760605163</v>
      </c>
    </row>
    <row r="321" spans="1:10" x14ac:dyDescent="0.2">
      <c r="A321" s="30">
        <f t="shared" si="87"/>
        <v>41081</v>
      </c>
      <c r="C321">
        <v>22.9</v>
      </c>
      <c r="D321">
        <v>15</v>
      </c>
      <c r="E321">
        <v>280.5</v>
      </c>
      <c r="F321">
        <v>659.2</v>
      </c>
      <c r="G321" s="10">
        <f t="shared" si="84"/>
        <v>303.39999999999998</v>
      </c>
      <c r="H321" s="2">
        <f t="shared" si="85"/>
        <v>674.2</v>
      </c>
      <c r="I321" s="49">
        <f t="shared" si="86"/>
        <v>-54.998516760605163</v>
      </c>
      <c r="J321">
        <v>70</v>
      </c>
    </row>
    <row r="322" spans="1:10" x14ac:dyDescent="0.2">
      <c r="A322" s="30">
        <f t="shared" si="87"/>
        <v>41088</v>
      </c>
      <c r="C322">
        <v>21.2</v>
      </c>
      <c r="D322">
        <v>20</v>
      </c>
      <c r="E322">
        <v>282.2</v>
      </c>
      <c r="F322">
        <v>659.2</v>
      </c>
      <c r="G322" s="10">
        <f t="shared" si="84"/>
        <v>303.39999999999998</v>
      </c>
      <c r="H322" s="2">
        <f t="shared" si="85"/>
        <v>679.2</v>
      </c>
      <c r="I322" s="49">
        <f t="shared" si="86"/>
        <v>-55.329799764428742</v>
      </c>
      <c r="J322">
        <v>70</v>
      </c>
    </row>
    <row r="323" spans="1:10" x14ac:dyDescent="0.2">
      <c r="A323" s="30">
        <f t="shared" si="87"/>
        <v>41095</v>
      </c>
      <c r="C323">
        <v>19.5</v>
      </c>
      <c r="D323">
        <v>20</v>
      </c>
      <c r="E323">
        <v>284.10000000000002</v>
      </c>
      <c r="F323">
        <v>659.2</v>
      </c>
      <c r="G323" s="10">
        <f t="shared" si="84"/>
        <v>303.60000000000002</v>
      </c>
      <c r="H323" s="2">
        <f t="shared" si="85"/>
        <v>679.2</v>
      </c>
      <c r="I323" s="49">
        <f t="shared" si="86"/>
        <v>-55.300353356890454</v>
      </c>
      <c r="J323">
        <v>63.5</v>
      </c>
    </row>
    <row r="324" spans="1:10" x14ac:dyDescent="0.2">
      <c r="A324" s="30">
        <f t="shared" si="87"/>
        <v>41102</v>
      </c>
      <c r="C324">
        <v>17.8</v>
      </c>
      <c r="D324">
        <v>20</v>
      </c>
      <c r="E324">
        <v>285.8</v>
      </c>
      <c r="F324">
        <v>659.2</v>
      </c>
      <c r="G324" s="10">
        <f t="shared" si="84"/>
        <v>303.60000000000002</v>
      </c>
      <c r="H324" s="2">
        <f t="shared" si="85"/>
        <v>679.2</v>
      </c>
      <c r="I324" s="49">
        <f t="shared" si="86"/>
        <v>-55.300353356890454</v>
      </c>
      <c r="J324">
        <v>70</v>
      </c>
    </row>
    <row r="325" spans="1:10" x14ac:dyDescent="0.2">
      <c r="A325" s="30">
        <f t="shared" si="87"/>
        <v>41109</v>
      </c>
      <c r="C325">
        <v>16</v>
      </c>
      <c r="D325">
        <v>20</v>
      </c>
      <c r="E325">
        <v>287.60000000000002</v>
      </c>
      <c r="F325">
        <v>659.2</v>
      </c>
      <c r="G325" s="10">
        <f t="shared" si="84"/>
        <v>303.60000000000002</v>
      </c>
      <c r="H325" s="2">
        <f t="shared" si="85"/>
        <v>679.2</v>
      </c>
      <c r="I325" s="49">
        <f t="shared" si="86"/>
        <v>-55.300353356890454</v>
      </c>
      <c r="J325">
        <v>70</v>
      </c>
    </row>
    <row r="326" spans="1:10" x14ac:dyDescent="0.2">
      <c r="A326" s="30">
        <f t="shared" si="87"/>
        <v>41116</v>
      </c>
      <c r="C326">
        <v>12.6</v>
      </c>
      <c r="D326">
        <v>20</v>
      </c>
      <c r="E326">
        <v>291.10000000000002</v>
      </c>
      <c r="F326">
        <v>659.2</v>
      </c>
      <c r="G326" s="10">
        <f t="shared" si="84"/>
        <v>303.70000000000005</v>
      </c>
      <c r="H326" s="2">
        <f t="shared" si="85"/>
        <v>679.2</v>
      </c>
      <c r="I326" s="49">
        <f t="shared" si="86"/>
        <v>-55.285630153121311</v>
      </c>
      <c r="J326">
        <v>70</v>
      </c>
    </row>
    <row r="327" spans="1:10" x14ac:dyDescent="0.2">
      <c r="A327" s="30">
        <f t="shared" si="87"/>
        <v>41123</v>
      </c>
      <c r="C327">
        <v>10.6</v>
      </c>
      <c r="D327">
        <v>20</v>
      </c>
      <c r="E327">
        <v>293</v>
      </c>
      <c r="F327">
        <v>685.4</v>
      </c>
      <c r="G327" s="10">
        <f t="shared" si="84"/>
        <v>303.60000000000002</v>
      </c>
      <c r="H327" s="2">
        <f t="shared" si="85"/>
        <v>705.4</v>
      </c>
      <c r="I327" s="49">
        <f t="shared" si="86"/>
        <v>-56.960589736319811</v>
      </c>
      <c r="J327">
        <v>70</v>
      </c>
    </row>
    <row r="328" spans="1:10" x14ac:dyDescent="0.2">
      <c r="A328" s="30">
        <f t="shared" si="87"/>
        <v>41130</v>
      </c>
      <c r="C328">
        <v>7.7</v>
      </c>
      <c r="D328">
        <v>20</v>
      </c>
      <c r="E328">
        <v>295.89999999999998</v>
      </c>
      <c r="F328">
        <v>685.4</v>
      </c>
      <c r="G328" s="10">
        <f t="shared" si="84"/>
        <v>303.59999999999997</v>
      </c>
      <c r="H328" s="2">
        <f t="shared" si="85"/>
        <v>705.4</v>
      </c>
      <c r="I328" s="49">
        <f t="shared" si="86"/>
        <v>-56.960589736319825</v>
      </c>
      <c r="J328">
        <v>70</v>
      </c>
    </row>
    <row r="329" spans="1:10" x14ac:dyDescent="0.2">
      <c r="A329" s="30">
        <f t="shared" si="87"/>
        <v>41137</v>
      </c>
      <c r="C329">
        <v>6.7</v>
      </c>
      <c r="D329">
        <v>18.2</v>
      </c>
      <c r="E329">
        <v>296.89999999999998</v>
      </c>
      <c r="F329">
        <v>687.2</v>
      </c>
      <c r="G329" s="10">
        <f t="shared" ref="G329:G348" si="88">+C329+E329</f>
        <v>303.59999999999997</v>
      </c>
      <c r="H329" s="2">
        <f t="shared" ref="H329:H348" si="89">+D329+F329</f>
        <v>705.40000000000009</v>
      </c>
      <c r="I329" s="49">
        <f t="shared" ref="I329:I360" si="90">+(G329/H329-1)*100</f>
        <v>-56.960589736319832</v>
      </c>
      <c r="J329">
        <v>70</v>
      </c>
    </row>
    <row r="330" spans="1:10" x14ac:dyDescent="0.2">
      <c r="A330" s="30">
        <f t="shared" si="87"/>
        <v>41144</v>
      </c>
      <c r="C330">
        <v>6.5</v>
      </c>
      <c r="D330">
        <v>17.399999999999999</v>
      </c>
      <c r="E330">
        <v>297.10000000000002</v>
      </c>
      <c r="F330">
        <v>689</v>
      </c>
      <c r="G330" s="10">
        <f t="shared" si="88"/>
        <v>303.60000000000002</v>
      </c>
      <c r="H330" s="2">
        <f t="shared" si="89"/>
        <v>706.4</v>
      </c>
      <c r="I330" s="49">
        <f t="shared" si="90"/>
        <v>-57.021517553793878</v>
      </c>
      <c r="J330">
        <v>70</v>
      </c>
    </row>
    <row r="331" spans="1:10" x14ac:dyDescent="0.2">
      <c r="A331" s="30">
        <f t="shared" si="87"/>
        <v>41151</v>
      </c>
      <c r="C331">
        <v>5.5</v>
      </c>
      <c r="D331">
        <v>16.5</v>
      </c>
      <c r="E331">
        <v>298.2</v>
      </c>
      <c r="F331">
        <v>0.1</v>
      </c>
      <c r="G331" s="10">
        <f t="shared" si="88"/>
        <v>303.7</v>
      </c>
      <c r="H331" s="2">
        <f t="shared" si="89"/>
        <v>16.600000000000001</v>
      </c>
      <c r="I331" s="49">
        <f t="shared" si="90"/>
        <v>1729.5180722891566</v>
      </c>
      <c r="J331">
        <v>70</v>
      </c>
    </row>
    <row r="332" spans="1:10" x14ac:dyDescent="0.2">
      <c r="A332" s="30">
        <f t="shared" si="87"/>
        <v>41158</v>
      </c>
      <c r="C332">
        <v>75.400000000000006</v>
      </c>
      <c r="D332">
        <v>16.5</v>
      </c>
      <c r="E332">
        <v>0.5</v>
      </c>
      <c r="F332">
        <v>0.1</v>
      </c>
      <c r="G332" s="10">
        <f t="shared" si="88"/>
        <v>75.900000000000006</v>
      </c>
      <c r="H332" s="2">
        <f t="shared" si="89"/>
        <v>16.600000000000001</v>
      </c>
      <c r="I332" s="49">
        <f t="shared" si="90"/>
        <v>357.22891566265059</v>
      </c>
    </row>
    <row r="333" spans="1:10" x14ac:dyDescent="0.2">
      <c r="A333" s="30">
        <f t="shared" si="87"/>
        <v>41165</v>
      </c>
      <c r="C333">
        <v>75.400000000000006</v>
      </c>
      <c r="D333">
        <v>16.3</v>
      </c>
      <c r="E333">
        <v>0.8</v>
      </c>
      <c r="F333">
        <v>0.3</v>
      </c>
      <c r="G333" s="10">
        <f t="shared" si="88"/>
        <v>76.2</v>
      </c>
      <c r="H333" s="2">
        <f t="shared" si="89"/>
        <v>16.600000000000001</v>
      </c>
      <c r="I333" s="49">
        <f t="shared" si="90"/>
        <v>359.03614457831321</v>
      </c>
    </row>
    <row r="334" spans="1:10" x14ac:dyDescent="0.2">
      <c r="A334" s="30">
        <f t="shared" si="87"/>
        <v>41172</v>
      </c>
      <c r="C334">
        <v>75.400000000000006</v>
      </c>
      <c r="D334">
        <v>16</v>
      </c>
      <c r="E334">
        <v>60.4</v>
      </c>
      <c r="F334">
        <v>0.6</v>
      </c>
      <c r="G334" s="10">
        <f t="shared" si="88"/>
        <v>135.80000000000001</v>
      </c>
      <c r="H334" s="2">
        <f t="shared" si="89"/>
        <v>16.600000000000001</v>
      </c>
      <c r="I334" s="49">
        <f t="shared" si="90"/>
        <v>718.07228915662654</v>
      </c>
    </row>
    <row r="335" spans="1:10" x14ac:dyDescent="0.2">
      <c r="A335" s="30">
        <f t="shared" si="87"/>
        <v>41179</v>
      </c>
      <c r="C335">
        <v>75.400000000000006</v>
      </c>
      <c r="D335">
        <v>16</v>
      </c>
      <c r="E335">
        <v>60.4</v>
      </c>
      <c r="F335">
        <v>0.6</v>
      </c>
      <c r="G335" s="10">
        <f t="shared" si="88"/>
        <v>135.80000000000001</v>
      </c>
      <c r="H335" s="2">
        <f t="shared" si="89"/>
        <v>16.600000000000001</v>
      </c>
      <c r="I335" s="49">
        <f t="shared" si="90"/>
        <v>718.07228915662654</v>
      </c>
    </row>
    <row r="336" spans="1:10" x14ac:dyDescent="0.2">
      <c r="A336" s="30">
        <f t="shared" si="87"/>
        <v>41186</v>
      </c>
      <c r="C336">
        <v>75.3</v>
      </c>
      <c r="D336">
        <v>15</v>
      </c>
      <c r="E336">
        <v>60.5</v>
      </c>
      <c r="F336">
        <v>0.6</v>
      </c>
      <c r="G336" s="10">
        <f t="shared" si="88"/>
        <v>135.80000000000001</v>
      </c>
      <c r="H336" s="2">
        <f t="shared" si="89"/>
        <v>15.6</v>
      </c>
      <c r="I336" s="49">
        <f t="shared" si="90"/>
        <v>770.51282051282067</v>
      </c>
    </row>
    <row r="337" spans="1:9" x14ac:dyDescent="0.2">
      <c r="A337" s="30">
        <f t="shared" si="87"/>
        <v>41193</v>
      </c>
      <c r="C337">
        <v>75.3</v>
      </c>
      <c r="D337">
        <v>16</v>
      </c>
      <c r="E337">
        <v>118.6</v>
      </c>
      <c r="F337">
        <v>0.6</v>
      </c>
      <c r="G337" s="10">
        <f t="shared" si="88"/>
        <v>193.89999999999998</v>
      </c>
      <c r="H337" s="2">
        <f t="shared" si="89"/>
        <v>16.600000000000001</v>
      </c>
      <c r="I337" s="49">
        <f t="shared" si="90"/>
        <v>1068.0722891566261</v>
      </c>
    </row>
    <row r="338" spans="1:9" x14ac:dyDescent="0.2">
      <c r="A338" s="30">
        <f t="shared" si="87"/>
        <v>41200</v>
      </c>
      <c r="C338">
        <v>75.8</v>
      </c>
      <c r="D338">
        <v>16</v>
      </c>
      <c r="E338">
        <v>118.6</v>
      </c>
      <c r="F338">
        <v>0.6</v>
      </c>
      <c r="G338" s="10">
        <f t="shared" si="88"/>
        <v>194.39999999999998</v>
      </c>
      <c r="H338" s="2">
        <f t="shared" si="89"/>
        <v>16.600000000000001</v>
      </c>
      <c r="I338" s="49">
        <f t="shared" si="90"/>
        <v>1071.0843373493974</v>
      </c>
    </row>
    <row r="339" spans="1:9" x14ac:dyDescent="0.2">
      <c r="A339" s="30">
        <f t="shared" si="87"/>
        <v>41207</v>
      </c>
      <c r="C339">
        <v>79.8</v>
      </c>
      <c r="D339">
        <v>16</v>
      </c>
      <c r="E339">
        <v>118.6</v>
      </c>
      <c r="F339">
        <v>0.6</v>
      </c>
      <c r="G339" s="10">
        <f t="shared" si="88"/>
        <v>198.39999999999998</v>
      </c>
      <c r="H339" s="2">
        <f t="shared" si="89"/>
        <v>16.600000000000001</v>
      </c>
      <c r="I339" s="49">
        <f t="shared" si="90"/>
        <v>1095.1807228915661</v>
      </c>
    </row>
    <row r="340" spans="1:9" x14ac:dyDescent="0.2">
      <c r="A340" s="30">
        <f t="shared" si="87"/>
        <v>41214</v>
      </c>
      <c r="C340">
        <v>79.599999999999994</v>
      </c>
      <c r="D340">
        <v>76</v>
      </c>
      <c r="E340">
        <v>168.2</v>
      </c>
      <c r="F340">
        <v>0.6</v>
      </c>
      <c r="G340" s="10">
        <f t="shared" si="88"/>
        <v>247.79999999999998</v>
      </c>
      <c r="H340" s="2">
        <f t="shared" si="89"/>
        <v>76.599999999999994</v>
      </c>
      <c r="I340" s="49">
        <f t="shared" si="90"/>
        <v>223.49869451697128</v>
      </c>
    </row>
    <row r="341" spans="1:9" x14ac:dyDescent="0.2">
      <c r="A341" s="30">
        <f t="shared" si="87"/>
        <v>41221</v>
      </c>
      <c r="C341">
        <v>79.5</v>
      </c>
      <c r="D341">
        <v>76</v>
      </c>
      <c r="E341">
        <v>168.3</v>
      </c>
      <c r="F341">
        <v>0.6</v>
      </c>
      <c r="G341" s="10">
        <f t="shared" si="88"/>
        <v>247.8</v>
      </c>
      <c r="H341" s="2">
        <f t="shared" si="89"/>
        <v>76.599999999999994</v>
      </c>
      <c r="I341" s="49">
        <f t="shared" si="90"/>
        <v>223.49869451697134</v>
      </c>
    </row>
    <row r="342" spans="1:9" x14ac:dyDescent="0.2">
      <c r="A342" s="30">
        <f t="shared" si="87"/>
        <v>41228</v>
      </c>
      <c r="C342">
        <v>79.900000000000006</v>
      </c>
      <c r="D342">
        <v>76</v>
      </c>
      <c r="E342">
        <v>216.9</v>
      </c>
      <c r="F342">
        <v>0.6</v>
      </c>
      <c r="G342" s="10">
        <f t="shared" si="88"/>
        <v>296.8</v>
      </c>
      <c r="H342" s="2">
        <f t="shared" si="89"/>
        <v>76.599999999999994</v>
      </c>
      <c r="I342" s="49">
        <f t="shared" si="90"/>
        <v>287.46736292428199</v>
      </c>
    </row>
    <row r="343" spans="1:9" x14ac:dyDescent="0.2">
      <c r="A343" s="30">
        <f t="shared" si="87"/>
        <v>41235</v>
      </c>
      <c r="C343">
        <v>79.900000000000006</v>
      </c>
      <c r="D343">
        <v>74</v>
      </c>
      <c r="E343">
        <v>217.8</v>
      </c>
      <c r="F343">
        <v>2.7</v>
      </c>
      <c r="G343" s="10">
        <f t="shared" si="88"/>
        <v>297.70000000000005</v>
      </c>
      <c r="H343" s="2">
        <f t="shared" si="89"/>
        <v>76.7</v>
      </c>
      <c r="I343" s="49">
        <f t="shared" si="90"/>
        <v>288.13559322033899</v>
      </c>
    </row>
    <row r="344" spans="1:9" x14ac:dyDescent="0.2">
      <c r="A344" s="30">
        <f t="shared" si="87"/>
        <v>41242</v>
      </c>
      <c r="C344">
        <v>77.2</v>
      </c>
      <c r="D344">
        <v>72</v>
      </c>
      <c r="E344">
        <v>220.6</v>
      </c>
      <c r="F344">
        <v>4.5999999999999996</v>
      </c>
      <c r="G344" s="10">
        <f t="shared" si="88"/>
        <v>297.8</v>
      </c>
      <c r="H344" s="2">
        <f t="shared" si="89"/>
        <v>76.599999999999994</v>
      </c>
      <c r="I344" s="49">
        <f t="shared" si="90"/>
        <v>288.77284595300267</v>
      </c>
    </row>
    <row r="345" spans="1:9" x14ac:dyDescent="0.2">
      <c r="A345" s="30">
        <f t="shared" si="87"/>
        <v>41249</v>
      </c>
      <c r="C345">
        <v>75.8</v>
      </c>
      <c r="D345">
        <v>70.5</v>
      </c>
      <c r="E345">
        <v>222</v>
      </c>
      <c r="F345">
        <v>6.1</v>
      </c>
      <c r="G345" s="10">
        <f t="shared" si="88"/>
        <v>297.8</v>
      </c>
      <c r="H345" s="2">
        <f t="shared" si="89"/>
        <v>76.599999999999994</v>
      </c>
      <c r="I345" s="49">
        <f t="shared" si="90"/>
        <v>288.77284595300267</v>
      </c>
    </row>
    <row r="346" spans="1:9" x14ac:dyDescent="0.2">
      <c r="A346" s="30">
        <f t="shared" si="87"/>
        <v>41256</v>
      </c>
      <c r="C346">
        <v>85.6</v>
      </c>
      <c r="D346">
        <v>70</v>
      </c>
      <c r="E346">
        <v>307.5</v>
      </c>
      <c r="F346">
        <v>64.3</v>
      </c>
      <c r="G346" s="10">
        <f t="shared" si="88"/>
        <v>393.1</v>
      </c>
      <c r="H346" s="2">
        <f t="shared" si="89"/>
        <v>134.30000000000001</v>
      </c>
      <c r="I346" s="49">
        <f t="shared" si="90"/>
        <v>192.70290394638869</v>
      </c>
    </row>
    <row r="347" spans="1:9" x14ac:dyDescent="0.2">
      <c r="A347" s="30">
        <f t="shared" si="87"/>
        <v>41263</v>
      </c>
      <c r="C347">
        <v>85.5</v>
      </c>
      <c r="D347">
        <v>70</v>
      </c>
      <c r="E347">
        <v>307.60000000000002</v>
      </c>
      <c r="F347">
        <v>64.3</v>
      </c>
      <c r="G347" s="10">
        <f t="shared" si="88"/>
        <v>393.1</v>
      </c>
      <c r="H347" s="2">
        <f t="shared" si="89"/>
        <v>134.30000000000001</v>
      </c>
      <c r="I347" s="49">
        <f t="shared" si="90"/>
        <v>192.70290394638869</v>
      </c>
    </row>
    <row r="348" spans="1:9" x14ac:dyDescent="0.2">
      <c r="A348" s="30">
        <f t="shared" si="87"/>
        <v>41270</v>
      </c>
      <c r="C348">
        <v>85.4</v>
      </c>
      <c r="D348">
        <v>75</v>
      </c>
      <c r="E348">
        <v>307.60000000000002</v>
      </c>
      <c r="F348">
        <v>64.3</v>
      </c>
      <c r="G348" s="10">
        <f t="shared" si="88"/>
        <v>393</v>
      </c>
      <c r="H348" s="2">
        <f t="shared" si="89"/>
        <v>139.30000000000001</v>
      </c>
      <c r="I348" s="49">
        <f t="shared" si="90"/>
        <v>182.12491026561378</v>
      </c>
    </row>
    <row r="349" spans="1:9" x14ac:dyDescent="0.2">
      <c r="A349" s="30">
        <f t="shared" si="87"/>
        <v>41277</v>
      </c>
      <c r="C349">
        <v>86</v>
      </c>
      <c r="D349">
        <v>79.400000000000006</v>
      </c>
      <c r="E349">
        <v>307.7</v>
      </c>
      <c r="F349">
        <v>65</v>
      </c>
      <c r="G349" s="10">
        <f t="shared" ref="G349:G354" si="91">+C349+E349</f>
        <v>393.7</v>
      </c>
      <c r="H349" s="2">
        <f t="shared" ref="H349:H373" si="92">+D349+F349</f>
        <v>144.4</v>
      </c>
      <c r="I349" s="49">
        <f t="shared" si="90"/>
        <v>172.64542936288086</v>
      </c>
    </row>
    <row r="350" spans="1:9" x14ac:dyDescent="0.2">
      <c r="A350" s="30">
        <f t="shared" si="87"/>
        <v>41284</v>
      </c>
      <c r="C350">
        <v>86</v>
      </c>
      <c r="D350">
        <v>79</v>
      </c>
      <c r="E350">
        <v>366.6</v>
      </c>
      <c r="F350">
        <v>65.5</v>
      </c>
      <c r="G350" s="10">
        <f t="shared" si="91"/>
        <v>452.6</v>
      </c>
      <c r="H350" s="2">
        <f t="shared" si="92"/>
        <v>144.5</v>
      </c>
      <c r="I350" s="49">
        <f t="shared" si="90"/>
        <v>213.21799307958477</v>
      </c>
    </row>
    <row r="351" spans="1:9" x14ac:dyDescent="0.2">
      <c r="A351" s="30">
        <f t="shared" si="87"/>
        <v>41291</v>
      </c>
      <c r="C351">
        <v>84.8</v>
      </c>
      <c r="D351">
        <v>77.900000000000006</v>
      </c>
      <c r="E351">
        <v>422.2</v>
      </c>
      <c r="F351">
        <v>66.599999999999994</v>
      </c>
      <c r="G351" s="10">
        <f t="shared" si="91"/>
        <v>507</v>
      </c>
      <c r="H351" s="2">
        <f t="shared" si="92"/>
        <v>144.5</v>
      </c>
      <c r="I351" s="49">
        <f t="shared" si="90"/>
        <v>250.86505190311419</v>
      </c>
    </row>
    <row r="352" spans="1:9" x14ac:dyDescent="0.2">
      <c r="A352" s="30">
        <f t="shared" si="87"/>
        <v>41298</v>
      </c>
      <c r="C352">
        <v>85.3</v>
      </c>
      <c r="D352">
        <v>46.9</v>
      </c>
      <c r="E352">
        <v>424.6</v>
      </c>
      <c r="F352">
        <v>150.4</v>
      </c>
      <c r="G352" s="10">
        <f t="shared" si="91"/>
        <v>509.90000000000003</v>
      </c>
      <c r="H352" s="2">
        <f t="shared" si="92"/>
        <v>197.3</v>
      </c>
      <c r="I352" s="49">
        <f t="shared" si="90"/>
        <v>158.43892549417134</v>
      </c>
    </row>
    <row r="353" spans="1:9" x14ac:dyDescent="0.2">
      <c r="A353" s="30">
        <f t="shared" si="87"/>
        <v>41305</v>
      </c>
      <c r="C353">
        <v>83.2</v>
      </c>
      <c r="D353">
        <v>45.9</v>
      </c>
      <c r="E353">
        <v>426.7</v>
      </c>
      <c r="F353">
        <v>151.30000000000001</v>
      </c>
      <c r="G353" s="10">
        <f t="shared" si="91"/>
        <v>509.9</v>
      </c>
      <c r="H353" s="2">
        <f t="shared" si="92"/>
        <v>197.20000000000002</v>
      </c>
      <c r="I353" s="49">
        <f t="shared" si="90"/>
        <v>158.56997971602431</v>
      </c>
    </row>
    <row r="354" spans="1:9" x14ac:dyDescent="0.2">
      <c r="A354" s="30">
        <f t="shared" si="87"/>
        <v>41312</v>
      </c>
      <c r="C354">
        <v>83.1</v>
      </c>
      <c r="D354">
        <v>45.8</v>
      </c>
      <c r="E354">
        <v>426.9</v>
      </c>
      <c r="F354">
        <v>151.80000000000001</v>
      </c>
      <c r="G354" s="10">
        <f t="shared" si="91"/>
        <v>510</v>
      </c>
      <c r="H354" s="2">
        <f t="shared" si="92"/>
        <v>197.60000000000002</v>
      </c>
      <c r="I354" s="49">
        <f t="shared" si="90"/>
        <v>158.09716599190281</v>
      </c>
    </row>
    <row r="355" spans="1:9" x14ac:dyDescent="0.2">
      <c r="A355" s="30">
        <f t="shared" si="87"/>
        <v>41319</v>
      </c>
      <c r="C355">
        <v>81.7</v>
      </c>
      <c r="D355">
        <v>45.5</v>
      </c>
      <c r="E355">
        <v>428.1</v>
      </c>
      <c r="F355">
        <v>152.1</v>
      </c>
      <c r="G355" s="10">
        <f t="shared" ref="G355:G373" si="93">+C355+E355</f>
        <v>509.8</v>
      </c>
      <c r="H355" s="2">
        <f t="shared" si="92"/>
        <v>197.6</v>
      </c>
      <c r="I355" s="49">
        <f t="shared" si="90"/>
        <v>157.99595141700405</v>
      </c>
    </row>
    <row r="356" spans="1:9" x14ac:dyDescent="0.2">
      <c r="A356" s="30">
        <f t="shared" si="87"/>
        <v>41326</v>
      </c>
      <c r="C356">
        <v>79.2</v>
      </c>
      <c r="D356">
        <v>45.5</v>
      </c>
      <c r="E356">
        <v>458.3</v>
      </c>
      <c r="F356">
        <v>177.4</v>
      </c>
      <c r="G356" s="10">
        <f t="shared" si="93"/>
        <v>537.5</v>
      </c>
      <c r="H356" s="2">
        <f t="shared" si="92"/>
        <v>222.9</v>
      </c>
      <c r="I356" s="49">
        <f t="shared" si="90"/>
        <v>141.13952445042619</v>
      </c>
    </row>
    <row r="357" spans="1:9" x14ac:dyDescent="0.2">
      <c r="A357" s="30">
        <f t="shared" si="87"/>
        <v>41333</v>
      </c>
      <c r="C357">
        <v>54</v>
      </c>
      <c r="D357">
        <v>45.5</v>
      </c>
      <c r="E357">
        <v>484.7</v>
      </c>
      <c r="F357">
        <v>177.4</v>
      </c>
      <c r="G357" s="10">
        <f t="shared" si="93"/>
        <v>538.70000000000005</v>
      </c>
      <c r="H357" s="2">
        <f t="shared" si="92"/>
        <v>222.9</v>
      </c>
      <c r="I357" s="49">
        <f t="shared" si="90"/>
        <v>141.67788245850156</v>
      </c>
    </row>
    <row r="358" spans="1:9" x14ac:dyDescent="0.2">
      <c r="A358" s="30">
        <f t="shared" si="87"/>
        <v>41340</v>
      </c>
      <c r="C358">
        <v>52.9</v>
      </c>
      <c r="D358">
        <v>45.5</v>
      </c>
      <c r="E358">
        <v>485.8</v>
      </c>
      <c r="F358">
        <v>177.4</v>
      </c>
      <c r="G358" s="10">
        <f t="shared" si="93"/>
        <v>538.70000000000005</v>
      </c>
      <c r="H358" s="2">
        <f t="shared" si="92"/>
        <v>222.9</v>
      </c>
      <c r="I358" s="49">
        <f t="shared" si="90"/>
        <v>141.67788245850156</v>
      </c>
    </row>
    <row r="359" spans="1:9" x14ac:dyDescent="0.2">
      <c r="A359" s="30">
        <f t="shared" si="87"/>
        <v>41347</v>
      </c>
      <c r="C359">
        <v>50.3</v>
      </c>
      <c r="D359">
        <v>45.3</v>
      </c>
      <c r="E359">
        <v>488.4</v>
      </c>
      <c r="F359">
        <v>177.7</v>
      </c>
      <c r="G359" s="10">
        <f t="shared" si="93"/>
        <v>538.69999999999993</v>
      </c>
      <c r="H359" s="2">
        <f t="shared" si="92"/>
        <v>223</v>
      </c>
      <c r="I359" s="49">
        <f t="shared" si="90"/>
        <v>141.56950672645738</v>
      </c>
    </row>
    <row r="360" spans="1:9" x14ac:dyDescent="0.2">
      <c r="A360" s="30">
        <f t="shared" si="87"/>
        <v>41354</v>
      </c>
      <c r="C360">
        <v>49.2</v>
      </c>
      <c r="D360">
        <v>20.3</v>
      </c>
      <c r="E360">
        <v>514.79999999999995</v>
      </c>
      <c r="F360">
        <v>203.9</v>
      </c>
      <c r="G360" s="10">
        <f t="shared" si="93"/>
        <v>564</v>
      </c>
      <c r="H360" s="2">
        <f t="shared" si="92"/>
        <v>224.20000000000002</v>
      </c>
      <c r="I360" s="49">
        <f t="shared" si="90"/>
        <v>151.56110615521854</v>
      </c>
    </row>
    <row r="361" spans="1:9" x14ac:dyDescent="0.2">
      <c r="A361" s="30">
        <f t="shared" si="87"/>
        <v>41361</v>
      </c>
      <c r="C361">
        <v>48</v>
      </c>
      <c r="D361">
        <v>15.4</v>
      </c>
      <c r="E361">
        <v>516.1</v>
      </c>
      <c r="F361">
        <v>209.1</v>
      </c>
      <c r="G361" s="10">
        <f t="shared" si="93"/>
        <v>564.1</v>
      </c>
      <c r="H361" s="2">
        <f t="shared" si="92"/>
        <v>224.5</v>
      </c>
      <c r="I361" s="49">
        <f t="shared" ref="I361:I373" si="94">+(G361/H361-1)*100</f>
        <v>151.26948775055681</v>
      </c>
    </row>
    <row r="362" spans="1:9" x14ac:dyDescent="0.2">
      <c r="A362" s="30">
        <f t="shared" si="87"/>
        <v>41368</v>
      </c>
      <c r="C362">
        <v>45.4</v>
      </c>
      <c r="D362">
        <v>15.1</v>
      </c>
      <c r="E362">
        <v>518.6</v>
      </c>
      <c r="F362">
        <v>267.2</v>
      </c>
      <c r="G362" s="10">
        <f t="shared" si="93"/>
        <v>564</v>
      </c>
      <c r="H362" s="2">
        <f t="shared" si="92"/>
        <v>282.3</v>
      </c>
      <c r="I362" s="49">
        <f t="shared" si="94"/>
        <v>99.787460148777882</v>
      </c>
    </row>
    <row r="363" spans="1:9" x14ac:dyDescent="0.2">
      <c r="A363" s="30">
        <f t="shared" si="87"/>
        <v>41375</v>
      </c>
      <c r="C363">
        <v>42.9</v>
      </c>
      <c r="D363">
        <v>15</v>
      </c>
      <c r="E363">
        <v>546.1</v>
      </c>
      <c r="F363">
        <v>267.2</v>
      </c>
      <c r="G363" s="10">
        <f t="shared" si="93"/>
        <v>589</v>
      </c>
      <c r="H363" s="2">
        <f t="shared" si="92"/>
        <v>282.2</v>
      </c>
      <c r="I363" s="49">
        <f t="shared" si="94"/>
        <v>108.71722182849047</v>
      </c>
    </row>
    <row r="364" spans="1:9" x14ac:dyDescent="0.2">
      <c r="A364" s="30">
        <f t="shared" si="87"/>
        <v>41382</v>
      </c>
      <c r="C364">
        <v>41</v>
      </c>
      <c r="D364">
        <v>15</v>
      </c>
      <c r="E364">
        <v>548</v>
      </c>
      <c r="F364">
        <v>267.2</v>
      </c>
      <c r="G364" s="10">
        <f t="shared" si="93"/>
        <v>589</v>
      </c>
      <c r="H364" s="2">
        <f t="shared" si="92"/>
        <v>282.2</v>
      </c>
      <c r="I364" s="49">
        <f t="shared" si="94"/>
        <v>108.71722182849047</v>
      </c>
    </row>
    <row r="365" spans="1:9" x14ac:dyDescent="0.2">
      <c r="A365" s="30">
        <f t="shared" si="87"/>
        <v>41389</v>
      </c>
      <c r="C365">
        <v>39.1</v>
      </c>
      <c r="D365">
        <v>20</v>
      </c>
      <c r="E365">
        <v>550</v>
      </c>
      <c r="F365">
        <v>272.2</v>
      </c>
      <c r="G365" s="10">
        <f t="shared" si="93"/>
        <v>589.1</v>
      </c>
      <c r="H365" s="2">
        <f t="shared" si="92"/>
        <v>292.2</v>
      </c>
      <c r="I365" s="49">
        <f t="shared" si="94"/>
        <v>101.60848733744015</v>
      </c>
    </row>
    <row r="366" spans="1:9" x14ac:dyDescent="0.2">
      <c r="A366" s="30">
        <f t="shared" si="87"/>
        <v>41396</v>
      </c>
      <c r="C366">
        <v>39.1</v>
      </c>
      <c r="D366">
        <v>20</v>
      </c>
      <c r="E366">
        <v>550</v>
      </c>
      <c r="F366">
        <v>272.2</v>
      </c>
      <c r="G366" s="10">
        <f t="shared" si="93"/>
        <v>589.1</v>
      </c>
      <c r="H366" s="2">
        <f t="shared" si="92"/>
        <v>292.2</v>
      </c>
      <c r="I366" s="49">
        <f t="shared" si="94"/>
        <v>101.60848733744015</v>
      </c>
    </row>
    <row r="367" spans="1:9" x14ac:dyDescent="0.2">
      <c r="A367" s="30">
        <f t="shared" si="87"/>
        <v>41403</v>
      </c>
      <c r="C367">
        <v>37.9</v>
      </c>
      <c r="D367">
        <v>30</v>
      </c>
      <c r="E367">
        <v>551.20000000000005</v>
      </c>
      <c r="F367">
        <v>272.2</v>
      </c>
      <c r="G367" s="10">
        <f t="shared" si="93"/>
        <v>589.1</v>
      </c>
      <c r="H367" s="2">
        <f t="shared" si="92"/>
        <v>302.2</v>
      </c>
      <c r="I367" s="49">
        <f t="shared" si="94"/>
        <v>94.937127729980148</v>
      </c>
    </row>
    <row r="368" spans="1:9" x14ac:dyDescent="0.2">
      <c r="A368" s="30">
        <f t="shared" si="87"/>
        <v>41410</v>
      </c>
      <c r="C368">
        <v>37.9</v>
      </c>
      <c r="D368">
        <v>30</v>
      </c>
      <c r="E368">
        <v>551.20000000000005</v>
      </c>
      <c r="F368">
        <v>272.2</v>
      </c>
      <c r="G368" s="10">
        <f t="shared" si="93"/>
        <v>589.1</v>
      </c>
      <c r="H368" s="2">
        <f t="shared" si="92"/>
        <v>302.2</v>
      </c>
      <c r="I368" s="49">
        <f t="shared" si="94"/>
        <v>94.937127729980148</v>
      </c>
    </row>
    <row r="369" spans="1:10" x14ac:dyDescent="0.2">
      <c r="A369" s="30">
        <f t="shared" si="87"/>
        <v>41417</v>
      </c>
      <c r="C369">
        <v>38</v>
      </c>
      <c r="D369">
        <v>26.2</v>
      </c>
      <c r="E369">
        <v>551.20000000000005</v>
      </c>
      <c r="F369">
        <v>277.2</v>
      </c>
      <c r="G369" s="10">
        <f t="shared" si="93"/>
        <v>589.20000000000005</v>
      </c>
      <c r="H369" s="2">
        <f t="shared" si="92"/>
        <v>303.39999999999998</v>
      </c>
      <c r="I369" s="49">
        <f t="shared" si="94"/>
        <v>94.199077125906427</v>
      </c>
    </row>
    <row r="370" spans="1:10" x14ac:dyDescent="0.2">
      <c r="A370" s="30">
        <f t="shared" si="87"/>
        <v>41424</v>
      </c>
      <c r="C370">
        <v>33.9</v>
      </c>
      <c r="D370">
        <v>26.2</v>
      </c>
      <c r="E370">
        <v>555.20000000000005</v>
      </c>
      <c r="F370">
        <v>277.2</v>
      </c>
      <c r="G370" s="10">
        <f t="shared" si="93"/>
        <v>589.1</v>
      </c>
      <c r="H370" s="2">
        <f t="shared" si="92"/>
        <v>303.39999999999998</v>
      </c>
      <c r="I370" s="49">
        <f t="shared" si="94"/>
        <v>94.166117336849069</v>
      </c>
    </row>
    <row r="371" spans="1:10" x14ac:dyDescent="0.2">
      <c r="A371" s="30">
        <f t="shared" si="87"/>
        <v>41431</v>
      </c>
      <c r="C371">
        <v>33.9</v>
      </c>
      <c r="D371">
        <v>26.2</v>
      </c>
      <c r="E371">
        <v>555.20000000000005</v>
      </c>
      <c r="F371">
        <v>277.2</v>
      </c>
      <c r="G371" s="10">
        <f t="shared" si="93"/>
        <v>589.1</v>
      </c>
      <c r="H371" s="2">
        <f t="shared" si="92"/>
        <v>303.39999999999998</v>
      </c>
      <c r="I371" s="49">
        <f t="shared" si="94"/>
        <v>94.166117336849069</v>
      </c>
    </row>
    <row r="372" spans="1:10" x14ac:dyDescent="0.2">
      <c r="A372" s="30">
        <f t="shared" si="87"/>
        <v>41438</v>
      </c>
      <c r="C372">
        <v>29.2</v>
      </c>
      <c r="D372">
        <v>26.2</v>
      </c>
      <c r="E372">
        <v>559.9</v>
      </c>
      <c r="F372">
        <v>277.2</v>
      </c>
      <c r="G372" s="10">
        <f t="shared" si="93"/>
        <v>589.1</v>
      </c>
      <c r="H372" s="2">
        <f t="shared" si="92"/>
        <v>303.39999999999998</v>
      </c>
      <c r="I372" s="49">
        <f t="shared" si="94"/>
        <v>94.166117336849069</v>
      </c>
    </row>
    <row r="373" spans="1:10" x14ac:dyDescent="0.2">
      <c r="A373" s="30">
        <f t="shared" si="87"/>
        <v>41445</v>
      </c>
      <c r="C373">
        <v>28</v>
      </c>
      <c r="D373">
        <v>22.9</v>
      </c>
      <c r="E373">
        <v>561.1</v>
      </c>
      <c r="F373">
        <v>280.5</v>
      </c>
      <c r="G373" s="10">
        <f t="shared" si="93"/>
        <v>589.1</v>
      </c>
      <c r="H373" s="2">
        <f t="shared" si="92"/>
        <v>303.39999999999998</v>
      </c>
      <c r="I373" s="49">
        <f t="shared" si="94"/>
        <v>94.166117336849069</v>
      </c>
    </row>
    <row r="374" spans="1:10" x14ac:dyDescent="0.2">
      <c r="A374" s="30">
        <f t="shared" si="87"/>
        <v>41452</v>
      </c>
      <c r="C374">
        <v>27.4</v>
      </c>
      <c r="D374">
        <v>21.2</v>
      </c>
      <c r="E374">
        <v>561.79999999999995</v>
      </c>
      <c r="F374">
        <v>282.2</v>
      </c>
      <c r="G374" s="10">
        <f t="shared" ref="G374:G388" si="95">+C374+E374</f>
        <v>589.19999999999993</v>
      </c>
      <c r="H374" s="2">
        <f t="shared" ref="H374:H388" si="96">+D374+F374</f>
        <v>303.39999999999998</v>
      </c>
      <c r="I374" s="49">
        <f t="shared" ref="I374:I388" si="97">+(G374/H374-1)*100</f>
        <v>94.199077125906385</v>
      </c>
    </row>
    <row r="375" spans="1:10" x14ac:dyDescent="0.2">
      <c r="A375" s="30">
        <f t="shared" si="87"/>
        <v>41459</v>
      </c>
      <c r="C375">
        <v>27.4</v>
      </c>
      <c r="D375">
        <v>19.5</v>
      </c>
      <c r="E375">
        <v>561.79999999999995</v>
      </c>
      <c r="F375">
        <v>284.10000000000002</v>
      </c>
      <c r="G375" s="10">
        <f t="shared" si="95"/>
        <v>589.19999999999993</v>
      </c>
      <c r="H375" s="2">
        <f t="shared" si="96"/>
        <v>303.60000000000002</v>
      </c>
      <c r="I375" s="49">
        <f t="shared" si="97"/>
        <v>94.071146245059253</v>
      </c>
    </row>
    <row r="376" spans="1:10" x14ac:dyDescent="0.2">
      <c r="A376" s="30">
        <f t="shared" si="87"/>
        <v>41466</v>
      </c>
      <c r="C376">
        <v>40.4</v>
      </c>
      <c r="D376">
        <v>17.8</v>
      </c>
      <c r="E376">
        <v>561.79999999999995</v>
      </c>
      <c r="F376">
        <v>285.8</v>
      </c>
      <c r="G376" s="10">
        <f t="shared" si="95"/>
        <v>602.19999999999993</v>
      </c>
      <c r="H376" s="2">
        <f t="shared" si="96"/>
        <v>303.60000000000002</v>
      </c>
      <c r="I376" s="49">
        <f t="shared" si="97"/>
        <v>98.353096179183112</v>
      </c>
    </row>
    <row r="377" spans="1:10" x14ac:dyDescent="0.2">
      <c r="A377" s="30">
        <f t="shared" si="87"/>
        <v>41473</v>
      </c>
      <c r="C377">
        <v>40.4</v>
      </c>
      <c r="D377">
        <v>16</v>
      </c>
      <c r="E377">
        <v>561.79999999999995</v>
      </c>
      <c r="F377">
        <v>287.60000000000002</v>
      </c>
      <c r="G377" s="10">
        <f t="shared" si="95"/>
        <v>602.19999999999993</v>
      </c>
      <c r="H377" s="2">
        <f t="shared" si="96"/>
        <v>303.60000000000002</v>
      </c>
      <c r="I377" s="49">
        <f t="shared" si="97"/>
        <v>98.353096179183112</v>
      </c>
    </row>
    <row r="378" spans="1:10" x14ac:dyDescent="0.2">
      <c r="A378" s="30">
        <f t="shared" si="87"/>
        <v>41480</v>
      </c>
      <c r="C378">
        <v>40.4</v>
      </c>
      <c r="D378">
        <v>12.6</v>
      </c>
      <c r="E378">
        <v>561.79999999999995</v>
      </c>
      <c r="F378">
        <v>291.10000000000002</v>
      </c>
      <c r="G378" s="10">
        <f t="shared" si="95"/>
        <v>602.19999999999993</v>
      </c>
      <c r="H378" s="2">
        <f t="shared" si="96"/>
        <v>303.70000000000005</v>
      </c>
      <c r="I378" s="49">
        <f t="shared" si="97"/>
        <v>98.287783997365779</v>
      </c>
      <c r="J378">
        <v>55</v>
      </c>
    </row>
    <row r="379" spans="1:10" x14ac:dyDescent="0.2">
      <c r="A379" s="30">
        <f t="shared" si="87"/>
        <v>41487</v>
      </c>
      <c r="C379">
        <v>40.4</v>
      </c>
      <c r="D379">
        <v>10.6</v>
      </c>
      <c r="E379">
        <v>561.79999999999995</v>
      </c>
      <c r="F379">
        <v>293</v>
      </c>
      <c r="G379" s="10">
        <f t="shared" si="95"/>
        <v>602.19999999999993</v>
      </c>
      <c r="H379" s="2">
        <f t="shared" si="96"/>
        <v>303.60000000000002</v>
      </c>
      <c r="I379" s="49">
        <f t="shared" si="97"/>
        <v>98.353096179183112</v>
      </c>
      <c r="J379">
        <v>55</v>
      </c>
    </row>
    <row r="380" spans="1:10" x14ac:dyDescent="0.2">
      <c r="A380" s="30">
        <f t="shared" si="87"/>
        <v>41494</v>
      </c>
      <c r="C380">
        <v>38</v>
      </c>
      <c r="D380">
        <v>7.7</v>
      </c>
      <c r="E380">
        <v>561.79999999999995</v>
      </c>
      <c r="F380">
        <v>295.89999999999998</v>
      </c>
      <c r="G380" s="10">
        <f t="shared" si="95"/>
        <v>599.79999999999995</v>
      </c>
      <c r="H380" s="2">
        <f t="shared" si="96"/>
        <v>303.59999999999997</v>
      </c>
      <c r="I380" s="49">
        <f t="shared" si="97"/>
        <v>97.562582345191046</v>
      </c>
      <c r="J380">
        <v>55</v>
      </c>
    </row>
    <row r="381" spans="1:10" x14ac:dyDescent="0.2">
      <c r="A381" s="30">
        <f t="shared" si="87"/>
        <v>41501</v>
      </c>
      <c r="C381">
        <v>38</v>
      </c>
      <c r="D381">
        <v>6.7</v>
      </c>
      <c r="E381">
        <v>561.79999999999995</v>
      </c>
      <c r="F381">
        <v>296.89999999999998</v>
      </c>
      <c r="G381" s="10">
        <f t="shared" si="95"/>
        <v>599.79999999999995</v>
      </c>
      <c r="H381" s="2">
        <f t="shared" si="96"/>
        <v>303.59999999999997</v>
      </c>
      <c r="I381" s="49">
        <f t="shared" si="97"/>
        <v>97.562582345191046</v>
      </c>
      <c r="J381">
        <v>55</v>
      </c>
    </row>
    <row r="382" spans="1:10" x14ac:dyDescent="0.2">
      <c r="A382" s="30">
        <f t="shared" si="87"/>
        <v>41508</v>
      </c>
      <c r="C382">
        <v>38</v>
      </c>
      <c r="D382">
        <v>6.5</v>
      </c>
      <c r="E382">
        <v>561.79999999999995</v>
      </c>
      <c r="F382">
        <v>297.10000000000002</v>
      </c>
      <c r="G382" s="10">
        <f t="shared" si="95"/>
        <v>599.79999999999995</v>
      </c>
      <c r="H382" s="2">
        <f t="shared" si="96"/>
        <v>303.60000000000002</v>
      </c>
      <c r="I382" s="49">
        <f t="shared" si="97"/>
        <v>97.562582345191018</v>
      </c>
      <c r="J382">
        <v>55</v>
      </c>
    </row>
    <row r="383" spans="1:10" x14ac:dyDescent="0.2">
      <c r="A383" s="30">
        <f t="shared" si="87"/>
        <v>41515</v>
      </c>
      <c r="C383">
        <v>38</v>
      </c>
      <c r="D383">
        <v>5.5</v>
      </c>
      <c r="E383">
        <v>561.79999999999995</v>
      </c>
      <c r="F383">
        <v>298.2</v>
      </c>
      <c r="G383" s="10">
        <f t="shared" si="95"/>
        <v>599.79999999999995</v>
      </c>
      <c r="H383" s="2">
        <f t="shared" si="96"/>
        <v>303.7</v>
      </c>
      <c r="I383" s="49">
        <f t="shared" si="97"/>
        <v>97.497530457688498</v>
      </c>
      <c r="J383">
        <v>55</v>
      </c>
    </row>
    <row r="384" spans="1:10" x14ac:dyDescent="0.2">
      <c r="A384" s="30">
        <f t="shared" ref="A384:A447" si="98">+A383+7</f>
        <v>41522</v>
      </c>
      <c r="C384">
        <v>83</v>
      </c>
      <c r="D384">
        <v>75.400000000000006</v>
      </c>
      <c r="E384">
        <v>10.5</v>
      </c>
      <c r="F384">
        <v>0.5</v>
      </c>
      <c r="G384" s="10">
        <f t="shared" si="95"/>
        <v>93.5</v>
      </c>
      <c r="H384" s="2">
        <f t="shared" si="96"/>
        <v>75.900000000000006</v>
      </c>
      <c r="I384" s="49">
        <f t="shared" si="97"/>
        <v>23.188405797101442</v>
      </c>
    </row>
    <row r="385" spans="1:12" x14ac:dyDescent="0.2">
      <c r="A385" s="30">
        <f t="shared" si="98"/>
        <v>41529</v>
      </c>
      <c r="C385">
        <v>168.2</v>
      </c>
      <c r="D385">
        <v>75.400000000000006</v>
      </c>
      <c r="E385">
        <v>10.5</v>
      </c>
      <c r="F385">
        <v>0.8</v>
      </c>
      <c r="G385" s="10">
        <f t="shared" si="95"/>
        <v>178.7</v>
      </c>
      <c r="H385" s="2">
        <f t="shared" si="96"/>
        <v>76.2</v>
      </c>
      <c r="I385" s="49">
        <f t="shared" si="97"/>
        <v>134.51443569553803</v>
      </c>
    </row>
    <row r="386" spans="1:12" x14ac:dyDescent="0.2">
      <c r="A386" s="30">
        <f t="shared" si="98"/>
        <v>41536</v>
      </c>
      <c r="C386">
        <v>169.2</v>
      </c>
      <c r="D386">
        <v>75.400000000000006</v>
      </c>
      <c r="E386">
        <v>10.5</v>
      </c>
      <c r="F386">
        <v>60.4</v>
      </c>
      <c r="G386" s="10">
        <f t="shared" si="95"/>
        <v>179.7</v>
      </c>
      <c r="H386" s="2">
        <f t="shared" si="96"/>
        <v>135.80000000000001</v>
      </c>
      <c r="I386" s="49">
        <f t="shared" si="97"/>
        <v>32.326951399116325</v>
      </c>
    </row>
    <row r="387" spans="1:12" x14ac:dyDescent="0.2">
      <c r="A387" s="30">
        <f t="shared" si="98"/>
        <v>41543</v>
      </c>
      <c r="C387">
        <v>169.2</v>
      </c>
      <c r="D387">
        <v>75.400000000000006</v>
      </c>
      <c r="E387">
        <v>10.5</v>
      </c>
      <c r="F387">
        <v>60.4</v>
      </c>
      <c r="G387" s="10">
        <f t="shared" si="95"/>
        <v>179.7</v>
      </c>
      <c r="H387" s="2">
        <f t="shared" si="96"/>
        <v>135.80000000000001</v>
      </c>
      <c r="I387" s="49">
        <f t="shared" si="97"/>
        <v>32.326951399116325</v>
      </c>
    </row>
    <row r="388" spans="1:12" x14ac:dyDescent="0.2">
      <c r="A388" s="30">
        <f t="shared" si="98"/>
        <v>41550</v>
      </c>
      <c r="C388">
        <v>169</v>
      </c>
      <c r="D388">
        <v>75.3</v>
      </c>
      <c r="E388">
        <v>10.7</v>
      </c>
      <c r="F388">
        <v>60.5</v>
      </c>
      <c r="G388" s="10">
        <f t="shared" si="95"/>
        <v>179.7</v>
      </c>
      <c r="H388" s="2">
        <f t="shared" si="96"/>
        <v>135.80000000000001</v>
      </c>
      <c r="I388" s="49">
        <f t="shared" si="97"/>
        <v>32.326951399116325</v>
      </c>
    </row>
    <row r="389" spans="1:12" ht="15" x14ac:dyDescent="0.2">
      <c r="A389" s="30">
        <f t="shared" si="98"/>
        <v>41557</v>
      </c>
      <c r="C389">
        <v>27</v>
      </c>
      <c r="D389">
        <v>168</v>
      </c>
      <c r="E389">
        <v>62.4</v>
      </c>
      <c r="F389">
        <v>62.2</v>
      </c>
      <c r="G389" s="10">
        <f>+C389+E389</f>
        <v>89.4</v>
      </c>
      <c r="H389" s="2">
        <f>+D389+F389</f>
        <v>230.2</v>
      </c>
      <c r="I389" s="49">
        <f>+(G389/H389-1)*100</f>
        <v>-61.16420503909643</v>
      </c>
      <c r="L389" s="107"/>
    </row>
    <row r="390" spans="1:12" x14ac:dyDescent="0.2">
      <c r="A390" s="30">
        <f t="shared" si="98"/>
        <v>41564</v>
      </c>
    </row>
    <row r="391" spans="1:12" x14ac:dyDescent="0.2">
      <c r="A391" s="30">
        <f t="shared" si="98"/>
        <v>41571</v>
      </c>
      <c r="C391">
        <v>168</v>
      </c>
      <c r="D391">
        <v>79.8</v>
      </c>
      <c r="E391">
        <v>62.2</v>
      </c>
      <c r="F391">
        <v>118.6</v>
      </c>
      <c r="G391" s="10">
        <f t="shared" ref="G391:H393" si="99">+C391+E391</f>
        <v>230.2</v>
      </c>
      <c r="H391" s="2">
        <f t="shared" si="99"/>
        <v>198.39999999999998</v>
      </c>
      <c r="I391" s="49">
        <f t="shared" ref="I391:I415" si="100">+(G391/H391-1)*100</f>
        <v>16.028225806451623</v>
      </c>
    </row>
    <row r="392" spans="1:12" ht="15" x14ac:dyDescent="0.2">
      <c r="A392" s="30">
        <f t="shared" si="98"/>
        <v>41578</v>
      </c>
      <c r="C392">
        <v>168.3</v>
      </c>
      <c r="D392">
        <v>79.599999999999994</v>
      </c>
      <c r="E392">
        <v>62.2</v>
      </c>
      <c r="F392">
        <v>168.2</v>
      </c>
      <c r="G392" s="10">
        <f t="shared" si="99"/>
        <v>230.5</v>
      </c>
      <c r="H392" s="2">
        <f t="shared" si="99"/>
        <v>247.79999999999998</v>
      </c>
      <c r="I392" s="49">
        <f t="shared" si="100"/>
        <v>-6.9814366424535867</v>
      </c>
      <c r="L392" s="107"/>
    </row>
    <row r="393" spans="1:12" x14ac:dyDescent="0.2">
      <c r="A393" s="30">
        <f t="shared" si="98"/>
        <v>41585</v>
      </c>
      <c r="C393">
        <v>112.3</v>
      </c>
      <c r="D393">
        <v>79.5</v>
      </c>
      <c r="E393">
        <v>115.6</v>
      </c>
      <c r="F393">
        <v>168.3</v>
      </c>
      <c r="G393" s="10">
        <f t="shared" si="99"/>
        <v>227.89999999999998</v>
      </c>
      <c r="H393" s="2">
        <f t="shared" si="99"/>
        <v>247.8</v>
      </c>
      <c r="I393" s="49">
        <f t="shared" si="100"/>
        <v>-8.0306698950766915</v>
      </c>
    </row>
    <row r="394" spans="1:12" x14ac:dyDescent="0.2">
      <c r="A394" s="30">
        <f t="shared" si="98"/>
        <v>41592</v>
      </c>
      <c r="C394">
        <v>110.9</v>
      </c>
      <c r="D394">
        <v>79.900000000000006</v>
      </c>
      <c r="E394">
        <v>117.1</v>
      </c>
      <c r="F394">
        <v>216.9</v>
      </c>
      <c r="G394" s="10">
        <f t="shared" ref="G394:H415" si="101">+C394+E394</f>
        <v>228</v>
      </c>
      <c r="H394" s="2">
        <f t="shared" si="101"/>
        <v>296.8</v>
      </c>
      <c r="I394" s="49">
        <f t="shared" si="100"/>
        <v>-23.180592991913752</v>
      </c>
    </row>
    <row r="395" spans="1:12" x14ac:dyDescent="0.2">
      <c r="A395" s="30">
        <f t="shared" si="98"/>
        <v>41599</v>
      </c>
      <c r="C395">
        <v>110.9</v>
      </c>
      <c r="D395">
        <v>79.900000000000006</v>
      </c>
      <c r="E395">
        <v>117.1</v>
      </c>
      <c r="F395">
        <v>217.8</v>
      </c>
      <c r="G395" s="10">
        <f t="shared" si="101"/>
        <v>228</v>
      </c>
      <c r="H395" s="2">
        <f t="shared" si="101"/>
        <v>297.70000000000005</v>
      </c>
      <c r="I395" s="49">
        <f t="shared" si="100"/>
        <v>-23.412831709774949</v>
      </c>
    </row>
    <row r="396" spans="1:12" x14ac:dyDescent="0.2">
      <c r="A396" s="30">
        <f t="shared" si="98"/>
        <v>41606</v>
      </c>
      <c r="C396">
        <v>110.8</v>
      </c>
      <c r="D396">
        <v>77.2</v>
      </c>
      <c r="E396">
        <v>117.2</v>
      </c>
      <c r="F396">
        <v>220.6</v>
      </c>
      <c r="G396" s="10">
        <f t="shared" si="101"/>
        <v>228</v>
      </c>
      <c r="H396" s="2">
        <f t="shared" si="101"/>
        <v>297.8</v>
      </c>
      <c r="I396" s="49">
        <f t="shared" si="100"/>
        <v>-23.438549361987913</v>
      </c>
    </row>
    <row r="397" spans="1:12" x14ac:dyDescent="0.2">
      <c r="A397" s="30">
        <f t="shared" si="98"/>
        <v>41613</v>
      </c>
      <c r="C397">
        <v>110.8</v>
      </c>
      <c r="D397">
        <v>75.8</v>
      </c>
      <c r="E397">
        <v>176.9</v>
      </c>
      <c r="F397">
        <v>222</v>
      </c>
      <c r="G397" s="10">
        <f t="shared" si="101"/>
        <v>287.7</v>
      </c>
      <c r="H397" s="2">
        <f t="shared" si="101"/>
        <v>297.8</v>
      </c>
      <c r="I397" s="49">
        <f t="shared" si="100"/>
        <v>-3.3915379449294902</v>
      </c>
    </row>
    <row r="398" spans="1:12" x14ac:dyDescent="0.2">
      <c r="A398" s="30">
        <f t="shared" si="98"/>
        <v>41620</v>
      </c>
      <c r="C398">
        <v>110.8</v>
      </c>
      <c r="D398">
        <v>85.6</v>
      </c>
      <c r="E398">
        <v>176.9</v>
      </c>
      <c r="F398">
        <v>307.5</v>
      </c>
      <c r="G398" s="10">
        <f t="shared" si="101"/>
        <v>287.7</v>
      </c>
      <c r="H398" s="2">
        <f t="shared" si="101"/>
        <v>393.1</v>
      </c>
      <c r="I398" s="49">
        <f t="shared" si="100"/>
        <v>-26.81251589926228</v>
      </c>
    </row>
    <row r="399" spans="1:12" x14ac:dyDescent="0.2">
      <c r="A399" s="30">
        <f t="shared" si="98"/>
        <v>41627</v>
      </c>
      <c r="C399">
        <v>79.5</v>
      </c>
      <c r="D399">
        <v>85.5</v>
      </c>
      <c r="E399">
        <v>207.9</v>
      </c>
      <c r="F399">
        <v>307.60000000000002</v>
      </c>
      <c r="G399" s="10">
        <f t="shared" si="101"/>
        <v>287.39999999999998</v>
      </c>
      <c r="H399" s="2">
        <f t="shared" si="101"/>
        <v>393.1</v>
      </c>
      <c r="I399" s="49">
        <f t="shared" si="100"/>
        <v>-26.888832358178593</v>
      </c>
    </row>
    <row r="400" spans="1:12" x14ac:dyDescent="0.2">
      <c r="A400" s="30">
        <f t="shared" si="98"/>
        <v>41634</v>
      </c>
      <c r="C400">
        <v>79.5</v>
      </c>
      <c r="D400">
        <v>85.4</v>
      </c>
      <c r="E400">
        <v>256.8</v>
      </c>
      <c r="F400">
        <v>307.60000000000002</v>
      </c>
      <c r="G400" s="10">
        <f t="shared" si="101"/>
        <v>336.3</v>
      </c>
      <c r="H400" s="2">
        <f t="shared" si="101"/>
        <v>393</v>
      </c>
      <c r="I400" s="49">
        <f t="shared" si="100"/>
        <v>-14.427480916030532</v>
      </c>
    </row>
    <row r="401" spans="1:17" x14ac:dyDescent="0.2">
      <c r="A401" s="30">
        <f t="shared" si="98"/>
        <v>41641</v>
      </c>
      <c r="C401" s="118">
        <v>77</v>
      </c>
      <c r="D401" s="118">
        <v>86</v>
      </c>
      <c r="E401" s="118">
        <v>259.39999999999998</v>
      </c>
      <c r="F401" s="118">
        <v>307.7</v>
      </c>
      <c r="G401" s="10">
        <f t="shared" si="101"/>
        <v>336.4</v>
      </c>
      <c r="H401" s="2">
        <f t="shared" si="101"/>
        <v>393.7</v>
      </c>
      <c r="I401" s="49">
        <f t="shared" si="100"/>
        <v>-14.554229108458216</v>
      </c>
    </row>
    <row r="402" spans="1:17" ht="15" x14ac:dyDescent="0.2">
      <c r="A402" s="30">
        <f t="shared" si="98"/>
        <v>41648</v>
      </c>
      <c r="C402">
        <v>75.7</v>
      </c>
      <c r="D402">
        <v>86</v>
      </c>
      <c r="E402">
        <v>260.60000000000002</v>
      </c>
      <c r="F402">
        <v>366.6</v>
      </c>
      <c r="G402" s="10">
        <f t="shared" si="101"/>
        <v>336.3</v>
      </c>
      <c r="H402" s="2">
        <f t="shared" si="101"/>
        <v>452.6</v>
      </c>
      <c r="I402" s="49">
        <f t="shared" si="100"/>
        <v>-25.695978789217854</v>
      </c>
      <c r="K402" s="107"/>
      <c r="N402" s="107"/>
    </row>
    <row r="403" spans="1:17" ht="15" x14ac:dyDescent="0.2">
      <c r="A403" s="30">
        <f t="shared" si="98"/>
        <v>41655</v>
      </c>
      <c r="C403">
        <v>74.400000000000006</v>
      </c>
      <c r="D403">
        <v>84.8</v>
      </c>
      <c r="E403">
        <v>378.6</v>
      </c>
      <c r="F403">
        <v>422.2</v>
      </c>
      <c r="G403" s="10">
        <f t="shared" si="101"/>
        <v>453</v>
      </c>
      <c r="H403" s="2">
        <f t="shared" si="101"/>
        <v>507</v>
      </c>
      <c r="I403" s="49">
        <f t="shared" si="100"/>
        <v>-10.650887573964496</v>
      </c>
      <c r="K403" s="107"/>
    </row>
    <row r="404" spans="1:17" x14ac:dyDescent="0.2">
      <c r="A404" s="30">
        <f t="shared" si="98"/>
        <v>41662</v>
      </c>
      <c r="C404">
        <v>84.1</v>
      </c>
      <c r="D404">
        <v>85.3</v>
      </c>
      <c r="E404">
        <v>378.9</v>
      </c>
      <c r="F404">
        <v>424.6</v>
      </c>
      <c r="G404" s="10">
        <f t="shared" si="101"/>
        <v>463</v>
      </c>
      <c r="H404" s="2">
        <f t="shared" si="101"/>
        <v>509.90000000000003</v>
      </c>
      <c r="I404" s="49">
        <f t="shared" si="100"/>
        <v>-9.1978819376348326</v>
      </c>
    </row>
    <row r="405" spans="1:17" ht="15" x14ac:dyDescent="0.2">
      <c r="A405" s="30">
        <f t="shared" si="98"/>
        <v>41669</v>
      </c>
      <c r="C405">
        <v>82.9</v>
      </c>
      <c r="D405">
        <v>83.2</v>
      </c>
      <c r="E405">
        <v>380.2</v>
      </c>
      <c r="F405">
        <v>426.7</v>
      </c>
      <c r="G405" s="10">
        <f t="shared" si="101"/>
        <v>463.1</v>
      </c>
      <c r="H405" s="2">
        <f t="shared" si="101"/>
        <v>509.9</v>
      </c>
      <c r="I405" s="49">
        <f t="shared" si="100"/>
        <v>-9.1782702490684329</v>
      </c>
      <c r="K405" s="107"/>
      <c r="L405" s="107"/>
      <c r="O405" s="106"/>
    </row>
    <row r="406" spans="1:17" ht="15" x14ac:dyDescent="0.2">
      <c r="A406" s="30">
        <f t="shared" si="98"/>
        <v>41676</v>
      </c>
      <c r="C406" s="118">
        <v>81</v>
      </c>
      <c r="D406">
        <v>83.1</v>
      </c>
      <c r="E406">
        <v>431.5</v>
      </c>
      <c r="F406">
        <v>426.9</v>
      </c>
      <c r="G406" s="10">
        <f t="shared" si="101"/>
        <v>512.5</v>
      </c>
      <c r="H406" s="2">
        <f t="shared" si="101"/>
        <v>510</v>
      </c>
      <c r="I406" s="49">
        <f t="shared" si="100"/>
        <v>0.49019607843137081</v>
      </c>
      <c r="K406" s="107"/>
    </row>
    <row r="407" spans="1:17" x14ac:dyDescent="0.2">
      <c r="A407" s="30">
        <f t="shared" si="98"/>
        <v>41683</v>
      </c>
      <c r="C407">
        <v>79.900000000000006</v>
      </c>
      <c r="D407">
        <v>81.7</v>
      </c>
      <c r="E407">
        <v>432.7</v>
      </c>
      <c r="F407">
        <v>428.1</v>
      </c>
      <c r="G407" s="10">
        <f t="shared" si="101"/>
        <v>512.6</v>
      </c>
      <c r="H407" s="2">
        <f t="shared" si="101"/>
        <v>509.8</v>
      </c>
      <c r="I407" s="49">
        <f t="shared" si="100"/>
        <v>0.54923499411534404</v>
      </c>
    </row>
    <row r="408" spans="1:17" x14ac:dyDescent="0.2">
      <c r="A408" s="30">
        <f t="shared" si="98"/>
        <v>41690</v>
      </c>
      <c r="C408">
        <v>64.400000000000006</v>
      </c>
      <c r="D408">
        <v>79.2</v>
      </c>
      <c r="E408">
        <v>492.3</v>
      </c>
      <c r="F408">
        <v>458.3</v>
      </c>
      <c r="G408" s="10">
        <f t="shared" si="101"/>
        <v>556.70000000000005</v>
      </c>
      <c r="H408" s="2">
        <f t="shared" si="101"/>
        <v>537.5</v>
      </c>
      <c r="I408" s="49">
        <f t="shared" si="100"/>
        <v>3.572093023255829</v>
      </c>
    </row>
    <row r="409" spans="1:17" x14ac:dyDescent="0.2">
      <c r="A409" s="30">
        <f t="shared" si="98"/>
        <v>41697</v>
      </c>
      <c r="C409">
        <v>82.8</v>
      </c>
      <c r="D409" s="118">
        <v>54</v>
      </c>
      <c r="E409">
        <v>493.9</v>
      </c>
      <c r="F409">
        <v>484.7</v>
      </c>
      <c r="G409" s="10">
        <f t="shared" si="101"/>
        <v>576.69999999999993</v>
      </c>
      <c r="H409" s="2">
        <f t="shared" si="101"/>
        <v>538.70000000000005</v>
      </c>
      <c r="I409" s="49">
        <f t="shared" si="100"/>
        <v>7.0540189344718618</v>
      </c>
    </row>
    <row r="410" spans="1:17" ht="15" x14ac:dyDescent="0.2">
      <c r="A410" s="30">
        <f t="shared" si="98"/>
        <v>41704</v>
      </c>
      <c r="C410">
        <v>81.3</v>
      </c>
      <c r="D410">
        <v>52.9</v>
      </c>
      <c r="E410">
        <v>495.5</v>
      </c>
      <c r="F410">
        <v>485.8</v>
      </c>
      <c r="G410" s="10">
        <f t="shared" si="101"/>
        <v>576.79999999999995</v>
      </c>
      <c r="H410" s="2">
        <f t="shared" si="101"/>
        <v>538.70000000000005</v>
      </c>
      <c r="I410" s="49">
        <f t="shared" si="100"/>
        <v>7.0725821421941504</v>
      </c>
      <c r="L410" s="107"/>
      <c r="M410" s="164"/>
      <c r="N410" s="164"/>
      <c r="O410" s="164"/>
      <c r="P410" s="164"/>
      <c r="Q410" s="164"/>
    </row>
    <row r="411" spans="1:17" x14ac:dyDescent="0.2">
      <c r="A411" s="30">
        <f t="shared" si="98"/>
        <v>41711</v>
      </c>
      <c r="C411" s="118">
        <v>80</v>
      </c>
      <c r="D411">
        <v>50.3</v>
      </c>
      <c r="E411">
        <v>496.8</v>
      </c>
      <c r="F411">
        <v>488.4</v>
      </c>
      <c r="G411" s="10">
        <f t="shared" si="101"/>
        <v>576.79999999999995</v>
      </c>
      <c r="H411" s="2">
        <f t="shared" si="101"/>
        <v>538.69999999999993</v>
      </c>
      <c r="I411" s="49">
        <f t="shared" si="100"/>
        <v>7.0725821421941726</v>
      </c>
    </row>
    <row r="412" spans="1:17" x14ac:dyDescent="0.2">
      <c r="A412" s="30">
        <f t="shared" si="98"/>
        <v>41718</v>
      </c>
      <c r="C412">
        <v>46.9</v>
      </c>
      <c r="D412">
        <v>49.2</v>
      </c>
      <c r="E412">
        <v>531.29999999999995</v>
      </c>
      <c r="F412">
        <v>514.79999999999995</v>
      </c>
      <c r="G412" s="10">
        <f t="shared" si="101"/>
        <v>578.19999999999993</v>
      </c>
      <c r="H412" s="2">
        <f t="shared" si="101"/>
        <v>564</v>
      </c>
      <c r="I412" s="49">
        <f t="shared" si="100"/>
        <v>2.517730496453896</v>
      </c>
    </row>
    <row r="413" spans="1:17" x14ac:dyDescent="0.2">
      <c r="A413" s="30">
        <f t="shared" si="98"/>
        <v>41725</v>
      </c>
      <c r="C413">
        <v>44.2</v>
      </c>
      <c r="D413" s="118">
        <v>48</v>
      </c>
      <c r="E413">
        <v>534</v>
      </c>
      <c r="F413">
        <v>516.1</v>
      </c>
      <c r="G413" s="10">
        <f t="shared" si="101"/>
        <v>578.20000000000005</v>
      </c>
      <c r="H413" s="2">
        <f t="shared" si="101"/>
        <v>564.1</v>
      </c>
      <c r="I413" s="49">
        <f t="shared" si="100"/>
        <v>2.4995568161673587</v>
      </c>
    </row>
    <row r="414" spans="1:17" x14ac:dyDescent="0.2">
      <c r="A414" s="30">
        <f t="shared" si="98"/>
        <v>41732</v>
      </c>
      <c r="C414">
        <v>43.8</v>
      </c>
      <c r="D414">
        <v>45.4</v>
      </c>
      <c r="E414">
        <v>559.79999999999995</v>
      </c>
      <c r="F414">
        <v>518.6</v>
      </c>
      <c r="G414" s="10">
        <f t="shared" si="101"/>
        <v>603.59999999999991</v>
      </c>
      <c r="H414" s="2">
        <f t="shared" si="101"/>
        <v>564</v>
      </c>
      <c r="I414" s="49">
        <f t="shared" si="100"/>
        <v>7.0212765957446743</v>
      </c>
    </row>
    <row r="415" spans="1:17" x14ac:dyDescent="0.2">
      <c r="A415" s="30">
        <f t="shared" si="98"/>
        <v>41739</v>
      </c>
      <c r="C415" s="164">
        <v>39.9</v>
      </c>
      <c r="D415" s="164">
        <v>42.9</v>
      </c>
      <c r="E415" s="164">
        <v>563.70000000000005</v>
      </c>
      <c r="F415" s="164">
        <v>546.1</v>
      </c>
      <c r="G415" s="174">
        <f t="shared" si="101"/>
        <v>603.6</v>
      </c>
      <c r="H415" s="175">
        <f t="shared" si="101"/>
        <v>589</v>
      </c>
      <c r="I415" s="176">
        <f t="shared" si="100"/>
        <v>2.478777589134129</v>
      </c>
      <c r="J415" s="164"/>
    </row>
    <row r="416" spans="1:17" x14ac:dyDescent="0.2">
      <c r="A416" s="30">
        <f t="shared" si="98"/>
        <v>41746</v>
      </c>
      <c r="C416">
        <v>38.299999999999997</v>
      </c>
      <c r="D416">
        <v>41</v>
      </c>
      <c r="E416">
        <v>565.20000000000005</v>
      </c>
      <c r="F416">
        <v>548</v>
      </c>
      <c r="G416" s="174">
        <f t="shared" ref="G416:H418" si="102">+C416+E416</f>
        <v>603.5</v>
      </c>
      <c r="H416" s="175">
        <f t="shared" si="102"/>
        <v>589</v>
      </c>
      <c r="I416" s="176">
        <f t="shared" ref="I416:I421" si="103">+(G416/H416-1)*100</f>
        <v>2.4617996604414216</v>
      </c>
    </row>
    <row r="417" spans="1:10" x14ac:dyDescent="0.2">
      <c r="A417" s="30">
        <f t="shared" si="98"/>
        <v>41753</v>
      </c>
      <c r="C417">
        <v>36.799999999999997</v>
      </c>
      <c r="D417">
        <v>39.1</v>
      </c>
      <c r="E417">
        <v>566.70000000000005</v>
      </c>
      <c r="F417">
        <v>550</v>
      </c>
      <c r="G417" s="10">
        <f t="shared" si="102"/>
        <v>603.5</v>
      </c>
      <c r="H417" s="2">
        <f t="shared" si="102"/>
        <v>589.1</v>
      </c>
      <c r="I417" s="173">
        <f t="shared" si="103"/>
        <v>2.4444067221184751</v>
      </c>
    </row>
    <row r="418" spans="1:10" x14ac:dyDescent="0.2">
      <c r="A418" s="30">
        <f t="shared" si="98"/>
        <v>41760</v>
      </c>
      <c r="C418">
        <v>35.6</v>
      </c>
      <c r="D418">
        <v>39.1</v>
      </c>
      <c r="E418">
        <v>568</v>
      </c>
      <c r="F418">
        <v>550</v>
      </c>
      <c r="G418" s="10">
        <f t="shared" si="102"/>
        <v>603.6</v>
      </c>
      <c r="H418" s="2">
        <f t="shared" si="102"/>
        <v>589.1</v>
      </c>
      <c r="I418" s="173">
        <f t="shared" si="103"/>
        <v>2.461381768799864</v>
      </c>
    </row>
    <row r="419" spans="1:10" x14ac:dyDescent="0.2">
      <c r="A419" s="30">
        <f t="shared" si="98"/>
        <v>41767</v>
      </c>
      <c r="C419">
        <v>34.5</v>
      </c>
      <c r="D419">
        <v>37.9</v>
      </c>
      <c r="E419">
        <v>569.9</v>
      </c>
      <c r="F419">
        <v>551.20000000000005</v>
      </c>
      <c r="G419" s="10">
        <f t="shared" ref="G419:G435" si="104">+C419+E419</f>
        <v>604.4</v>
      </c>
      <c r="H419" s="2">
        <f t="shared" ref="H419:H435" si="105">+D419+F419</f>
        <v>589.1</v>
      </c>
      <c r="I419" s="173">
        <f t="shared" si="103"/>
        <v>2.5971821422508867</v>
      </c>
    </row>
    <row r="420" spans="1:10" x14ac:dyDescent="0.2">
      <c r="A420" s="30">
        <f t="shared" si="98"/>
        <v>41774</v>
      </c>
      <c r="C420">
        <v>33.799999999999997</v>
      </c>
      <c r="D420">
        <v>37.9</v>
      </c>
      <c r="E420">
        <v>571.1</v>
      </c>
      <c r="F420">
        <v>551.20000000000005</v>
      </c>
      <c r="G420" s="10">
        <f t="shared" si="104"/>
        <v>604.9</v>
      </c>
      <c r="H420" s="2">
        <f t="shared" si="105"/>
        <v>589.1</v>
      </c>
      <c r="I420" s="173">
        <f t="shared" si="103"/>
        <v>2.6820573756577648</v>
      </c>
    </row>
    <row r="421" spans="1:10" x14ac:dyDescent="0.2">
      <c r="A421" s="30">
        <f t="shared" si="98"/>
        <v>41781</v>
      </c>
      <c r="C421">
        <v>33.799999999999997</v>
      </c>
      <c r="D421">
        <v>38</v>
      </c>
      <c r="E421">
        <v>571.1</v>
      </c>
      <c r="F421">
        <v>551.20000000000005</v>
      </c>
      <c r="G421" s="10">
        <f t="shared" si="104"/>
        <v>604.9</v>
      </c>
      <c r="H421" s="2">
        <f t="shared" si="105"/>
        <v>589.20000000000005</v>
      </c>
      <c r="I421" s="173">
        <f t="shared" si="103"/>
        <v>2.6646300067888484</v>
      </c>
    </row>
    <row r="422" spans="1:10" x14ac:dyDescent="0.2">
      <c r="A422" s="30">
        <f t="shared" si="98"/>
        <v>41788</v>
      </c>
      <c r="C422">
        <v>7.9</v>
      </c>
      <c r="D422">
        <v>33.9</v>
      </c>
      <c r="E422">
        <v>598.20000000000005</v>
      </c>
      <c r="F422">
        <v>555.20000000000005</v>
      </c>
      <c r="G422" s="10">
        <f t="shared" si="104"/>
        <v>606.1</v>
      </c>
      <c r="H422" s="2">
        <f t="shared" si="105"/>
        <v>589.1</v>
      </c>
      <c r="I422" s="173">
        <f t="shared" ref="I422:I435" si="106">+(G422/H422-1)*100</f>
        <v>2.8857579358343211</v>
      </c>
    </row>
    <row r="423" spans="1:10" x14ac:dyDescent="0.2">
      <c r="A423" s="30">
        <f t="shared" si="98"/>
        <v>41795</v>
      </c>
      <c r="C423">
        <v>7</v>
      </c>
      <c r="D423">
        <v>33.9</v>
      </c>
      <c r="E423">
        <v>599.20000000000005</v>
      </c>
      <c r="F423">
        <v>555.20000000000005</v>
      </c>
      <c r="G423" s="10">
        <f t="shared" si="104"/>
        <v>606.20000000000005</v>
      </c>
      <c r="H423" s="2">
        <f t="shared" si="105"/>
        <v>589.1</v>
      </c>
      <c r="I423" s="173">
        <f t="shared" si="106"/>
        <v>2.90273298251571</v>
      </c>
    </row>
    <row r="424" spans="1:10" x14ac:dyDescent="0.2">
      <c r="A424" s="30">
        <f t="shared" si="98"/>
        <v>41802</v>
      </c>
      <c r="C424">
        <v>7</v>
      </c>
      <c r="D424">
        <v>29.2</v>
      </c>
      <c r="E424">
        <v>599.20000000000005</v>
      </c>
      <c r="F424">
        <v>559.9</v>
      </c>
      <c r="G424" s="10">
        <f t="shared" si="104"/>
        <v>606.20000000000005</v>
      </c>
      <c r="H424" s="2">
        <f t="shared" si="105"/>
        <v>589.1</v>
      </c>
      <c r="I424" s="173">
        <f t="shared" si="106"/>
        <v>2.90273298251571</v>
      </c>
      <c r="J424">
        <v>1.5</v>
      </c>
    </row>
    <row r="425" spans="1:10" x14ac:dyDescent="0.2">
      <c r="A425" s="30">
        <f t="shared" si="98"/>
        <v>41809</v>
      </c>
      <c r="C425">
        <v>7</v>
      </c>
      <c r="D425">
        <v>28</v>
      </c>
      <c r="E425">
        <v>599.20000000000005</v>
      </c>
      <c r="F425">
        <v>561.1</v>
      </c>
      <c r="G425" s="10">
        <f t="shared" si="104"/>
        <v>606.20000000000005</v>
      </c>
      <c r="H425" s="2">
        <f t="shared" si="105"/>
        <v>589.1</v>
      </c>
      <c r="I425" s="173">
        <f t="shared" si="106"/>
        <v>2.90273298251571</v>
      </c>
      <c r="J425">
        <v>1.5</v>
      </c>
    </row>
    <row r="426" spans="1:10" x14ac:dyDescent="0.2">
      <c r="A426" s="30">
        <f t="shared" si="98"/>
        <v>41816</v>
      </c>
      <c r="C426">
        <v>7</v>
      </c>
      <c r="D426">
        <v>27.4</v>
      </c>
      <c r="E426">
        <v>599.20000000000005</v>
      </c>
      <c r="F426">
        <v>561.79999999999995</v>
      </c>
      <c r="G426" s="10">
        <f t="shared" si="104"/>
        <v>606.20000000000005</v>
      </c>
      <c r="H426" s="2">
        <f t="shared" si="105"/>
        <v>589.19999999999993</v>
      </c>
      <c r="I426" s="173">
        <f t="shared" si="106"/>
        <v>2.8852681602172581</v>
      </c>
      <c r="J426">
        <v>1.5</v>
      </c>
    </row>
    <row r="427" spans="1:10" x14ac:dyDescent="0.2">
      <c r="A427" s="30">
        <f t="shared" si="98"/>
        <v>41823</v>
      </c>
      <c r="C427">
        <v>7</v>
      </c>
      <c r="D427">
        <v>27.4</v>
      </c>
      <c r="E427">
        <v>599.20000000000005</v>
      </c>
      <c r="F427">
        <v>561.79999999999995</v>
      </c>
      <c r="G427" s="10">
        <f t="shared" si="104"/>
        <v>606.20000000000005</v>
      </c>
      <c r="H427" s="2">
        <f t="shared" si="105"/>
        <v>589.19999999999993</v>
      </c>
      <c r="I427" s="173">
        <f t="shared" si="106"/>
        <v>2.8852681602172581</v>
      </c>
      <c r="J427">
        <v>1.5</v>
      </c>
    </row>
    <row r="428" spans="1:10" x14ac:dyDescent="0.2">
      <c r="A428" s="30">
        <f t="shared" si="98"/>
        <v>41830</v>
      </c>
      <c r="C428">
        <v>7</v>
      </c>
      <c r="D428">
        <v>40.4</v>
      </c>
      <c r="E428">
        <v>599.20000000000005</v>
      </c>
      <c r="F428">
        <v>561.79999999999995</v>
      </c>
      <c r="G428" s="10">
        <f t="shared" si="104"/>
        <v>606.20000000000005</v>
      </c>
      <c r="H428" s="2">
        <f t="shared" si="105"/>
        <v>602.19999999999993</v>
      </c>
      <c r="I428" s="173">
        <f t="shared" si="106"/>
        <v>0.66423115244107489</v>
      </c>
      <c r="J428">
        <v>1.5</v>
      </c>
    </row>
    <row r="429" spans="1:10" x14ac:dyDescent="0.2">
      <c r="A429" s="30">
        <f t="shared" si="98"/>
        <v>41837</v>
      </c>
      <c r="C429">
        <v>7</v>
      </c>
      <c r="D429">
        <v>40.4</v>
      </c>
      <c r="E429">
        <v>599.20000000000005</v>
      </c>
      <c r="F429">
        <v>561.79999999999995</v>
      </c>
      <c r="G429" s="10">
        <f t="shared" si="104"/>
        <v>606.20000000000005</v>
      </c>
      <c r="H429" s="2">
        <f t="shared" si="105"/>
        <v>602.19999999999993</v>
      </c>
      <c r="I429" s="173">
        <f t="shared" si="106"/>
        <v>0.66423115244107489</v>
      </c>
      <c r="J429">
        <v>1.5</v>
      </c>
    </row>
    <row r="430" spans="1:10" x14ac:dyDescent="0.2">
      <c r="A430" s="30">
        <f t="shared" si="98"/>
        <v>41844</v>
      </c>
      <c r="C430">
        <v>7</v>
      </c>
      <c r="D430">
        <v>40.4</v>
      </c>
      <c r="E430">
        <v>599.20000000000005</v>
      </c>
      <c r="F430">
        <v>561.79999999999995</v>
      </c>
      <c r="G430" s="10">
        <f t="shared" si="104"/>
        <v>606.20000000000005</v>
      </c>
      <c r="H430" s="2">
        <f t="shared" si="105"/>
        <v>602.19999999999993</v>
      </c>
      <c r="I430" s="173">
        <f t="shared" si="106"/>
        <v>0.66423115244107489</v>
      </c>
      <c r="J430">
        <v>1.5</v>
      </c>
    </row>
    <row r="431" spans="1:10" x14ac:dyDescent="0.2">
      <c r="A431" s="30">
        <f t="shared" si="98"/>
        <v>41851</v>
      </c>
      <c r="C431">
        <v>7</v>
      </c>
      <c r="D431">
        <v>40.4</v>
      </c>
      <c r="E431">
        <v>599.20000000000005</v>
      </c>
      <c r="F431">
        <v>561.79999999999995</v>
      </c>
      <c r="G431" s="10">
        <f t="shared" si="104"/>
        <v>606.20000000000005</v>
      </c>
      <c r="H431" s="2">
        <f t="shared" si="105"/>
        <v>602.19999999999993</v>
      </c>
      <c r="I431" s="173">
        <f t="shared" si="106"/>
        <v>0.66423115244107489</v>
      </c>
      <c r="J431">
        <v>1.5</v>
      </c>
    </row>
    <row r="432" spans="1:10" x14ac:dyDescent="0.2">
      <c r="A432" s="30">
        <f t="shared" si="98"/>
        <v>41858</v>
      </c>
      <c r="C432">
        <v>17.8</v>
      </c>
      <c r="D432">
        <v>38</v>
      </c>
      <c r="E432">
        <v>599.20000000000005</v>
      </c>
      <c r="F432">
        <v>561.79999999999995</v>
      </c>
      <c r="G432" s="10">
        <f t="shared" si="104"/>
        <v>617</v>
      </c>
      <c r="H432" s="2">
        <f t="shared" si="105"/>
        <v>599.79999999999995</v>
      </c>
      <c r="I432" s="173">
        <f t="shared" si="106"/>
        <v>2.8676225408469591</v>
      </c>
      <c r="J432">
        <v>1.5</v>
      </c>
    </row>
    <row r="433" spans="1:10" x14ac:dyDescent="0.2">
      <c r="A433" s="30">
        <f t="shared" si="98"/>
        <v>41865</v>
      </c>
      <c r="C433">
        <v>17.8</v>
      </c>
      <c r="D433">
        <v>38</v>
      </c>
      <c r="E433">
        <v>599.20000000000005</v>
      </c>
      <c r="F433">
        <v>561.79999999999995</v>
      </c>
      <c r="G433" s="10">
        <f t="shared" si="104"/>
        <v>617</v>
      </c>
      <c r="H433" s="2">
        <f t="shared" si="105"/>
        <v>599.79999999999995</v>
      </c>
      <c r="I433" s="173">
        <f t="shared" si="106"/>
        <v>2.8676225408469591</v>
      </c>
      <c r="J433">
        <v>1.5</v>
      </c>
    </row>
    <row r="434" spans="1:10" x14ac:dyDescent="0.2">
      <c r="A434" s="30">
        <f t="shared" si="98"/>
        <v>41872</v>
      </c>
      <c r="C434">
        <v>17.8</v>
      </c>
      <c r="D434">
        <v>38</v>
      </c>
      <c r="E434">
        <v>599.20000000000005</v>
      </c>
      <c r="F434">
        <v>561.79999999999995</v>
      </c>
      <c r="G434" s="10">
        <f t="shared" si="104"/>
        <v>617</v>
      </c>
      <c r="H434" s="2">
        <f t="shared" si="105"/>
        <v>599.79999999999995</v>
      </c>
      <c r="I434" s="173">
        <f t="shared" si="106"/>
        <v>2.8676225408469591</v>
      </c>
      <c r="J434">
        <v>1.5</v>
      </c>
    </row>
    <row r="435" spans="1:10" x14ac:dyDescent="0.2">
      <c r="A435" s="30">
        <f t="shared" si="98"/>
        <v>41879</v>
      </c>
      <c r="C435">
        <v>17.8</v>
      </c>
      <c r="D435">
        <v>38</v>
      </c>
      <c r="E435">
        <v>599.20000000000005</v>
      </c>
      <c r="F435">
        <v>561.79999999999995</v>
      </c>
      <c r="G435" s="10">
        <f t="shared" si="104"/>
        <v>617</v>
      </c>
      <c r="H435" s="2">
        <f t="shared" si="105"/>
        <v>599.79999999999995</v>
      </c>
      <c r="I435" s="173">
        <f t="shared" si="106"/>
        <v>2.8676225408469591</v>
      </c>
      <c r="J435">
        <v>1.5</v>
      </c>
    </row>
    <row r="436" spans="1:10" x14ac:dyDescent="0.2">
      <c r="A436" s="30">
        <f t="shared" si="98"/>
        <v>41886</v>
      </c>
    </row>
    <row r="437" spans="1:10" x14ac:dyDescent="0.2">
      <c r="A437" s="30">
        <f t="shared" si="98"/>
        <v>41893</v>
      </c>
      <c r="C437">
        <v>24.7</v>
      </c>
      <c r="D437">
        <v>168.2</v>
      </c>
      <c r="E437">
        <v>0</v>
      </c>
      <c r="F437">
        <v>10.5</v>
      </c>
      <c r="G437" s="10">
        <f t="shared" ref="G437:H443" si="107">+C437+E437</f>
        <v>24.7</v>
      </c>
      <c r="H437" s="2">
        <f t="shared" si="107"/>
        <v>178.7</v>
      </c>
      <c r="I437" s="173">
        <f t="shared" ref="I437:I443" si="108">+(G437/H437-1)*100</f>
        <v>-86.177951874650248</v>
      </c>
    </row>
    <row r="438" spans="1:10" x14ac:dyDescent="0.2">
      <c r="A438" s="30">
        <f t="shared" si="98"/>
        <v>41900</v>
      </c>
      <c r="C438">
        <v>24.7</v>
      </c>
      <c r="D438">
        <v>169.2</v>
      </c>
      <c r="E438">
        <v>0</v>
      </c>
      <c r="F438">
        <v>10.5</v>
      </c>
      <c r="G438" s="10">
        <f t="shared" si="107"/>
        <v>24.7</v>
      </c>
      <c r="H438" s="2">
        <f t="shared" si="107"/>
        <v>179.7</v>
      </c>
      <c r="I438" s="173">
        <f t="shared" si="108"/>
        <v>-86.254869226488594</v>
      </c>
    </row>
    <row r="439" spans="1:10" x14ac:dyDescent="0.2">
      <c r="A439" s="30">
        <f t="shared" si="98"/>
        <v>41907</v>
      </c>
      <c r="C439">
        <v>27.2</v>
      </c>
      <c r="D439">
        <v>169.2</v>
      </c>
      <c r="F439">
        <v>10.5</v>
      </c>
      <c r="G439" s="10">
        <f t="shared" si="107"/>
        <v>27.2</v>
      </c>
      <c r="H439" s="2">
        <f t="shared" si="107"/>
        <v>179.7</v>
      </c>
      <c r="I439" s="173">
        <f t="shared" si="108"/>
        <v>-84.863661658319415</v>
      </c>
    </row>
    <row r="440" spans="1:10" x14ac:dyDescent="0.2">
      <c r="A440" s="30">
        <f t="shared" si="98"/>
        <v>41914</v>
      </c>
      <c r="C440">
        <v>28</v>
      </c>
      <c r="D440">
        <v>169</v>
      </c>
      <c r="F440">
        <v>10.7</v>
      </c>
      <c r="G440" s="10">
        <f t="shared" si="107"/>
        <v>28</v>
      </c>
      <c r="H440" s="2">
        <f t="shared" si="107"/>
        <v>179.7</v>
      </c>
      <c r="I440" s="173">
        <f t="shared" si="108"/>
        <v>-84.418475236505287</v>
      </c>
    </row>
    <row r="441" spans="1:10" x14ac:dyDescent="0.2">
      <c r="A441" s="30">
        <f t="shared" si="98"/>
        <v>41921</v>
      </c>
      <c r="C441">
        <v>28.3</v>
      </c>
      <c r="D441">
        <v>169</v>
      </c>
      <c r="F441">
        <v>10.7</v>
      </c>
      <c r="G441" s="10">
        <f t="shared" si="107"/>
        <v>28.3</v>
      </c>
      <c r="H441" s="2">
        <f t="shared" si="107"/>
        <v>179.7</v>
      </c>
      <c r="I441" s="173">
        <f t="shared" si="108"/>
        <v>-84.251530328324989</v>
      </c>
    </row>
    <row r="442" spans="1:10" x14ac:dyDescent="0.2">
      <c r="A442" s="30">
        <f t="shared" si="98"/>
        <v>41928</v>
      </c>
      <c r="C442">
        <v>28.2</v>
      </c>
      <c r="D442">
        <v>169</v>
      </c>
      <c r="E442">
        <v>61.2</v>
      </c>
      <c r="F442">
        <v>10.7</v>
      </c>
      <c r="G442" s="10">
        <f t="shared" si="107"/>
        <v>89.4</v>
      </c>
      <c r="H442" s="2">
        <f t="shared" si="107"/>
        <v>179.7</v>
      </c>
      <c r="I442" s="173">
        <f t="shared" si="108"/>
        <v>-50.250417362270447</v>
      </c>
    </row>
    <row r="443" spans="1:10" x14ac:dyDescent="0.2">
      <c r="A443" s="30">
        <f t="shared" si="98"/>
        <v>41935</v>
      </c>
      <c r="C443">
        <v>26.5</v>
      </c>
      <c r="D443">
        <v>168.3</v>
      </c>
      <c r="E443">
        <v>122.5</v>
      </c>
      <c r="F443">
        <v>62.2</v>
      </c>
      <c r="G443" s="10">
        <f t="shared" si="107"/>
        <v>149</v>
      </c>
      <c r="H443" s="2">
        <f t="shared" si="107"/>
        <v>230.5</v>
      </c>
      <c r="I443" s="173">
        <f t="shared" si="108"/>
        <v>-35.35791757049892</v>
      </c>
    </row>
    <row r="444" spans="1:10" x14ac:dyDescent="0.2">
      <c r="A444" s="30">
        <f t="shared" si="98"/>
        <v>41942</v>
      </c>
    </row>
    <row r="445" spans="1:10" x14ac:dyDescent="0.2">
      <c r="A445" s="30">
        <f t="shared" si="98"/>
        <v>41949</v>
      </c>
      <c r="C445">
        <v>27.4</v>
      </c>
      <c r="D445">
        <v>112.3</v>
      </c>
      <c r="E445">
        <v>123.5</v>
      </c>
      <c r="F445">
        <v>115.6</v>
      </c>
      <c r="G445" s="10">
        <f t="shared" ref="G445:G478" si="109">+C445+E445</f>
        <v>150.9</v>
      </c>
      <c r="H445" s="2">
        <f t="shared" ref="H445:H478" si="110">+D445+F445</f>
        <v>227.89999999999998</v>
      </c>
      <c r="I445" s="173">
        <f t="shared" ref="I445:I478" si="111">+(G445/H445-1)*100</f>
        <v>-33.786748573935931</v>
      </c>
    </row>
    <row r="446" spans="1:10" x14ac:dyDescent="0.2">
      <c r="A446" s="30">
        <f t="shared" si="98"/>
        <v>41956</v>
      </c>
      <c r="C446">
        <v>25.2</v>
      </c>
      <c r="D446">
        <v>110.9</v>
      </c>
      <c r="E446">
        <v>186</v>
      </c>
      <c r="F446">
        <v>117.1</v>
      </c>
      <c r="G446" s="10">
        <f t="shared" si="109"/>
        <v>211.2</v>
      </c>
      <c r="H446" s="2">
        <f t="shared" si="110"/>
        <v>228</v>
      </c>
      <c r="I446" s="173">
        <f t="shared" si="111"/>
        <v>-7.3684210526315796</v>
      </c>
    </row>
    <row r="447" spans="1:10" x14ac:dyDescent="0.2">
      <c r="A447" s="30">
        <f t="shared" si="98"/>
        <v>41963</v>
      </c>
      <c r="C447">
        <v>25.2</v>
      </c>
      <c r="D447">
        <v>110.9</v>
      </c>
      <c r="E447">
        <v>186</v>
      </c>
      <c r="F447">
        <v>117.2</v>
      </c>
      <c r="G447" s="10">
        <f t="shared" si="109"/>
        <v>211.2</v>
      </c>
      <c r="H447" s="2">
        <f t="shared" si="110"/>
        <v>228.10000000000002</v>
      </c>
      <c r="I447" s="173">
        <f t="shared" si="111"/>
        <v>-7.409031126698828</v>
      </c>
    </row>
    <row r="448" spans="1:10" x14ac:dyDescent="0.2">
      <c r="A448" s="30">
        <f t="shared" ref="A448:A511" si="112">+A447+7</f>
        <v>41970</v>
      </c>
      <c r="C448">
        <v>23.2</v>
      </c>
      <c r="D448">
        <v>110.8</v>
      </c>
      <c r="E448">
        <v>188</v>
      </c>
      <c r="F448">
        <v>117.2</v>
      </c>
      <c r="G448" s="10">
        <f t="shared" si="109"/>
        <v>211.2</v>
      </c>
      <c r="H448" s="2">
        <f t="shared" si="110"/>
        <v>228</v>
      </c>
      <c r="I448" s="173">
        <f t="shared" si="111"/>
        <v>-7.3684210526315796</v>
      </c>
    </row>
    <row r="449" spans="1:9" x14ac:dyDescent="0.2">
      <c r="A449" s="30">
        <f t="shared" si="112"/>
        <v>41977</v>
      </c>
      <c r="C449">
        <v>22.6</v>
      </c>
      <c r="D449">
        <v>110.8</v>
      </c>
      <c r="E449">
        <v>248.9</v>
      </c>
      <c r="F449">
        <v>176.9</v>
      </c>
      <c r="G449" s="10">
        <f t="shared" si="109"/>
        <v>271.5</v>
      </c>
      <c r="H449" s="2">
        <f t="shared" si="110"/>
        <v>287.7</v>
      </c>
      <c r="I449" s="173">
        <f t="shared" si="111"/>
        <v>-5.6308654848800765</v>
      </c>
    </row>
    <row r="450" spans="1:9" x14ac:dyDescent="0.2">
      <c r="A450" s="30">
        <f t="shared" si="112"/>
        <v>41984</v>
      </c>
      <c r="C450">
        <v>22.3</v>
      </c>
      <c r="D450">
        <v>110.8</v>
      </c>
      <c r="E450">
        <v>249.2</v>
      </c>
      <c r="F450">
        <v>176.9</v>
      </c>
      <c r="G450" s="10">
        <f t="shared" si="109"/>
        <v>271.5</v>
      </c>
      <c r="H450" s="2">
        <f t="shared" si="110"/>
        <v>287.7</v>
      </c>
      <c r="I450" s="173">
        <f t="shared" si="111"/>
        <v>-5.6308654848800765</v>
      </c>
    </row>
    <row r="451" spans="1:9" x14ac:dyDescent="0.2">
      <c r="A451" s="30">
        <f t="shared" si="112"/>
        <v>41991</v>
      </c>
      <c r="C451">
        <v>20.2</v>
      </c>
      <c r="D451">
        <v>79.5</v>
      </c>
      <c r="E451">
        <v>249.3</v>
      </c>
      <c r="F451">
        <v>207.9</v>
      </c>
      <c r="G451" s="10">
        <f t="shared" si="109"/>
        <v>269.5</v>
      </c>
      <c r="H451" s="2">
        <f t="shared" si="110"/>
        <v>287.39999999999998</v>
      </c>
      <c r="I451" s="173">
        <f t="shared" si="111"/>
        <v>-6.2282533054975548</v>
      </c>
    </row>
    <row r="452" spans="1:9" x14ac:dyDescent="0.2">
      <c r="A452" s="30">
        <f t="shared" si="112"/>
        <v>41998</v>
      </c>
      <c r="C452">
        <v>39.200000000000003</v>
      </c>
      <c r="D452">
        <v>79.5</v>
      </c>
      <c r="E452">
        <v>309.3</v>
      </c>
      <c r="F452">
        <v>256.8</v>
      </c>
      <c r="G452" s="10">
        <f t="shared" si="109"/>
        <v>348.5</v>
      </c>
      <c r="H452" s="2">
        <f t="shared" si="110"/>
        <v>336.3</v>
      </c>
      <c r="I452" s="173">
        <f t="shared" si="111"/>
        <v>3.627713351174533</v>
      </c>
    </row>
    <row r="453" spans="1:9" x14ac:dyDescent="0.2">
      <c r="A453" s="30">
        <f t="shared" si="112"/>
        <v>42005</v>
      </c>
      <c r="C453">
        <v>37.4</v>
      </c>
      <c r="D453">
        <v>77</v>
      </c>
      <c r="E453">
        <v>311.60000000000002</v>
      </c>
      <c r="F453">
        <v>259.39999999999998</v>
      </c>
      <c r="G453" s="10">
        <f t="shared" si="109"/>
        <v>349</v>
      </c>
      <c r="H453" s="2">
        <f t="shared" si="110"/>
        <v>336.4</v>
      </c>
      <c r="I453" s="173">
        <f t="shared" si="111"/>
        <v>3.7455410225921693</v>
      </c>
    </row>
    <row r="454" spans="1:9" x14ac:dyDescent="0.2">
      <c r="A454" s="30">
        <f t="shared" si="112"/>
        <v>42012</v>
      </c>
      <c r="C454">
        <v>36</v>
      </c>
      <c r="D454">
        <v>75.7</v>
      </c>
      <c r="E454">
        <v>371.1</v>
      </c>
      <c r="F454">
        <v>260.60000000000002</v>
      </c>
      <c r="G454" s="10">
        <f t="shared" si="109"/>
        <v>407.1</v>
      </c>
      <c r="H454" s="2">
        <f t="shared" si="110"/>
        <v>336.3</v>
      </c>
      <c r="I454" s="173">
        <f t="shared" si="111"/>
        <v>21.052631578947366</v>
      </c>
    </row>
    <row r="455" spans="1:9" x14ac:dyDescent="0.2">
      <c r="A455" s="30">
        <f t="shared" si="112"/>
        <v>42019</v>
      </c>
      <c r="C455">
        <v>40.799999999999997</v>
      </c>
      <c r="D455">
        <v>74.400000000000006</v>
      </c>
      <c r="E455">
        <v>371.2</v>
      </c>
      <c r="F455">
        <v>378.6</v>
      </c>
      <c r="G455" s="10">
        <f t="shared" si="109"/>
        <v>412</v>
      </c>
      <c r="H455" s="2">
        <f t="shared" si="110"/>
        <v>453</v>
      </c>
      <c r="I455" s="173">
        <f t="shared" si="111"/>
        <v>-9.0507726269315683</v>
      </c>
    </row>
    <row r="456" spans="1:9" x14ac:dyDescent="0.2">
      <c r="A456" s="30">
        <f t="shared" si="112"/>
        <v>42026</v>
      </c>
      <c r="C456">
        <v>38</v>
      </c>
      <c r="D456">
        <v>84.1</v>
      </c>
      <c r="E456">
        <v>374.1</v>
      </c>
      <c r="F456">
        <v>378.9</v>
      </c>
      <c r="G456" s="10">
        <f t="shared" si="109"/>
        <v>412.1</v>
      </c>
      <c r="H456" s="2">
        <f t="shared" si="110"/>
        <v>463</v>
      </c>
      <c r="I456" s="173">
        <f t="shared" si="111"/>
        <v>-10.993520518358524</v>
      </c>
    </row>
    <row r="457" spans="1:9" x14ac:dyDescent="0.2">
      <c r="A457" s="30">
        <f t="shared" si="112"/>
        <v>42033</v>
      </c>
      <c r="C457">
        <v>36.6</v>
      </c>
      <c r="D457">
        <v>82.9</v>
      </c>
      <c r="E457">
        <v>375.4</v>
      </c>
      <c r="F457">
        <v>380.2</v>
      </c>
      <c r="G457" s="10">
        <f t="shared" si="109"/>
        <v>412</v>
      </c>
      <c r="H457" s="2">
        <f t="shared" si="110"/>
        <v>463.1</v>
      </c>
      <c r="I457" s="173">
        <f t="shared" si="111"/>
        <v>-11.034333837184196</v>
      </c>
    </row>
    <row r="458" spans="1:9" x14ac:dyDescent="0.2">
      <c r="A458" s="30">
        <f t="shared" si="112"/>
        <v>42040</v>
      </c>
      <c r="C458">
        <v>41.4</v>
      </c>
      <c r="D458">
        <v>81</v>
      </c>
      <c r="E458">
        <v>375.4</v>
      </c>
      <c r="F458">
        <v>431.5</v>
      </c>
      <c r="G458" s="10">
        <f t="shared" si="109"/>
        <v>416.79999999999995</v>
      </c>
      <c r="H458" s="2">
        <f t="shared" si="110"/>
        <v>512.5</v>
      </c>
      <c r="I458" s="173">
        <f t="shared" si="111"/>
        <v>-18.673170731707323</v>
      </c>
    </row>
    <row r="459" spans="1:9" x14ac:dyDescent="0.2">
      <c r="A459" s="30">
        <f t="shared" si="112"/>
        <v>42047</v>
      </c>
      <c r="C459">
        <v>41.2</v>
      </c>
      <c r="D459">
        <v>79.900000000000006</v>
      </c>
      <c r="E459">
        <v>432.5</v>
      </c>
      <c r="F459">
        <v>432.7</v>
      </c>
      <c r="G459" s="10">
        <f t="shared" si="109"/>
        <v>473.7</v>
      </c>
      <c r="H459" s="2">
        <f t="shared" si="110"/>
        <v>512.6</v>
      </c>
      <c r="I459" s="173">
        <f t="shared" si="111"/>
        <v>-7.5887631681623162</v>
      </c>
    </row>
    <row r="460" spans="1:9" x14ac:dyDescent="0.2">
      <c r="A460" s="30">
        <f t="shared" si="112"/>
        <v>42054</v>
      </c>
      <c r="C460">
        <v>41.1</v>
      </c>
      <c r="D460">
        <v>84.4</v>
      </c>
      <c r="E460">
        <v>432.5</v>
      </c>
      <c r="F460">
        <v>492.3</v>
      </c>
      <c r="G460" s="10">
        <f t="shared" si="109"/>
        <v>473.6</v>
      </c>
      <c r="H460" s="2">
        <f t="shared" si="110"/>
        <v>576.70000000000005</v>
      </c>
      <c r="I460" s="173">
        <f t="shared" si="111"/>
        <v>-17.877579330674532</v>
      </c>
    </row>
    <row r="461" spans="1:9" x14ac:dyDescent="0.2">
      <c r="A461" s="30">
        <f t="shared" si="112"/>
        <v>42061</v>
      </c>
      <c r="C461">
        <v>40.9</v>
      </c>
      <c r="D461">
        <v>82.8</v>
      </c>
      <c r="E461">
        <v>433.1</v>
      </c>
      <c r="F461">
        <v>493.9</v>
      </c>
      <c r="G461" s="10">
        <f t="shared" si="109"/>
        <v>474</v>
      </c>
      <c r="H461" s="2">
        <f t="shared" si="110"/>
        <v>576.69999999999993</v>
      </c>
      <c r="I461" s="173">
        <f t="shared" si="111"/>
        <v>-17.808219178082187</v>
      </c>
    </row>
    <row r="462" spans="1:9" x14ac:dyDescent="0.2">
      <c r="A462" s="30">
        <f t="shared" si="112"/>
        <v>42068</v>
      </c>
      <c r="C462">
        <v>37.700000000000003</v>
      </c>
      <c r="D462">
        <v>81.3</v>
      </c>
      <c r="E462">
        <v>461.8</v>
      </c>
      <c r="F462">
        <v>495.5</v>
      </c>
      <c r="G462" s="10">
        <f t="shared" si="109"/>
        <v>499.5</v>
      </c>
      <c r="H462" s="2">
        <f t="shared" si="110"/>
        <v>576.79999999999995</v>
      </c>
      <c r="I462" s="173">
        <f t="shared" si="111"/>
        <v>-13.4015256588072</v>
      </c>
    </row>
    <row r="463" spans="1:9" x14ac:dyDescent="0.2">
      <c r="A463" s="30">
        <f t="shared" si="112"/>
        <v>42075</v>
      </c>
      <c r="C463">
        <v>35.6</v>
      </c>
      <c r="D463">
        <v>80</v>
      </c>
      <c r="E463">
        <v>463.8</v>
      </c>
      <c r="F463">
        <v>496.8</v>
      </c>
      <c r="G463" s="10">
        <f t="shared" si="109"/>
        <v>499.40000000000003</v>
      </c>
      <c r="H463" s="2">
        <f t="shared" si="110"/>
        <v>576.79999999999995</v>
      </c>
      <c r="I463" s="173">
        <f t="shared" si="111"/>
        <v>-13.418862690707334</v>
      </c>
    </row>
    <row r="464" spans="1:9" x14ac:dyDescent="0.2">
      <c r="A464" s="30">
        <f t="shared" si="112"/>
        <v>42082</v>
      </c>
      <c r="C464">
        <v>35.6</v>
      </c>
      <c r="D464">
        <v>46.9</v>
      </c>
      <c r="E464">
        <v>463.9</v>
      </c>
      <c r="F464">
        <v>531.29999999999995</v>
      </c>
      <c r="G464" s="10">
        <f t="shared" si="109"/>
        <v>499.5</v>
      </c>
      <c r="H464" s="2">
        <f t="shared" si="110"/>
        <v>578.19999999999993</v>
      </c>
      <c r="I464" s="173">
        <f t="shared" si="111"/>
        <v>-13.611207194742292</v>
      </c>
    </row>
    <row r="465" spans="1:10" x14ac:dyDescent="0.2">
      <c r="A465" s="30">
        <f t="shared" si="112"/>
        <v>42089</v>
      </c>
      <c r="C465">
        <v>33.9</v>
      </c>
      <c r="D465">
        <v>44.2</v>
      </c>
      <c r="E465">
        <v>465.6</v>
      </c>
      <c r="F465">
        <v>534</v>
      </c>
      <c r="G465" s="10">
        <f t="shared" si="109"/>
        <v>499.5</v>
      </c>
      <c r="H465" s="2">
        <f t="shared" si="110"/>
        <v>578.20000000000005</v>
      </c>
      <c r="I465" s="173">
        <f t="shared" si="111"/>
        <v>-13.611207194742313</v>
      </c>
    </row>
    <row r="466" spans="1:10" x14ac:dyDescent="0.2">
      <c r="A466" s="30">
        <f t="shared" si="112"/>
        <v>42096</v>
      </c>
      <c r="C466">
        <v>33.299999999999997</v>
      </c>
      <c r="D466">
        <v>43.8</v>
      </c>
      <c r="E466">
        <v>466.1</v>
      </c>
      <c r="F466">
        <v>559.79999999999995</v>
      </c>
      <c r="G466" s="10">
        <f t="shared" si="109"/>
        <v>499.40000000000003</v>
      </c>
      <c r="H466" s="2">
        <f t="shared" si="110"/>
        <v>603.59999999999991</v>
      </c>
      <c r="I466" s="173">
        <f t="shared" si="111"/>
        <v>-17.26308813783961</v>
      </c>
    </row>
    <row r="467" spans="1:10" x14ac:dyDescent="0.2">
      <c r="A467" s="30">
        <f t="shared" si="112"/>
        <v>42103</v>
      </c>
      <c r="C467">
        <v>33</v>
      </c>
      <c r="D467">
        <v>39.9</v>
      </c>
      <c r="E467">
        <v>492.7</v>
      </c>
      <c r="F467">
        <v>563.70000000000005</v>
      </c>
      <c r="G467" s="10">
        <f t="shared" si="109"/>
        <v>525.70000000000005</v>
      </c>
      <c r="H467" s="2">
        <f t="shared" si="110"/>
        <v>603.6</v>
      </c>
      <c r="I467" s="173">
        <f t="shared" si="111"/>
        <v>-12.905897945659373</v>
      </c>
    </row>
    <row r="468" spans="1:10" x14ac:dyDescent="0.2">
      <c r="A468" s="30">
        <f t="shared" si="112"/>
        <v>42110</v>
      </c>
      <c r="C468">
        <v>33.4</v>
      </c>
      <c r="D468">
        <v>38.299999999999997</v>
      </c>
      <c r="E468">
        <v>492.8</v>
      </c>
      <c r="F468">
        <v>565.20000000000005</v>
      </c>
      <c r="G468" s="10">
        <f t="shared" si="109"/>
        <v>526.20000000000005</v>
      </c>
      <c r="H468" s="2">
        <f t="shared" si="110"/>
        <v>603.5</v>
      </c>
      <c r="I468" s="173">
        <f t="shared" si="111"/>
        <v>-12.808616404308193</v>
      </c>
    </row>
    <row r="469" spans="1:10" x14ac:dyDescent="0.2">
      <c r="A469" s="30">
        <f t="shared" si="112"/>
        <v>42117</v>
      </c>
      <c r="C469">
        <v>33</v>
      </c>
      <c r="D469">
        <v>36.799999999999997</v>
      </c>
      <c r="E469">
        <v>493.1</v>
      </c>
      <c r="F469">
        <v>566.70000000000005</v>
      </c>
      <c r="G469" s="10">
        <f t="shared" si="109"/>
        <v>526.1</v>
      </c>
      <c r="H469" s="2">
        <f t="shared" si="110"/>
        <v>603.5</v>
      </c>
      <c r="I469" s="173">
        <f t="shared" si="111"/>
        <v>-12.825186412593204</v>
      </c>
    </row>
    <row r="470" spans="1:10" x14ac:dyDescent="0.2">
      <c r="A470" s="30">
        <f t="shared" si="112"/>
        <v>42124</v>
      </c>
      <c r="C470">
        <v>28.4</v>
      </c>
      <c r="D470">
        <v>35.6</v>
      </c>
      <c r="E470">
        <v>498.2</v>
      </c>
      <c r="F470">
        <v>568</v>
      </c>
      <c r="G470" s="10">
        <f t="shared" si="109"/>
        <v>526.6</v>
      </c>
      <c r="H470" s="2">
        <f t="shared" si="110"/>
        <v>603.6</v>
      </c>
      <c r="I470" s="173">
        <f t="shared" si="111"/>
        <v>-12.756792577866138</v>
      </c>
    </row>
    <row r="471" spans="1:10" x14ac:dyDescent="0.2">
      <c r="A471" s="30">
        <f t="shared" si="112"/>
        <v>42131</v>
      </c>
      <c r="C471">
        <v>27</v>
      </c>
      <c r="D471">
        <v>34.5</v>
      </c>
      <c r="E471">
        <v>499.7</v>
      </c>
      <c r="F471">
        <v>569.9</v>
      </c>
      <c r="G471" s="10">
        <f t="shared" si="109"/>
        <v>526.70000000000005</v>
      </c>
      <c r="H471" s="2">
        <f t="shared" si="110"/>
        <v>604.4</v>
      </c>
      <c r="I471" s="173">
        <f t="shared" si="111"/>
        <v>-12.855724685638636</v>
      </c>
    </row>
    <row r="472" spans="1:10" x14ac:dyDescent="0.2">
      <c r="A472" s="30">
        <f t="shared" si="112"/>
        <v>42138</v>
      </c>
      <c r="C472">
        <v>25.5</v>
      </c>
      <c r="D472">
        <v>33.799999999999997</v>
      </c>
      <c r="E472">
        <v>525.4</v>
      </c>
      <c r="F472">
        <v>571.1</v>
      </c>
      <c r="G472" s="10">
        <f t="shared" si="109"/>
        <v>550.9</v>
      </c>
      <c r="H472" s="2">
        <f t="shared" si="110"/>
        <v>604.9</v>
      </c>
      <c r="I472" s="173">
        <f t="shared" si="111"/>
        <v>-8.9270953876673822</v>
      </c>
    </row>
    <row r="473" spans="1:10" x14ac:dyDescent="0.2">
      <c r="A473" s="30">
        <f t="shared" si="112"/>
        <v>42145</v>
      </c>
      <c r="C473">
        <v>27.4</v>
      </c>
      <c r="D473">
        <v>33.799999999999997</v>
      </c>
      <c r="E473">
        <v>526.4</v>
      </c>
      <c r="F473">
        <v>571.1</v>
      </c>
      <c r="G473" s="10">
        <f t="shared" si="109"/>
        <v>553.79999999999995</v>
      </c>
      <c r="H473" s="2">
        <f t="shared" si="110"/>
        <v>604.9</v>
      </c>
      <c r="I473" s="173">
        <f t="shared" si="111"/>
        <v>-8.4476773020333962</v>
      </c>
      <c r="J473">
        <v>1</v>
      </c>
    </row>
    <row r="474" spans="1:10" x14ac:dyDescent="0.2">
      <c r="A474" s="30">
        <f t="shared" si="112"/>
        <v>42152</v>
      </c>
      <c r="C474">
        <v>27.6</v>
      </c>
      <c r="D474">
        <v>7.9</v>
      </c>
      <c r="E474">
        <v>526.5</v>
      </c>
      <c r="F474">
        <v>598.20000000000005</v>
      </c>
      <c r="G474" s="10">
        <f t="shared" si="109"/>
        <v>554.1</v>
      </c>
      <c r="H474" s="2">
        <f t="shared" si="110"/>
        <v>606.1</v>
      </c>
      <c r="I474" s="173">
        <f t="shared" si="111"/>
        <v>-8.5794423362481442</v>
      </c>
      <c r="J474">
        <v>1</v>
      </c>
    </row>
    <row r="475" spans="1:10" x14ac:dyDescent="0.2">
      <c r="A475" s="30">
        <f t="shared" si="112"/>
        <v>42159</v>
      </c>
      <c r="C475">
        <v>27.5</v>
      </c>
      <c r="D475">
        <v>7</v>
      </c>
      <c r="E475">
        <v>536.6</v>
      </c>
      <c r="F475">
        <v>599.20000000000005</v>
      </c>
      <c r="G475" s="10">
        <f t="shared" si="109"/>
        <v>564.1</v>
      </c>
      <c r="H475" s="2">
        <f t="shared" si="110"/>
        <v>606.20000000000005</v>
      </c>
      <c r="I475" s="173">
        <f t="shared" si="111"/>
        <v>-6.9449026723853553</v>
      </c>
      <c r="J475">
        <v>1</v>
      </c>
    </row>
    <row r="476" spans="1:10" x14ac:dyDescent="0.2">
      <c r="A476" s="30">
        <f t="shared" si="112"/>
        <v>42166</v>
      </c>
      <c r="C476">
        <v>27.1</v>
      </c>
      <c r="D476">
        <v>7</v>
      </c>
      <c r="E476">
        <v>537.1</v>
      </c>
      <c r="F476">
        <v>599.20000000000005</v>
      </c>
      <c r="G476" s="10">
        <f t="shared" si="109"/>
        <v>564.20000000000005</v>
      </c>
      <c r="H476" s="2">
        <f t="shared" si="110"/>
        <v>606.20000000000005</v>
      </c>
      <c r="I476" s="173">
        <f t="shared" si="111"/>
        <v>-6.9284064665127048</v>
      </c>
      <c r="J476">
        <v>1</v>
      </c>
    </row>
    <row r="477" spans="1:10" x14ac:dyDescent="0.2">
      <c r="A477" s="30">
        <f t="shared" si="112"/>
        <v>42173</v>
      </c>
      <c r="C477">
        <v>26.9</v>
      </c>
      <c r="D477">
        <v>7</v>
      </c>
      <c r="E477">
        <v>537.29999999999995</v>
      </c>
      <c r="F477">
        <v>599.20000000000005</v>
      </c>
      <c r="G477" s="10">
        <f t="shared" si="109"/>
        <v>564.19999999999993</v>
      </c>
      <c r="H477" s="2">
        <f t="shared" si="110"/>
        <v>606.20000000000005</v>
      </c>
      <c r="I477" s="173">
        <f t="shared" si="111"/>
        <v>-6.9284064665127154</v>
      </c>
      <c r="J477">
        <v>1</v>
      </c>
    </row>
    <row r="478" spans="1:10" x14ac:dyDescent="0.2">
      <c r="A478" s="30">
        <f t="shared" si="112"/>
        <v>42180</v>
      </c>
      <c r="C478">
        <v>26.9</v>
      </c>
      <c r="D478">
        <v>7</v>
      </c>
      <c r="E478">
        <v>537.29999999999995</v>
      </c>
      <c r="F478">
        <v>599.20000000000005</v>
      </c>
      <c r="G478" s="10">
        <f t="shared" si="109"/>
        <v>564.19999999999993</v>
      </c>
      <c r="H478" s="2">
        <f t="shared" si="110"/>
        <v>606.20000000000005</v>
      </c>
      <c r="I478" s="173">
        <f t="shared" si="111"/>
        <v>-6.9284064665127154</v>
      </c>
      <c r="J478">
        <v>1</v>
      </c>
    </row>
    <row r="479" spans="1:10" x14ac:dyDescent="0.2">
      <c r="A479" s="30">
        <f t="shared" si="112"/>
        <v>42187</v>
      </c>
      <c r="C479">
        <v>26.5</v>
      </c>
      <c r="D479">
        <v>7</v>
      </c>
      <c r="E479">
        <v>537.6</v>
      </c>
      <c r="F479">
        <v>599.20000000000005</v>
      </c>
      <c r="G479" s="10">
        <f t="shared" ref="G479:H481" si="113">+C479+E479</f>
        <v>564.1</v>
      </c>
      <c r="H479" s="2">
        <f t="shared" si="113"/>
        <v>606.20000000000005</v>
      </c>
      <c r="I479" s="173">
        <f t="shared" ref="I479:I488" si="114">+(G479/H479-1)*100</f>
        <v>-6.9449026723853553</v>
      </c>
      <c r="J479">
        <v>1</v>
      </c>
    </row>
    <row r="480" spans="1:10" x14ac:dyDescent="0.2">
      <c r="A480" s="30">
        <f t="shared" si="112"/>
        <v>42194</v>
      </c>
      <c r="C480">
        <v>26.5</v>
      </c>
      <c r="D480">
        <v>7</v>
      </c>
      <c r="E480">
        <v>537.6</v>
      </c>
      <c r="F480">
        <v>600.20000000000005</v>
      </c>
      <c r="G480" s="10">
        <f t="shared" si="113"/>
        <v>564.1</v>
      </c>
      <c r="H480" s="2">
        <f t="shared" si="113"/>
        <v>607.20000000000005</v>
      </c>
      <c r="I480" s="173">
        <f t="shared" si="114"/>
        <v>-7.0981554677206908</v>
      </c>
      <c r="J480">
        <v>1</v>
      </c>
    </row>
    <row r="481" spans="1:10" x14ac:dyDescent="0.2">
      <c r="A481" s="30">
        <f t="shared" si="112"/>
        <v>42201</v>
      </c>
      <c r="C481">
        <v>25.8</v>
      </c>
      <c r="D481">
        <v>7</v>
      </c>
      <c r="E481">
        <v>537.79999999999995</v>
      </c>
      <c r="F481">
        <v>599.20000000000005</v>
      </c>
      <c r="G481" s="10">
        <f t="shared" si="113"/>
        <v>563.59999999999991</v>
      </c>
      <c r="H481" s="2">
        <f t="shared" si="113"/>
        <v>606.20000000000005</v>
      </c>
      <c r="I481" s="173">
        <f t="shared" si="114"/>
        <v>-7.027383701748624</v>
      </c>
      <c r="J481">
        <v>1</v>
      </c>
    </row>
    <row r="482" spans="1:10" x14ac:dyDescent="0.2">
      <c r="A482" s="30">
        <f t="shared" si="112"/>
        <v>42208</v>
      </c>
      <c r="C482">
        <v>25.7</v>
      </c>
      <c r="D482">
        <v>7</v>
      </c>
      <c r="E482" s="118">
        <v>538</v>
      </c>
      <c r="F482">
        <v>599.20000000000005</v>
      </c>
      <c r="G482" s="10">
        <f t="shared" ref="G482:H488" si="115">+C482+E482</f>
        <v>563.70000000000005</v>
      </c>
      <c r="H482" s="2">
        <f t="shared" si="115"/>
        <v>606.20000000000005</v>
      </c>
      <c r="I482" s="173">
        <f t="shared" si="114"/>
        <v>-7.0108874958759504</v>
      </c>
      <c r="J482">
        <v>1</v>
      </c>
    </row>
    <row r="483" spans="1:10" x14ac:dyDescent="0.2">
      <c r="A483" s="30">
        <f t="shared" si="112"/>
        <v>42215</v>
      </c>
      <c r="C483">
        <v>25.7</v>
      </c>
      <c r="D483">
        <v>7</v>
      </c>
      <c r="E483" s="118">
        <v>538</v>
      </c>
      <c r="F483">
        <v>599.20000000000005</v>
      </c>
      <c r="G483" s="10">
        <f t="shared" si="115"/>
        <v>563.70000000000005</v>
      </c>
      <c r="H483" s="2">
        <f t="shared" si="115"/>
        <v>606.20000000000005</v>
      </c>
      <c r="I483" s="173">
        <f t="shared" si="114"/>
        <v>-7.0108874958759504</v>
      </c>
      <c r="J483">
        <v>1</v>
      </c>
    </row>
    <row r="484" spans="1:10" x14ac:dyDescent="0.2">
      <c r="A484" s="30">
        <f t="shared" si="112"/>
        <v>42222</v>
      </c>
      <c r="C484">
        <v>25.7</v>
      </c>
      <c r="D484">
        <v>17.8</v>
      </c>
      <c r="E484">
        <v>547.9</v>
      </c>
      <c r="F484">
        <v>599.20000000000005</v>
      </c>
      <c r="G484" s="10">
        <f t="shared" si="115"/>
        <v>573.6</v>
      </c>
      <c r="H484" s="2">
        <f t="shared" si="115"/>
        <v>617</v>
      </c>
      <c r="I484" s="173">
        <f t="shared" si="114"/>
        <v>-7.0340356564019384</v>
      </c>
      <c r="J484">
        <v>1</v>
      </c>
    </row>
    <row r="485" spans="1:10" x14ac:dyDescent="0.2">
      <c r="A485" s="30">
        <f t="shared" si="112"/>
        <v>42229</v>
      </c>
      <c r="C485">
        <v>25.7</v>
      </c>
      <c r="D485">
        <v>17.8</v>
      </c>
      <c r="E485">
        <v>547.9</v>
      </c>
      <c r="F485">
        <v>599.20000000000005</v>
      </c>
      <c r="G485" s="10">
        <f t="shared" si="115"/>
        <v>573.6</v>
      </c>
      <c r="H485" s="2">
        <f t="shared" si="115"/>
        <v>617</v>
      </c>
      <c r="I485" s="173">
        <f t="shared" si="114"/>
        <v>-7.0340356564019384</v>
      </c>
      <c r="J485">
        <v>1</v>
      </c>
    </row>
    <row r="486" spans="1:10" x14ac:dyDescent="0.2">
      <c r="A486" s="30">
        <f t="shared" si="112"/>
        <v>42236</v>
      </c>
      <c r="C486">
        <v>25.7</v>
      </c>
      <c r="D486">
        <v>17.8</v>
      </c>
      <c r="E486">
        <v>547.9</v>
      </c>
      <c r="F486">
        <v>599.20000000000005</v>
      </c>
      <c r="G486" s="10">
        <f t="shared" si="115"/>
        <v>573.6</v>
      </c>
      <c r="H486" s="2">
        <f t="shared" si="115"/>
        <v>617</v>
      </c>
      <c r="I486" s="173">
        <f t="shared" si="114"/>
        <v>-7.0340356564019384</v>
      </c>
      <c r="J486">
        <v>1</v>
      </c>
    </row>
    <row r="487" spans="1:10" x14ac:dyDescent="0.2">
      <c r="A487" s="30">
        <f t="shared" si="112"/>
        <v>42243</v>
      </c>
      <c r="C487">
        <v>25.5</v>
      </c>
      <c r="D487">
        <v>17.8</v>
      </c>
      <c r="E487">
        <v>548.1</v>
      </c>
      <c r="F487">
        <v>599.20000000000005</v>
      </c>
      <c r="G487" s="10">
        <f t="shared" si="115"/>
        <v>573.6</v>
      </c>
      <c r="H487" s="2">
        <f t="shared" si="115"/>
        <v>617</v>
      </c>
      <c r="I487" s="173">
        <f t="shared" si="114"/>
        <v>-7.0340356564019384</v>
      </c>
      <c r="J487">
        <v>1</v>
      </c>
    </row>
    <row r="488" spans="1:10" x14ac:dyDescent="0.2">
      <c r="A488" s="30">
        <f t="shared" si="112"/>
        <v>42250</v>
      </c>
      <c r="C488">
        <v>26.4</v>
      </c>
      <c r="D488">
        <v>20.7</v>
      </c>
      <c r="E488">
        <v>0.1</v>
      </c>
      <c r="F488">
        <v>0</v>
      </c>
      <c r="G488" s="10">
        <f t="shared" si="115"/>
        <v>26.5</v>
      </c>
      <c r="H488" s="2">
        <f t="shared" si="115"/>
        <v>20.7</v>
      </c>
      <c r="I488" s="173">
        <f t="shared" si="114"/>
        <v>28.019323671497599</v>
      </c>
    </row>
    <row r="489" spans="1:10" x14ac:dyDescent="0.2">
      <c r="A489" s="30">
        <f t="shared" si="112"/>
        <v>42257</v>
      </c>
      <c r="C489">
        <v>24.4</v>
      </c>
      <c r="D489">
        <v>24.7</v>
      </c>
      <c r="E489">
        <v>0.1</v>
      </c>
      <c r="F489">
        <v>0</v>
      </c>
      <c r="G489" s="10">
        <f t="shared" ref="G489:H496" si="116">+C489+E489</f>
        <v>24.5</v>
      </c>
      <c r="H489" s="2">
        <f t="shared" si="116"/>
        <v>24.7</v>
      </c>
      <c r="I489" s="173">
        <f t="shared" ref="I489:I496" si="117">+(G489/H489-1)*100</f>
        <v>-0.80971659919027994</v>
      </c>
    </row>
    <row r="490" spans="1:10" x14ac:dyDescent="0.2">
      <c r="A490" s="30">
        <f t="shared" si="112"/>
        <v>42264</v>
      </c>
      <c r="C490">
        <v>24.1</v>
      </c>
      <c r="D490">
        <v>24.7</v>
      </c>
      <c r="E490">
        <v>0.2</v>
      </c>
      <c r="F490">
        <v>0</v>
      </c>
      <c r="G490" s="10">
        <f t="shared" si="116"/>
        <v>24.3</v>
      </c>
      <c r="H490" s="2">
        <f t="shared" si="116"/>
        <v>24.7</v>
      </c>
      <c r="I490" s="173">
        <f t="shared" si="117"/>
        <v>-1.6194331983805599</v>
      </c>
    </row>
    <row r="491" spans="1:10" x14ac:dyDescent="0.2">
      <c r="A491" s="30">
        <f t="shared" si="112"/>
        <v>42271</v>
      </c>
      <c r="C491">
        <v>23.7</v>
      </c>
      <c r="D491">
        <v>27.2</v>
      </c>
      <c r="E491">
        <v>0.6</v>
      </c>
      <c r="F491">
        <v>1</v>
      </c>
      <c r="G491" s="10">
        <f t="shared" si="116"/>
        <v>24.3</v>
      </c>
      <c r="H491" s="2">
        <f t="shared" si="116"/>
        <v>28.2</v>
      </c>
      <c r="I491" s="173">
        <f t="shared" si="117"/>
        <v>-13.829787234042545</v>
      </c>
    </row>
    <row r="492" spans="1:10" x14ac:dyDescent="0.2">
      <c r="A492" s="30">
        <f t="shared" si="112"/>
        <v>42278</v>
      </c>
      <c r="C492">
        <v>23.5</v>
      </c>
      <c r="D492">
        <v>28</v>
      </c>
      <c r="E492">
        <v>0.8</v>
      </c>
      <c r="F492">
        <v>0</v>
      </c>
      <c r="G492" s="10">
        <f t="shared" si="116"/>
        <v>24.3</v>
      </c>
      <c r="H492" s="2">
        <f t="shared" si="116"/>
        <v>28</v>
      </c>
      <c r="I492" s="173">
        <f t="shared" si="117"/>
        <v>-13.214285714285712</v>
      </c>
    </row>
    <row r="493" spans="1:10" x14ac:dyDescent="0.2">
      <c r="A493" s="30">
        <f t="shared" si="112"/>
        <v>42285</v>
      </c>
      <c r="C493">
        <v>25.5</v>
      </c>
      <c r="D493">
        <v>28.3</v>
      </c>
      <c r="E493">
        <v>0.8</v>
      </c>
      <c r="F493">
        <v>0</v>
      </c>
      <c r="G493" s="10">
        <f t="shared" si="116"/>
        <v>26.3</v>
      </c>
      <c r="H493" s="2">
        <f t="shared" si="116"/>
        <v>28.3</v>
      </c>
      <c r="I493" s="173">
        <f t="shared" si="117"/>
        <v>-7.0671378091872743</v>
      </c>
    </row>
    <row r="494" spans="1:10" x14ac:dyDescent="0.2">
      <c r="A494" s="30">
        <f t="shared" si="112"/>
        <v>42292</v>
      </c>
      <c r="C494">
        <v>25.3</v>
      </c>
      <c r="D494">
        <v>28.2</v>
      </c>
      <c r="E494">
        <v>1.1000000000000001</v>
      </c>
      <c r="F494">
        <v>61.2</v>
      </c>
      <c r="G494" s="10">
        <f t="shared" si="116"/>
        <v>26.400000000000002</v>
      </c>
      <c r="H494" s="2">
        <f t="shared" si="116"/>
        <v>89.4</v>
      </c>
      <c r="I494" s="173">
        <f t="shared" si="117"/>
        <v>-70.469798657718115</v>
      </c>
    </row>
    <row r="495" spans="1:10" x14ac:dyDescent="0.2">
      <c r="A495" s="30">
        <f t="shared" si="112"/>
        <v>42299</v>
      </c>
      <c r="C495">
        <v>25.2</v>
      </c>
      <c r="D495">
        <v>27</v>
      </c>
      <c r="E495">
        <v>58.9</v>
      </c>
      <c r="F495">
        <v>62.4</v>
      </c>
      <c r="G495" s="10">
        <f t="shared" si="116"/>
        <v>84.1</v>
      </c>
      <c r="H495" s="2">
        <f t="shared" si="116"/>
        <v>89.4</v>
      </c>
      <c r="I495" s="173">
        <f t="shared" si="117"/>
        <v>-5.928411633109631</v>
      </c>
    </row>
    <row r="496" spans="1:10" x14ac:dyDescent="0.2">
      <c r="A496" s="30">
        <f t="shared" si="112"/>
        <v>42306</v>
      </c>
      <c r="C496">
        <v>24.9</v>
      </c>
      <c r="D496">
        <v>26.5</v>
      </c>
      <c r="E496">
        <v>59.2</v>
      </c>
      <c r="F496">
        <v>122.5</v>
      </c>
      <c r="G496" s="10">
        <f t="shared" si="116"/>
        <v>84.1</v>
      </c>
      <c r="H496" s="2">
        <f t="shared" si="116"/>
        <v>149</v>
      </c>
      <c r="I496" s="173">
        <f t="shared" si="117"/>
        <v>-43.557046979865774</v>
      </c>
    </row>
    <row r="497" spans="1:9" x14ac:dyDescent="0.2">
      <c r="A497" s="30">
        <f t="shared" si="112"/>
        <v>42313</v>
      </c>
      <c r="C497">
        <v>25.3</v>
      </c>
      <c r="D497">
        <v>27.4</v>
      </c>
      <c r="E497">
        <v>60.3</v>
      </c>
      <c r="F497">
        <v>123.5</v>
      </c>
      <c r="G497" s="10">
        <f t="shared" ref="G497:H506" si="118">+C497+E497</f>
        <v>85.6</v>
      </c>
      <c r="H497" s="2">
        <f t="shared" si="118"/>
        <v>150.9</v>
      </c>
      <c r="I497" s="173">
        <f t="shared" ref="I497:I506" si="119">+(G497/H497-1)*100</f>
        <v>-43.273691186216048</v>
      </c>
    </row>
    <row r="498" spans="1:9" x14ac:dyDescent="0.2">
      <c r="A498" s="30">
        <f t="shared" si="112"/>
        <v>42320</v>
      </c>
      <c r="C498">
        <v>24.2</v>
      </c>
      <c r="D498">
        <v>25.2</v>
      </c>
      <c r="E498">
        <v>61.4</v>
      </c>
      <c r="F498">
        <v>186</v>
      </c>
      <c r="G498" s="10">
        <f t="shared" si="118"/>
        <v>85.6</v>
      </c>
      <c r="H498" s="2">
        <f t="shared" si="118"/>
        <v>211.2</v>
      </c>
      <c r="I498" s="173">
        <f t="shared" si="119"/>
        <v>-59.469696969696969</v>
      </c>
    </row>
    <row r="499" spans="1:9" x14ac:dyDescent="0.2">
      <c r="A499" s="30">
        <f t="shared" si="112"/>
        <v>42327</v>
      </c>
      <c r="C499">
        <v>24.2</v>
      </c>
      <c r="D499">
        <v>25.2</v>
      </c>
      <c r="E499">
        <v>119.3</v>
      </c>
      <c r="F499">
        <v>186</v>
      </c>
      <c r="G499" s="10">
        <f t="shared" si="118"/>
        <v>143.5</v>
      </c>
      <c r="H499" s="2">
        <f t="shared" si="118"/>
        <v>211.2</v>
      </c>
      <c r="I499" s="173">
        <f t="shared" si="119"/>
        <v>-32.054924242424242</v>
      </c>
    </row>
    <row r="500" spans="1:9" x14ac:dyDescent="0.2">
      <c r="A500" s="30">
        <f t="shared" si="112"/>
        <v>42334</v>
      </c>
      <c r="C500">
        <v>24.1</v>
      </c>
      <c r="D500">
        <v>23.2</v>
      </c>
      <c r="E500">
        <v>119.4</v>
      </c>
      <c r="F500">
        <v>188</v>
      </c>
      <c r="G500" s="10">
        <f t="shared" si="118"/>
        <v>143.5</v>
      </c>
      <c r="H500" s="2">
        <f t="shared" si="118"/>
        <v>211.2</v>
      </c>
      <c r="I500" s="173">
        <f t="shared" si="119"/>
        <v>-32.054924242424242</v>
      </c>
    </row>
    <row r="501" spans="1:9" x14ac:dyDescent="0.2">
      <c r="A501" s="30">
        <f t="shared" si="112"/>
        <v>42341</v>
      </c>
      <c r="C501">
        <v>24.5</v>
      </c>
      <c r="D501">
        <v>22.6</v>
      </c>
      <c r="E501">
        <v>171.2</v>
      </c>
      <c r="F501">
        <v>248.9</v>
      </c>
      <c r="G501" s="10">
        <f t="shared" si="118"/>
        <v>195.7</v>
      </c>
      <c r="H501" s="2">
        <f t="shared" si="118"/>
        <v>271.5</v>
      </c>
      <c r="I501" s="173">
        <f t="shared" si="119"/>
        <v>-27.918968692449365</v>
      </c>
    </row>
    <row r="502" spans="1:9" x14ac:dyDescent="0.2">
      <c r="A502" s="30">
        <f t="shared" si="112"/>
        <v>42348</v>
      </c>
      <c r="C502">
        <v>23.2</v>
      </c>
      <c r="D502">
        <v>22.3</v>
      </c>
      <c r="E502">
        <v>225.1</v>
      </c>
      <c r="F502">
        <v>249.2</v>
      </c>
      <c r="G502" s="10">
        <f t="shared" si="118"/>
        <v>248.29999999999998</v>
      </c>
      <c r="H502" s="2">
        <f t="shared" si="118"/>
        <v>271.5</v>
      </c>
      <c r="I502" s="173">
        <f t="shared" si="119"/>
        <v>-8.54511970534071</v>
      </c>
    </row>
    <row r="503" spans="1:9" x14ac:dyDescent="0.2">
      <c r="A503" s="30">
        <f t="shared" si="112"/>
        <v>42355</v>
      </c>
      <c r="C503">
        <v>24.9</v>
      </c>
      <c r="D503">
        <v>20.2</v>
      </c>
      <c r="E503">
        <v>225.1</v>
      </c>
      <c r="F503">
        <v>249.3</v>
      </c>
      <c r="G503" s="10">
        <f t="shared" si="118"/>
        <v>250</v>
      </c>
      <c r="H503" s="2">
        <f t="shared" si="118"/>
        <v>269.5</v>
      </c>
      <c r="I503" s="173">
        <f t="shared" si="119"/>
        <v>-7.235621521335811</v>
      </c>
    </row>
    <row r="504" spans="1:9" x14ac:dyDescent="0.2">
      <c r="A504" s="30">
        <f t="shared" si="112"/>
        <v>42362</v>
      </c>
      <c r="C504">
        <v>24.9</v>
      </c>
      <c r="D504">
        <v>39.200000000000003</v>
      </c>
      <c r="E504">
        <v>225.5</v>
      </c>
      <c r="F504">
        <v>309.3</v>
      </c>
      <c r="G504" s="10">
        <f t="shared" si="118"/>
        <v>250.4</v>
      </c>
      <c r="H504" s="2">
        <f t="shared" si="118"/>
        <v>348.5</v>
      </c>
      <c r="I504" s="173">
        <f t="shared" si="119"/>
        <v>-28.149210903873744</v>
      </c>
    </row>
    <row r="505" spans="1:9" x14ac:dyDescent="0.2">
      <c r="A505" s="30">
        <f t="shared" si="112"/>
        <v>42369</v>
      </c>
      <c r="C505">
        <v>43.6</v>
      </c>
      <c r="D505">
        <v>37.4</v>
      </c>
      <c r="E505">
        <v>226.8</v>
      </c>
      <c r="F505">
        <v>311.60000000000002</v>
      </c>
      <c r="G505" s="10">
        <f t="shared" si="118"/>
        <v>270.40000000000003</v>
      </c>
      <c r="H505" s="2">
        <f t="shared" si="118"/>
        <v>349</v>
      </c>
      <c r="I505" s="173">
        <f t="shared" si="119"/>
        <v>-22.521489971346696</v>
      </c>
    </row>
    <row r="506" spans="1:9" x14ac:dyDescent="0.2">
      <c r="A506" s="30">
        <f t="shared" si="112"/>
        <v>42376</v>
      </c>
      <c r="C506">
        <v>42.3</v>
      </c>
      <c r="D506" s="118">
        <v>36</v>
      </c>
      <c r="E506">
        <v>278.60000000000002</v>
      </c>
      <c r="F506" s="118">
        <v>371</v>
      </c>
      <c r="G506" s="10">
        <f t="shared" si="118"/>
        <v>320.90000000000003</v>
      </c>
      <c r="H506" s="2">
        <f t="shared" si="118"/>
        <v>407</v>
      </c>
      <c r="I506" s="173">
        <f t="shared" si="119"/>
        <v>-21.154791154791141</v>
      </c>
    </row>
    <row r="507" spans="1:9" x14ac:dyDescent="0.2">
      <c r="A507" s="30">
        <f t="shared" si="112"/>
        <v>42383</v>
      </c>
      <c r="C507">
        <v>42.2</v>
      </c>
      <c r="D507">
        <v>40.799999999999997</v>
      </c>
      <c r="E507">
        <v>336.1</v>
      </c>
      <c r="F507">
        <v>371.2</v>
      </c>
      <c r="G507" s="10">
        <f t="shared" ref="G507:H510" si="120">+C507+E507</f>
        <v>378.3</v>
      </c>
      <c r="H507" s="2">
        <f t="shared" si="120"/>
        <v>412</v>
      </c>
      <c r="I507" s="173">
        <f t="shared" ref="I507:I512" si="121">+(G507/H507-1)*100</f>
        <v>-8.1796116504854304</v>
      </c>
    </row>
    <row r="508" spans="1:9" x14ac:dyDescent="0.2">
      <c r="A508" s="30">
        <f t="shared" si="112"/>
        <v>42390</v>
      </c>
      <c r="C508">
        <v>65.900000000000006</v>
      </c>
      <c r="D508" s="118">
        <v>38</v>
      </c>
      <c r="E508">
        <v>337.5</v>
      </c>
      <c r="F508">
        <v>374.1</v>
      </c>
      <c r="G508" s="10">
        <f t="shared" si="120"/>
        <v>403.4</v>
      </c>
      <c r="H508" s="2">
        <f t="shared" si="120"/>
        <v>412.1</v>
      </c>
      <c r="I508" s="173">
        <f t="shared" si="121"/>
        <v>-2.1111380732831919</v>
      </c>
    </row>
    <row r="509" spans="1:9" x14ac:dyDescent="0.2">
      <c r="A509" s="30">
        <f t="shared" si="112"/>
        <v>42397</v>
      </c>
      <c r="C509">
        <v>62.6</v>
      </c>
      <c r="D509">
        <v>36.6</v>
      </c>
      <c r="E509">
        <v>341.5</v>
      </c>
      <c r="F509">
        <v>375.4</v>
      </c>
      <c r="G509" s="10">
        <f t="shared" si="120"/>
        <v>404.1</v>
      </c>
      <c r="H509" s="2">
        <f t="shared" si="120"/>
        <v>412</v>
      </c>
      <c r="I509" s="173">
        <f t="shared" si="121"/>
        <v>-1.9174757281553378</v>
      </c>
    </row>
    <row r="510" spans="1:9" x14ac:dyDescent="0.2">
      <c r="A510" s="30">
        <f t="shared" si="112"/>
        <v>42404</v>
      </c>
      <c r="C510">
        <v>62.3</v>
      </c>
      <c r="D510" s="118">
        <v>41.4</v>
      </c>
      <c r="E510" s="118">
        <v>342</v>
      </c>
      <c r="F510">
        <v>375.4</v>
      </c>
      <c r="G510" s="10">
        <f t="shared" si="120"/>
        <v>404.3</v>
      </c>
      <c r="H510" s="2">
        <f t="shared" si="120"/>
        <v>416.79999999999995</v>
      </c>
      <c r="I510" s="173">
        <f t="shared" si="121"/>
        <v>-2.9990403071017191</v>
      </c>
    </row>
    <row r="511" spans="1:9" x14ac:dyDescent="0.2">
      <c r="A511" s="30">
        <f t="shared" si="112"/>
        <v>42411</v>
      </c>
      <c r="C511">
        <v>62.1</v>
      </c>
      <c r="D511">
        <v>41.2</v>
      </c>
      <c r="E511">
        <v>391.9</v>
      </c>
      <c r="F511">
        <v>432.5</v>
      </c>
      <c r="G511" s="10">
        <f t="shared" ref="G511:H513" si="122">+C511+E511</f>
        <v>454</v>
      </c>
      <c r="H511" s="2">
        <f t="shared" si="122"/>
        <v>473.7</v>
      </c>
      <c r="I511" s="173">
        <f t="shared" si="121"/>
        <v>-4.1587502638800959</v>
      </c>
    </row>
    <row r="512" spans="1:9" x14ac:dyDescent="0.2">
      <c r="A512" s="30">
        <f t="shared" ref="A512:A575" si="123">+A511+7</f>
        <v>42418</v>
      </c>
      <c r="C512">
        <v>60.5</v>
      </c>
      <c r="D512" s="118">
        <v>41.1</v>
      </c>
      <c r="E512">
        <v>393.5</v>
      </c>
      <c r="F512">
        <v>432.5</v>
      </c>
      <c r="G512" s="10">
        <f t="shared" si="122"/>
        <v>454</v>
      </c>
      <c r="H512" s="2">
        <f t="shared" si="122"/>
        <v>473.6</v>
      </c>
      <c r="I512" s="173">
        <f t="shared" si="121"/>
        <v>-4.1385135135135194</v>
      </c>
    </row>
    <row r="513" spans="1:10" x14ac:dyDescent="0.2">
      <c r="A513" s="30">
        <f t="shared" si="123"/>
        <v>42425</v>
      </c>
      <c r="C513" t="e">
        <f>#REF!</f>
        <v>#REF!</v>
      </c>
      <c r="D513" t="e">
        <f>#REF!</f>
        <v>#REF!</v>
      </c>
      <c r="E513" t="e">
        <f>#REF!</f>
        <v>#REF!</v>
      </c>
      <c r="F513" t="e">
        <f>#REF!</f>
        <v>#REF!</v>
      </c>
      <c r="G513" s="10" t="e">
        <f t="shared" si="122"/>
        <v>#REF!</v>
      </c>
      <c r="H513" s="2" t="e">
        <f t="shared" si="122"/>
        <v>#REF!</v>
      </c>
      <c r="I513" s="173" t="e">
        <f t="shared" ref="I513:I518" si="124">+(G513/H513-1)*100</f>
        <v>#REF!</v>
      </c>
    </row>
    <row r="514" spans="1:10" x14ac:dyDescent="0.2">
      <c r="A514" s="30">
        <f t="shared" si="123"/>
        <v>42432</v>
      </c>
      <c r="C514">
        <v>55.2</v>
      </c>
      <c r="D514">
        <v>37.700000000000003</v>
      </c>
      <c r="E514">
        <v>425.1</v>
      </c>
      <c r="F514">
        <v>461.8</v>
      </c>
      <c r="G514" s="10">
        <f t="shared" ref="G514:H516" si="125">+C514+E514</f>
        <v>480.3</v>
      </c>
      <c r="H514" s="2">
        <f t="shared" si="125"/>
        <v>499.5</v>
      </c>
      <c r="I514" s="173">
        <f t="shared" si="124"/>
        <v>-3.8438438438438416</v>
      </c>
    </row>
    <row r="515" spans="1:10" x14ac:dyDescent="0.2">
      <c r="A515" s="30">
        <f t="shared" si="123"/>
        <v>42439</v>
      </c>
      <c r="C515">
        <v>53.9</v>
      </c>
      <c r="D515">
        <v>35.6</v>
      </c>
      <c r="E515">
        <v>426.4</v>
      </c>
      <c r="F515">
        <v>463.8</v>
      </c>
      <c r="G515" s="10">
        <f t="shared" si="125"/>
        <v>480.29999999999995</v>
      </c>
      <c r="H515" s="2">
        <f t="shared" si="125"/>
        <v>499.40000000000003</v>
      </c>
      <c r="I515" s="173">
        <f t="shared" si="124"/>
        <v>-3.8245895074089042</v>
      </c>
    </row>
    <row r="516" spans="1:10" x14ac:dyDescent="0.2">
      <c r="A516" s="30">
        <f t="shared" si="123"/>
        <v>42446</v>
      </c>
      <c r="C516">
        <v>53.1</v>
      </c>
      <c r="D516">
        <v>35.6</v>
      </c>
      <c r="E516">
        <v>427.1</v>
      </c>
      <c r="F516">
        <v>463.9</v>
      </c>
      <c r="G516" s="10">
        <f t="shared" si="125"/>
        <v>480.20000000000005</v>
      </c>
      <c r="H516" s="2">
        <f t="shared" si="125"/>
        <v>499.5</v>
      </c>
      <c r="I516" s="173">
        <f t="shared" si="124"/>
        <v>-3.8638638638638589</v>
      </c>
    </row>
    <row r="517" spans="1:10" x14ac:dyDescent="0.2">
      <c r="A517" s="30">
        <f t="shared" si="123"/>
        <v>42453</v>
      </c>
      <c r="C517">
        <v>51.1</v>
      </c>
      <c r="D517">
        <v>33.9</v>
      </c>
      <c r="E517">
        <v>429.2</v>
      </c>
      <c r="F517">
        <v>465.6</v>
      </c>
      <c r="G517" s="10">
        <f t="shared" ref="G517:H519" si="126">+C517+E517</f>
        <v>480.3</v>
      </c>
      <c r="H517" s="2">
        <f t="shared" si="126"/>
        <v>499.5</v>
      </c>
      <c r="I517" s="173">
        <f t="shared" si="124"/>
        <v>-3.8438438438438416</v>
      </c>
    </row>
    <row r="518" spans="1:10" x14ac:dyDescent="0.2">
      <c r="A518" s="30">
        <f t="shared" si="123"/>
        <v>42460</v>
      </c>
      <c r="C518">
        <v>49.5</v>
      </c>
      <c r="D518">
        <v>33.299999999999997</v>
      </c>
      <c r="E518">
        <v>430.9</v>
      </c>
      <c r="F518">
        <v>466.1</v>
      </c>
      <c r="G518" s="10">
        <f t="shared" si="126"/>
        <v>480.4</v>
      </c>
      <c r="H518" s="2">
        <f t="shared" si="126"/>
        <v>499.40000000000003</v>
      </c>
      <c r="I518" s="173">
        <f t="shared" si="124"/>
        <v>-3.8045654785742955</v>
      </c>
    </row>
    <row r="519" spans="1:10" x14ac:dyDescent="0.2">
      <c r="A519" s="30">
        <f t="shared" si="123"/>
        <v>42467</v>
      </c>
      <c r="C519">
        <v>48.3</v>
      </c>
      <c r="D519">
        <v>33</v>
      </c>
      <c r="E519">
        <v>458.1</v>
      </c>
      <c r="F519">
        <v>492.7</v>
      </c>
      <c r="G519" s="10">
        <f t="shared" si="126"/>
        <v>506.40000000000003</v>
      </c>
      <c r="H519" s="2">
        <f t="shared" si="126"/>
        <v>525.70000000000005</v>
      </c>
      <c r="I519" s="173">
        <f t="shared" ref="I519:I524" si="127">+(G519/H519-1)*100</f>
        <v>-3.6712954156362998</v>
      </c>
    </row>
    <row r="520" spans="1:10" x14ac:dyDescent="0.2">
      <c r="A520" s="30">
        <f t="shared" si="123"/>
        <v>42474</v>
      </c>
      <c r="C520">
        <v>48.3</v>
      </c>
      <c r="D520">
        <v>33.4</v>
      </c>
      <c r="E520">
        <v>458.1</v>
      </c>
      <c r="F520">
        <v>492.8</v>
      </c>
      <c r="G520" s="10">
        <f t="shared" ref="G520:H522" si="128">+C520+E520</f>
        <v>506.40000000000003</v>
      </c>
      <c r="H520" s="2">
        <f t="shared" si="128"/>
        <v>526.20000000000005</v>
      </c>
      <c r="I520" s="173">
        <f t="shared" si="127"/>
        <v>-3.7628278221208733</v>
      </c>
      <c r="J520">
        <v>9.8000000000000007</v>
      </c>
    </row>
    <row r="521" spans="1:10" x14ac:dyDescent="0.2">
      <c r="A521" s="30">
        <f t="shared" si="123"/>
        <v>42481</v>
      </c>
      <c r="C521">
        <v>48.7</v>
      </c>
      <c r="D521">
        <v>33</v>
      </c>
      <c r="E521">
        <v>458.2</v>
      </c>
      <c r="F521">
        <v>493.1</v>
      </c>
      <c r="G521" s="10">
        <f t="shared" si="128"/>
        <v>506.9</v>
      </c>
      <c r="H521" s="2">
        <f t="shared" si="128"/>
        <v>526.1</v>
      </c>
      <c r="I521" s="173">
        <f t="shared" si="127"/>
        <v>-3.6494962934803366</v>
      </c>
      <c r="J521">
        <v>9.8000000000000007</v>
      </c>
    </row>
    <row r="522" spans="1:10" x14ac:dyDescent="0.2">
      <c r="A522" s="30">
        <f t="shared" si="123"/>
        <v>42488</v>
      </c>
      <c r="C522">
        <v>48.7</v>
      </c>
      <c r="D522">
        <v>28.4</v>
      </c>
      <c r="E522">
        <v>458.2</v>
      </c>
      <c r="F522">
        <v>498.2</v>
      </c>
      <c r="G522" s="10">
        <f t="shared" si="128"/>
        <v>506.9</v>
      </c>
      <c r="H522" s="2">
        <f t="shared" si="128"/>
        <v>526.6</v>
      </c>
      <c r="I522" s="173">
        <f t="shared" si="127"/>
        <v>-3.7409798708697428</v>
      </c>
      <c r="J522">
        <v>9.8000000000000007</v>
      </c>
    </row>
    <row r="523" spans="1:10" x14ac:dyDescent="0.2">
      <c r="A523" s="30">
        <f t="shared" si="123"/>
        <v>42495</v>
      </c>
      <c r="C523">
        <v>48.7</v>
      </c>
      <c r="D523">
        <v>27</v>
      </c>
      <c r="E523">
        <v>458.3</v>
      </c>
      <c r="F523">
        <v>499.7</v>
      </c>
      <c r="G523" s="10">
        <f t="shared" ref="G523:H525" si="129">+C523+E523</f>
        <v>507</v>
      </c>
      <c r="H523" s="2">
        <f t="shared" si="129"/>
        <v>526.70000000000005</v>
      </c>
      <c r="I523" s="173">
        <f t="shared" si="127"/>
        <v>-3.7402696031896832</v>
      </c>
      <c r="J523">
        <v>9.8000000000000007</v>
      </c>
    </row>
    <row r="524" spans="1:10" x14ac:dyDescent="0.2">
      <c r="A524" s="30">
        <f t="shared" si="123"/>
        <v>42502</v>
      </c>
      <c r="C524">
        <v>48.5</v>
      </c>
      <c r="D524">
        <v>25.5</v>
      </c>
      <c r="E524">
        <v>458.5</v>
      </c>
      <c r="F524">
        <v>525.4</v>
      </c>
      <c r="G524" s="10">
        <f t="shared" si="129"/>
        <v>507</v>
      </c>
      <c r="H524" s="2">
        <f t="shared" si="129"/>
        <v>550.9</v>
      </c>
      <c r="I524" s="173">
        <f t="shared" si="127"/>
        <v>-7.9687783626792523</v>
      </c>
      <c r="J524">
        <v>9.8000000000000007</v>
      </c>
    </row>
    <row r="525" spans="1:10" x14ac:dyDescent="0.2">
      <c r="A525" s="30">
        <f t="shared" si="123"/>
        <v>42509</v>
      </c>
      <c r="C525">
        <v>48.5</v>
      </c>
      <c r="D525">
        <v>27.4</v>
      </c>
      <c r="E525">
        <v>458.5</v>
      </c>
      <c r="F525">
        <v>526.4</v>
      </c>
      <c r="G525" s="10">
        <f t="shared" si="129"/>
        <v>507</v>
      </c>
      <c r="H525" s="2">
        <f t="shared" si="129"/>
        <v>553.79999999999995</v>
      </c>
      <c r="I525" s="173">
        <f t="shared" ref="I525:I530" si="130">+(G525/H525-1)*100</f>
        <v>-8.4507042253521014</v>
      </c>
      <c r="J525">
        <v>9.8000000000000007</v>
      </c>
    </row>
    <row r="526" spans="1:10" x14ac:dyDescent="0.2">
      <c r="A526" s="30">
        <f t="shared" si="123"/>
        <v>42516</v>
      </c>
      <c r="C526">
        <v>48.6</v>
      </c>
      <c r="D526">
        <v>27.6</v>
      </c>
      <c r="E526">
        <v>458.7</v>
      </c>
      <c r="F526">
        <v>526.5</v>
      </c>
      <c r="G526" s="10">
        <f t="shared" ref="G526:H528" si="131">+C526+E526</f>
        <v>507.3</v>
      </c>
      <c r="H526" s="2">
        <f t="shared" si="131"/>
        <v>554.1</v>
      </c>
      <c r="I526" s="173">
        <f t="shared" si="130"/>
        <v>-8.4461288576069276</v>
      </c>
      <c r="J526">
        <v>9.8000000000000007</v>
      </c>
    </row>
    <row r="527" spans="1:10" x14ac:dyDescent="0.2">
      <c r="A527" s="30">
        <f t="shared" si="123"/>
        <v>42523</v>
      </c>
      <c r="C527">
        <v>48.6</v>
      </c>
      <c r="D527">
        <v>27.5</v>
      </c>
      <c r="E527">
        <v>458.7</v>
      </c>
      <c r="F527">
        <v>536.6</v>
      </c>
      <c r="G527" s="10">
        <f t="shared" si="131"/>
        <v>507.3</v>
      </c>
      <c r="H527" s="2">
        <f t="shared" si="131"/>
        <v>564.1</v>
      </c>
      <c r="I527" s="173">
        <f t="shared" si="130"/>
        <v>-10.069136677893997</v>
      </c>
      <c r="J527">
        <v>9.8000000000000007</v>
      </c>
    </row>
    <row r="528" spans="1:10" x14ac:dyDescent="0.2">
      <c r="A528" s="30">
        <f t="shared" si="123"/>
        <v>42530</v>
      </c>
      <c r="C528">
        <v>48.6</v>
      </c>
      <c r="D528">
        <v>27.1</v>
      </c>
      <c r="E528">
        <v>458.7</v>
      </c>
      <c r="F528">
        <v>537.1</v>
      </c>
      <c r="G528" s="10">
        <f t="shared" si="131"/>
        <v>507.3</v>
      </c>
      <c r="H528" s="2">
        <f t="shared" si="131"/>
        <v>564.20000000000005</v>
      </c>
      <c r="I528" s="173">
        <f t="shared" si="130"/>
        <v>-10.085076214108479</v>
      </c>
      <c r="J528">
        <v>9.8000000000000007</v>
      </c>
    </row>
    <row r="529" spans="1:10" x14ac:dyDescent="0.2">
      <c r="A529" s="30">
        <f t="shared" si="123"/>
        <v>42537</v>
      </c>
      <c r="C529" s="118">
        <v>49</v>
      </c>
      <c r="D529" s="118">
        <v>26.9</v>
      </c>
      <c r="E529">
        <v>458.7</v>
      </c>
      <c r="F529">
        <v>537.29999999999995</v>
      </c>
      <c r="G529" s="10">
        <f t="shared" ref="G529:H531" si="132">+C529+E529</f>
        <v>507.7</v>
      </c>
      <c r="H529" s="2">
        <f t="shared" si="132"/>
        <v>564.19999999999993</v>
      </c>
      <c r="I529" s="173">
        <f t="shared" si="130"/>
        <v>-10.014179369018073</v>
      </c>
      <c r="J529">
        <v>9.8000000000000007</v>
      </c>
    </row>
    <row r="530" spans="1:10" x14ac:dyDescent="0.2">
      <c r="A530" s="30">
        <f t="shared" si="123"/>
        <v>42544</v>
      </c>
      <c r="C530">
        <v>48.5</v>
      </c>
      <c r="D530">
        <v>26.9</v>
      </c>
      <c r="E530">
        <v>458.7</v>
      </c>
      <c r="F530">
        <v>537.29999999999995</v>
      </c>
      <c r="G530" s="10">
        <f t="shared" si="132"/>
        <v>507.2</v>
      </c>
      <c r="H530" s="2">
        <f t="shared" si="132"/>
        <v>564.19999999999993</v>
      </c>
      <c r="I530" s="173">
        <f t="shared" si="130"/>
        <v>-10.102800425381064</v>
      </c>
      <c r="J530">
        <v>908</v>
      </c>
    </row>
    <row r="531" spans="1:10" x14ac:dyDescent="0.2">
      <c r="A531" s="30">
        <f t="shared" si="123"/>
        <v>42551</v>
      </c>
      <c r="C531">
        <v>53.1</v>
      </c>
      <c r="D531">
        <v>26.5</v>
      </c>
      <c r="E531">
        <v>458.7</v>
      </c>
      <c r="F531">
        <v>537.6</v>
      </c>
      <c r="G531" s="10">
        <f t="shared" si="132"/>
        <v>511.8</v>
      </c>
      <c r="H531" s="2">
        <f t="shared" si="132"/>
        <v>564.1</v>
      </c>
      <c r="I531" s="173">
        <f t="shared" ref="I531:I536" si="133">+(G531/H531-1)*100</f>
        <v>-9.2714057791171811</v>
      </c>
      <c r="J531">
        <v>908</v>
      </c>
    </row>
    <row r="532" spans="1:10" x14ac:dyDescent="0.2">
      <c r="A532" s="30">
        <f t="shared" si="123"/>
        <v>42558</v>
      </c>
      <c r="C532">
        <v>53.1</v>
      </c>
      <c r="D532">
        <v>25.8</v>
      </c>
      <c r="E532">
        <v>458.7</v>
      </c>
      <c r="F532">
        <v>537.79999999999995</v>
      </c>
      <c r="G532" s="10">
        <f t="shared" ref="G532:H534" si="134">+C532+E532</f>
        <v>511.8</v>
      </c>
      <c r="H532" s="2">
        <f t="shared" si="134"/>
        <v>563.59999999999991</v>
      </c>
      <c r="I532" s="173">
        <f t="shared" si="133"/>
        <v>-9.1909155429382388</v>
      </c>
      <c r="J532">
        <v>9.8000000000000007</v>
      </c>
    </row>
    <row r="533" spans="1:10" x14ac:dyDescent="0.2">
      <c r="A533" s="30">
        <f t="shared" si="123"/>
        <v>42565</v>
      </c>
      <c r="C533" s="164">
        <v>53.1</v>
      </c>
      <c r="D533" s="164">
        <v>25.8</v>
      </c>
      <c r="E533" s="164">
        <v>458.7</v>
      </c>
      <c r="F533" s="167">
        <v>537.79999999999995</v>
      </c>
      <c r="G533" s="10">
        <f t="shared" si="134"/>
        <v>511.8</v>
      </c>
      <c r="H533" s="2">
        <f t="shared" si="134"/>
        <v>563.59999999999991</v>
      </c>
      <c r="I533" s="173">
        <f t="shared" si="133"/>
        <v>-9.1909155429382388</v>
      </c>
      <c r="J533">
        <v>9.8000000000000007</v>
      </c>
    </row>
    <row r="534" spans="1:10" x14ac:dyDescent="0.2">
      <c r="A534" s="30">
        <f t="shared" si="123"/>
        <v>42572</v>
      </c>
      <c r="C534">
        <v>53.1</v>
      </c>
      <c r="D534">
        <v>25.7</v>
      </c>
      <c r="E534">
        <v>458.7</v>
      </c>
      <c r="F534" s="118">
        <v>538</v>
      </c>
      <c r="G534" s="10">
        <f t="shared" si="134"/>
        <v>511.8</v>
      </c>
      <c r="H534" s="2">
        <f t="shared" si="134"/>
        <v>563.70000000000005</v>
      </c>
      <c r="I534" s="173">
        <f t="shared" si="133"/>
        <v>-9.2070250133049587</v>
      </c>
      <c r="J534">
        <v>9.8000000000000007</v>
      </c>
    </row>
    <row r="535" spans="1:10" x14ac:dyDescent="0.2">
      <c r="A535" s="30">
        <f t="shared" si="123"/>
        <v>42579</v>
      </c>
      <c r="C535">
        <v>53.1</v>
      </c>
      <c r="D535">
        <v>25.7</v>
      </c>
      <c r="E535">
        <v>458.7</v>
      </c>
      <c r="F535" s="118">
        <v>538</v>
      </c>
      <c r="G535" s="10">
        <f t="shared" ref="G535:H537" si="135">+C535+E535</f>
        <v>511.8</v>
      </c>
      <c r="H535" s="2">
        <f t="shared" si="135"/>
        <v>563.70000000000005</v>
      </c>
      <c r="I535" s="173">
        <f t="shared" si="133"/>
        <v>-9.2070250133049587</v>
      </c>
      <c r="J535">
        <v>9.8000000000000007</v>
      </c>
    </row>
    <row r="536" spans="1:10" x14ac:dyDescent="0.2">
      <c r="A536" s="30">
        <f t="shared" si="123"/>
        <v>42586</v>
      </c>
      <c r="C536">
        <v>53.1</v>
      </c>
      <c r="D536">
        <v>25.7</v>
      </c>
      <c r="E536">
        <v>458.7</v>
      </c>
      <c r="F536">
        <v>547.9</v>
      </c>
      <c r="G536" s="10">
        <f t="shared" si="135"/>
        <v>511.8</v>
      </c>
      <c r="H536" s="2">
        <f t="shared" si="135"/>
        <v>573.6</v>
      </c>
      <c r="I536" s="173">
        <f t="shared" si="133"/>
        <v>-10.774058577405853</v>
      </c>
      <c r="J536">
        <v>9.8000000000000007</v>
      </c>
    </row>
    <row r="537" spans="1:10" x14ac:dyDescent="0.2">
      <c r="A537" s="30">
        <f t="shared" si="123"/>
        <v>42593</v>
      </c>
      <c r="C537">
        <v>53.1</v>
      </c>
      <c r="D537">
        <v>25.7</v>
      </c>
      <c r="E537">
        <v>479.4</v>
      </c>
      <c r="F537">
        <v>547.9</v>
      </c>
      <c r="G537" s="10">
        <f t="shared" si="135"/>
        <v>532.5</v>
      </c>
      <c r="H537" s="2">
        <f t="shared" si="135"/>
        <v>573.6</v>
      </c>
      <c r="I537" s="173">
        <f t="shared" ref="I537:I542" si="136">+(G537/H537-1)*100</f>
        <v>-7.1652719665271984</v>
      </c>
      <c r="J537">
        <v>9.8000000000000007</v>
      </c>
    </row>
    <row r="538" spans="1:10" x14ac:dyDescent="0.2">
      <c r="A538" s="30">
        <f t="shared" si="123"/>
        <v>42600</v>
      </c>
      <c r="C538">
        <v>53.1</v>
      </c>
      <c r="D538">
        <v>25.7</v>
      </c>
      <c r="E538">
        <v>479.7</v>
      </c>
      <c r="F538">
        <v>547.9</v>
      </c>
      <c r="G538" s="10">
        <f t="shared" ref="G538:H540" si="137">+C538+E538</f>
        <v>532.79999999999995</v>
      </c>
      <c r="H538" s="2">
        <f t="shared" si="137"/>
        <v>573.6</v>
      </c>
      <c r="I538" s="173">
        <f t="shared" si="136"/>
        <v>-7.1129707112970841</v>
      </c>
      <c r="J538">
        <v>64.8</v>
      </c>
    </row>
    <row r="539" spans="1:10" x14ac:dyDescent="0.2">
      <c r="A539" s="30">
        <f t="shared" si="123"/>
        <v>42607</v>
      </c>
      <c r="C539" s="118">
        <v>53</v>
      </c>
      <c r="D539">
        <v>25.5</v>
      </c>
      <c r="E539">
        <v>479.8</v>
      </c>
      <c r="F539">
        <v>548.1</v>
      </c>
      <c r="G539" s="10">
        <f t="shared" si="137"/>
        <v>532.79999999999995</v>
      </c>
      <c r="H539" s="2">
        <f t="shared" si="137"/>
        <v>573.6</v>
      </c>
      <c r="I539" s="173">
        <f t="shared" si="136"/>
        <v>-7.1129707112970841</v>
      </c>
      <c r="J539">
        <v>65.2</v>
      </c>
    </row>
    <row r="540" spans="1:10" x14ac:dyDescent="0.2">
      <c r="A540" s="30">
        <f t="shared" si="123"/>
        <v>42614</v>
      </c>
      <c r="C540">
        <v>117.7</v>
      </c>
      <c r="D540">
        <v>26.4</v>
      </c>
      <c r="E540">
        <v>0</v>
      </c>
      <c r="F540">
        <v>0.1</v>
      </c>
      <c r="G540" s="10">
        <f t="shared" si="137"/>
        <v>117.7</v>
      </c>
      <c r="H540" s="2">
        <f t="shared" si="137"/>
        <v>26.5</v>
      </c>
      <c r="I540" s="173">
        <f t="shared" si="136"/>
        <v>344.15094339622641</v>
      </c>
    </row>
    <row r="541" spans="1:10" x14ac:dyDescent="0.2">
      <c r="A541" s="30">
        <f t="shared" si="123"/>
        <v>42621</v>
      </c>
      <c r="C541">
        <v>117.7</v>
      </c>
      <c r="D541">
        <v>24.4</v>
      </c>
      <c r="E541">
        <v>0</v>
      </c>
      <c r="F541">
        <v>0.1</v>
      </c>
      <c r="G541" s="10">
        <f t="shared" ref="G541:H543" si="138">+C541+E541</f>
        <v>117.7</v>
      </c>
      <c r="H541" s="2">
        <f t="shared" si="138"/>
        <v>24.5</v>
      </c>
      <c r="I541" s="173">
        <f t="shared" si="136"/>
        <v>380.40816326530614</v>
      </c>
    </row>
    <row r="542" spans="1:10" x14ac:dyDescent="0.2">
      <c r="A542" s="30">
        <f t="shared" si="123"/>
        <v>42628</v>
      </c>
      <c r="C542">
        <v>172.8</v>
      </c>
      <c r="D542">
        <v>24.1</v>
      </c>
      <c r="E542">
        <v>51.1</v>
      </c>
      <c r="F542">
        <v>0.2</v>
      </c>
      <c r="G542" s="10">
        <f t="shared" si="138"/>
        <v>223.9</v>
      </c>
      <c r="H542" s="2">
        <f t="shared" si="138"/>
        <v>24.3</v>
      </c>
      <c r="I542" s="173">
        <f t="shared" si="136"/>
        <v>821.39917695473252</v>
      </c>
    </row>
    <row r="543" spans="1:10" x14ac:dyDescent="0.2">
      <c r="A543" s="30">
        <f t="shared" si="123"/>
        <v>42635</v>
      </c>
      <c r="C543">
        <v>171.6</v>
      </c>
      <c r="D543">
        <v>23.7</v>
      </c>
      <c r="E543">
        <v>52.2</v>
      </c>
      <c r="F543">
        <v>0.6</v>
      </c>
      <c r="G543" s="10">
        <f t="shared" si="138"/>
        <v>223.8</v>
      </c>
      <c r="H543" s="2">
        <f t="shared" si="138"/>
        <v>24.3</v>
      </c>
      <c r="I543" s="173">
        <f t="shared" ref="I543:I548" si="139">+(G543/H543-1)*100</f>
        <v>820.98765432098764</v>
      </c>
    </row>
    <row r="544" spans="1:10" x14ac:dyDescent="0.2">
      <c r="A544" s="30">
        <f t="shared" si="123"/>
        <v>42642</v>
      </c>
      <c r="C544" s="118">
        <v>171</v>
      </c>
      <c r="D544">
        <v>23.5</v>
      </c>
      <c r="E544">
        <v>52.3</v>
      </c>
      <c r="F544">
        <v>0.8</v>
      </c>
      <c r="G544" s="10">
        <f t="shared" ref="G544:H546" si="140">+C544+E544</f>
        <v>223.3</v>
      </c>
      <c r="H544" s="2">
        <f t="shared" si="140"/>
        <v>24.3</v>
      </c>
      <c r="I544" s="173">
        <f t="shared" si="139"/>
        <v>818.93004115226336</v>
      </c>
    </row>
    <row r="545" spans="1:9" x14ac:dyDescent="0.2">
      <c r="A545" s="30">
        <f t="shared" si="123"/>
        <v>42649</v>
      </c>
      <c r="C545">
        <v>169.1</v>
      </c>
      <c r="D545" s="191">
        <v>26</v>
      </c>
      <c r="E545">
        <v>114.6</v>
      </c>
      <c r="F545" s="191">
        <v>838</v>
      </c>
      <c r="G545" s="10">
        <f t="shared" si="140"/>
        <v>283.7</v>
      </c>
      <c r="H545" s="2">
        <f t="shared" si="140"/>
        <v>864</v>
      </c>
      <c r="I545" s="173">
        <f t="shared" si="139"/>
        <v>-67.164351851851862</v>
      </c>
    </row>
    <row r="546" spans="1:9" x14ac:dyDescent="0.2">
      <c r="A546" s="30">
        <f t="shared" si="123"/>
        <v>42656</v>
      </c>
      <c r="C546">
        <v>167.5</v>
      </c>
      <c r="D546">
        <v>25.3</v>
      </c>
      <c r="E546">
        <v>116.2</v>
      </c>
      <c r="F546">
        <v>1.1000000000000001</v>
      </c>
      <c r="G546" s="10">
        <f t="shared" si="140"/>
        <v>283.7</v>
      </c>
      <c r="H546" s="2">
        <f t="shared" si="140"/>
        <v>26.400000000000002</v>
      </c>
      <c r="I546" s="173">
        <f t="shared" si="139"/>
        <v>974.6212121212119</v>
      </c>
    </row>
    <row r="547" spans="1:9" x14ac:dyDescent="0.2">
      <c r="A547" s="30">
        <f t="shared" si="123"/>
        <v>42663</v>
      </c>
      <c r="C547">
        <v>169.3</v>
      </c>
      <c r="D547">
        <v>25.2</v>
      </c>
      <c r="E547">
        <v>119.1</v>
      </c>
      <c r="F547">
        <v>58.9</v>
      </c>
      <c r="G547" s="10">
        <f t="shared" ref="G547:H549" si="141">+C547+E547</f>
        <v>288.39999999999998</v>
      </c>
      <c r="H547" s="2">
        <f t="shared" si="141"/>
        <v>84.1</v>
      </c>
      <c r="I547" s="173">
        <f t="shared" si="139"/>
        <v>242.92508917954817</v>
      </c>
    </row>
    <row r="548" spans="1:9" x14ac:dyDescent="0.2">
      <c r="A548" s="30">
        <f t="shared" si="123"/>
        <v>42670</v>
      </c>
      <c r="C548">
        <v>169.3</v>
      </c>
      <c r="D548">
        <v>24.9</v>
      </c>
      <c r="E548">
        <v>119.1</v>
      </c>
      <c r="F548">
        <v>59.2</v>
      </c>
      <c r="G548" s="10">
        <f t="shared" si="141"/>
        <v>288.39999999999998</v>
      </c>
      <c r="H548" s="2">
        <f t="shared" si="141"/>
        <v>84.1</v>
      </c>
      <c r="I548" s="173">
        <f t="shared" si="139"/>
        <v>242.92508917954817</v>
      </c>
    </row>
    <row r="549" spans="1:9" x14ac:dyDescent="0.2">
      <c r="A549" s="30">
        <f t="shared" si="123"/>
        <v>42677</v>
      </c>
      <c r="C549">
        <v>114.1</v>
      </c>
      <c r="D549">
        <v>25.3</v>
      </c>
      <c r="E549">
        <v>177</v>
      </c>
      <c r="F549">
        <v>60.3</v>
      </c>
      <c r="G549" s="10">
        <f t="shared" si="141"/>
        <v>291.10000000000002</v>
      </c>
      <c r="H549" s="2">
        <f t="shared" si="141"/>
        <v>85.6</v>
      </c>
      <c r="I549" s="173">
        <f t="shared" ref="I549:I554" si="142">+(G549/H549-1)*100</f>
        <v>240.07009345794395</v>
      </c>
    </row>
    <row r="550" spans="1:9" x14ac:dyDescent="0.2">
      <c r="A550" s="30">
        <f t="shared" si="123"/>
        <v>42684</v>
      </c>
      <c r="C550">
        <v>114.1</v>
      </c>
      <c r="D550">
        <v>24.2</v>
      </c>
      <c r="E550">
        <v>177</v>
      </c>
      <c r="F550">
        <v>61.4</v>
      </c>
      <c r="G550" s="10">
        <f t="shared" ref="G550:H552" si="143">+C550+E550</f>
        <v>291.10000000000002</v>
      </c>
      <c r="H550" s="2">
        <f t="shared" si="143"/>
        <v>85.6</v>
      </c>
      <c r="I550" s="173">
        <f t="shared" si="142"/>
        <v>240.07009345794395</v>
      </c>
    </row>
    <row r="551" spans="1:9" x14ac:dyDescent="0.2">
      <c r="A551" s="30">
        <f t="shared" si="123"/>
        <v>42691</v>
      </c>
      <c r="C551">
        <v>114.1</v>
      </c>
      <c r="D551">
        <v>24.2</v>
      </c>
      <c r="E551">
        <v>177</v>
      </c>
      <c r="F551">
        <v>119.3</v>
      </c>
      <c r="G551" s="10">
        <f t="shared" si="143"/>
        <v>291.10000000000002</v>
      </c>
      <c r="H551" s="2">
        <f t="shared" si="143"/>
        <v>143.5</v>
      </c>
      <c r="I551" s="173">
        <f t="shared" si="142"/>
        <v>102.85714285714289</v>
      </c>
    </row>
    <row r="552" spans="1:9" x14ac:dyDescent="0.2">
      <c r="A552" s="30">
        <f t="shared" si="123"/>
        <v>42698</v>
      </c>
      <c r="C552">
        <v>113.9</v>
      </c>
      <c r="D552">
        <v>24.1</v>
      </c>
      <c r="E552">
        <v>234.3</v>
      </c>
      <c r="F552">
        <v>119.4</v>
      </c>
      <c r="G552" s="10">
        <f t="shared" si="143"/>
        <v>348.20000000000005</v>
      </c>
      <c r="H552" s="2">
        <f t="shared" si="143"/>
        <v>143.5</v>
      </c>
      <c r="I552" s="173">
        <f t="shared" si="142"/>
        <v>142.64808362369342</v>
      </c>
    </row>
    <row r="553" spans="1:9" x14ac:dyDescent="0.2">
      <c r="A553" s="30">
        <f t="shared" si="123"/>
        <v>42705</v>
      </c>
      <c r="C553">
        <v>113.2</v>
      </c>
      <c r="D553">
        <v>24.5</v>
      </c>
      <c r="E553">
        <v>235</v>
      </c>
      <c r="F553">
        <v>171.2</v>
      </c>
      <c r="G553" s="10">
        <f t="shared" ref="G553:H555" si="144">+C553+E553</f>
        <v>348.2</v>
      </c>
      <c r="H553" s="2">
        <f t="shared" si="144"/>
        <v>195.7</v>
      </c>
      <c r="I553" s="173">
        <f t="shared" si="142"/>
        <v>77.925396014307609</v>
      </c>
    </row>
    <row r="554" spans="1:9" x14ac:dyDescent="0.2">
      <c r="A554" s="30">
        <f t="shared" si="123"/>
        <v>42712</v>
      </c>
      <c r="C554">
        <v>111.4</v>
      </c>
      <c r="D554">
        <v>23.2</v>
      </c>
      <c r="E554">
        <v>236.8</v>
      </c>
      <c r="F554">
        <v>225.1</v>
      </c>
      <c r="G554" s="10">
        <f t="shared" si="144"/>
        <v>348.20000000000005</v>
      </c>
      <c r="H554" s="2">
        <f t="shared" si="144"/>
        <v>248.29999999999998</v>
      </c>
      <c r="I554" s="173">
        <f t="shared" si="142"/>
        <v>40.233588401127697</v>
      </c>
    </row>
    <row r="555" spans="1:9" x14ac:dyDescent="0.2">
      <c r="A555" s="30">
        <f t="shared" si="123"/>
        <v>42719</v>
      </c>
      <c r="C555">
        <v>107.6</v>
      </c>
      <c r="D555">
        <v>24.9</v>
      </c>
      <c r="E555">
        <v>240.5</v>
      </c>
      <c r="F555">
        <v>225.1</v>
      </c>
      <c r="G555" s="10">
        <f t="shared" si="144"/>
        <v>348.1</v>
      </c>
      <c r="H555" s="2">
        <f t="shared" si="144"/>
        <v>250</v>
      </c>
      <c r="I555" s="173">
        <f t="shared" ref="I555:I560" si="145">+(G555/H555-1)*100</f>
        <v>39.240000000000009</v>
      </c>
    </row>
    <row r="556" spans="1:9" x14ac:dyDescent="0.2">
      <c r="A556" s="30">
        <f t="shared" si="123"/>
        <v>42726</v>
      </c>
      <c r="C556">
        <v>136.69999999999999</v>
      </c>
      <c r="D556">
        <v>24.9</v>
      </c>
      <c r="E556">
        <v>289.5</v>
      </c>
      <c r="F556">
        <v>225.5</v>
      </c>
      <c r="G556" s="10">
        <f t="shared" ref="G556:H558" si="146">+C556+E556</f>
        <v>426.2</v>
      </c>
      <c r="H556" s="2">
        <f t="shared" si="146"/>
        <v>250.4</v>
      </c>
      <c r="I556" s="173">
        <f t="shared" si="145"/>
        <v>70.207667731629385</v>
      </c>
    </row>
    <row r="557" spans="1:9" x14ac:dyDescent="0.2">
      <c r="A557" s="30">
        <f t="shared" si="123"/>
        <v>42733</v>
      </c>
      <c r="C557">
        <v>135.30000000000001</v>
      </c>
      <c r="D557">
        <v>43.6</v>
      </c>
      <c r="E557">
        <v>290.89999999999998</v>
      </c>
      <c r="F557">
        <v>226.8</v>
      </c>
      <c r="G557" s="10">
        <f t="shared" si="146"/>
        <v>426.2</v>
      </c>
      <c r="H557" s="2">
        <f t="shared" si="146"/>
        <v>270.40000000000003</v>
      </c>
      <c r="I557" s="173">
        <f t="shared" si="145"/>
        <v>57.618343195266242</v>
      </c>
    </row>
    <row r="558" spans="1:9" x14ac:dyDescent="0.2">
      <c r="A558" s="30">
        <f t="shared" si="123"/>
        <v>42740</v>
      </c>
      <c r="C558">
        <v>133.4</v>
      </c>
      <c r="D558">
        <v>43.6</v>
      </c>
      <c r="E558">
        <v>351.9</v>
      </c>
      <c r="F558">
        <v>226.8</v>
      </c>
      <c r="G558" s="10">
        <f t="shared" si="146"/>
        <v>485.29999999999995</v>
      </c>
      <c r="H558" s="2">
        <f t="shared" si="146"/>
        <v>270.40000000000003</v>
      </c>
      <c r="I558" s="173">
        <f t="shared" si="145"/>
        <v>79.474852071005884</v>
      </c>
    </row>
    <row r="559" spans="1:9" x14ac:dyDescent="0.2">
      <c r="A559" s="30">
        <f t="shared" si="123"/>
        <v>42747</v>
      </c>
      <c r="C559">
        <v>157.5</v>
      </c>
      <c r="D559">
        <v>42.2</v>
      </c>
      <c r="E559">
        <v>352.5</v>
      </c>
      <c r="F559">
        <v>336.1</v>
      </c>
      <c r="G559" s="10">
        <f t="shared" ref="G559:H561" si="147">+C559+E559</f>
        <v>510</v>
      </c>
      <c r="H559" s="2">
        <f t="shared" si="147"/>
        <v>378.3</v>
      </c>
      <c r="I559" s="173">
        <f t="shared" si="145"/>
        <v>34.813639968279134</v>
      </c>
    </row>
    <row r="560" spans="1:9" x14ac:dyDescent="0.2">
      <c r="A560" s="30">
        <f t="shared" si="123"/>
        <v>42754</v>
      </c>
      <c r="C560">
        <v>201.2</v>
      </c>
      <c r="D560">
        <v>65.900000000000006</v>
      </c>
      <c r="E560">
        <v>465.1</v>
      </c>
      <c r="F560">
        <v>337.5</v>
      </c>
      <c r="G560" s="10">
        <f t="shared" si="147"/>
        <v>666.3</v>
      </c>
      <c r="H560" s="2">
        <f t="shared" si="147"/>
        <v>403.4</v>
      </c>
      <c r="I560" s="173">
        <f t="shared" si="145"/>
        <v>65.171046108081313</v>
      </c>
    </row>
    <row r="561" spans="1:10" x14ac:dyDescent="0.2">
      <c r="A561" s="30">
        <f t="shared" si="123"/>
        <v>42761</v>
      </c>
      <c r="C561">
        <v>198.9</v>
      </c>
      <c r="D561">
        <v>62.6</v>
      </c>
      <c r="E561">
        <v>467.5</v>
      </c>
      <c r="F561">
        <v>341.5</v>
      </c>
      <c r="G561" s="10">
        <f t="shared" si="147"/>
        <v>666.4</v>
      </c>
      <c r="H561" s="2">
        <f t="shared" si="147"/>
        <v>404.1</v>
      </c>
      <c r="I561" s="173">
        <f>+(G561/H561-1)*100</f>
        <v>64.909675822816126</v>
      </c>
    </row>
    <row r="562" spans="1:10" x14ac:dyDescent="0.2">
      <c r="A562" s="30">
        <f t="shared" si="123"/>
        <v>42768</v>
      </c>
      <c r="C562">
        <v>196.4</v>
      </c>
      <c r="D562">
        <v>62.3</v>
      </c>
      <c r="E562">
        <v>470.7</v>
      </c>
      <c r="F562">
        <v>342</v>
      </c>
      <c r="G562" s="10">
        <f>+C562+E562</f>
        <v>667.1</v>
      </c>
      <c r="H562" s="2">
        <f>+D562+F562</f>
        <v>404.3</v>
      </c>
      <c r="I562" s="173">
        <f>+(G562/H562-1)*100</f>
        <v>65.001236705416773</v>
      </c>
    </row>
    <row r="563" spans="1:10" x14ac:dyDescent="0.2">
      <c r="A563" s="30">
        <f t="shared" si="123"/>
        <v>42775</v>
      </c>
      <c r="C563">
        <v>195.4</v>
      </c>
      <c r="D563">
        <v>62.1</v>
      </c>
      <c r="E563">
        <v>471.9</v>
      </c>
      <c r="F563">
        <v>391.9</v>
      </c>
      <c r="G563" s="10">
        <f t="shared" ref="G563:G611" si="148">+C563+E563</f>
        <v>667.3</v>
      </c>
      <c r="H563" s="2">
        <f t="shared" ref="H563:H611" si="149">+D563+F563</f>
        <v>454</v>
      </c>
      <c r="I563" s="173">
        <f t="shared" ref="I563:I611" si="150">+(G563/H563-1)*100</f>
        <v>46.982378854625551</v>
      </c>
    </row>
    <row r="564" spans="1:10" x14ac:dyDescent="0.2">
      <c r="A564" s="30">
        <f t="shared" si="123"/>
        <v>42782</v>
      </c>
      <c r="C564">
        <v>121</v>
      </c>
      <c r="D564">
        <v>60.5</v>
      </c>
      <c r="E564">
        <v>530.6</v>
      </c>
      <c r="F564">
        <v>393.5</v>
      </c>
      <c r="G564" s="10">
        <f t="shared" si="148"/>
        <v>651.6</v>
      </c>
      <c r="H564" s="2">
        <f t="shared" si="149"/>
        <v>454</v>
      </c>
      <c r="I564" s="173">
        <f t="shared" si="150"/>
        <v>43.524229074889867</v>
      </c>
    </row>
    <row r="565" spans="1:10" x14ac:dyDescent="0.2">
      <c r="A565" s="30">
        <f t="shared" si="123"/>
        <v>42789</v>
      </c>
      <c r="C565">
        <v>118.1</v>
      </c>
      <c r="D565">
        <v>59.3</v>
      </c>
      <c r="E565">
        <v>533.79999999999995</v>
      </c>
      <c r="F565">
        <v>394.7</v>
      </c>
      <c r="G565" s="10">
        <f t="shared" si="148"/>
        <v>651.9</v>
      </c>
      <c r="H565" s="2">
        <f t="shared" si="149"/>
        <v>454</v>
      </c>
      <c r="I565" s="173">
        <f t="shared" si="150"/>
        <v>43.590308370044049</v>
      </c>
    </row>
    <row r="566" spans="1:10" x14ac:dyDescent="0.2">
      <c r="A566" s="30">
        <f t="shared" si="123"/>
        <v>42796</v>
      </c>
      <c r="C566">
        <v>116.5</v>
      </c>
      <c r="D566">
        <v>55.2</v>
      </c>
      <c r="E566">
        <v>535.70000000000005</v>
      </c>
      <c r="F566">
        <v>425.1</v>
      </c>
      <c r="G566" s="10">
        <f t="shared" si="148"/>
        <v>652.20000000000005</v>
      </c>
      <c r="H566" s="2">
        <f t="shared" si="149"/>
        <v>480.3</v>
      </c>
      <c r="I566" s="173">
        <f t="shared" si="150"/>
        <v>35.79013116801999</v>
      </c>
    </row>
    <row r="567" spans="1:10" x14ac:dyDescent="0.2">
      <c r="A567" s="30">
        <f t="shared" si="123"/>
        <v>42803</v>
      </c>
      <c r="C567">
        <v>115.2</v>
      </c>
      <c r="D567">
        <v>53.9</v>
      </c>
      <c r="E567">
        <v>563.79999999999995</v>
      </c>
      <c r="F567">
        <v>426.4</v>
      </c>
      <c r="G567" s="10">
        <f t="shared" si="148"/>
        <v>679</v>
      </c>
      <c r="H567" s="2">
        <f t="shared" si="149"/>
        <v>480.29999999999995</v>
      </c>
      <c r="I567" s="173">
        <f t="shared" si="150"/>
        <v>41.369977097647315</v>
      </c>
    </row>
    <row r="568" spans="1:10" x14ac:dyDescent="0.2">
      <c r="A568" s="30">
        <f t="shared" si="123"/>
        <v>42810</v>
      </c>
      <c r="C568">
        <v>113.9</v>
      </c>
      <c r="D568">
        <v>53.1</v>
      </c>
      <c r="E568">
        <v>565.20000000000005</v>
      </c>
      <c r="F568">
        <v>427.1</v>
      </c>
      <c r="G568" s="10">
        <f t="shared" si="148"/>
        <v>679.1</v>
      </c>
      <c r="H568" s="2">
        <f t="shared" si="149"/>
        <v>480.20000000000005</v>
      </c>
      <c r="I568" s="173">
        <f t="shared" si="150"/>
        <v>41.420241566014163</v>
      </c>
    </row>
    <row r="569" spans="1:10" x14ac:dyDescent="0.2">
      <c r="A569" s="30">
        <f t="shared" si="123"/>
        <v>42817</v>
      </c>
      <c r="C569">
        <v>113.8</v>
      </c>
      <c r="D569">
        <v>51.1</v>
      </c>
      <c r="E569">
        <v>565.79999999999995</v>
      </c>
      <c r="F569">
        <v>429.2</v>
      </c>
      <c r="G569" s="10">
        <f t="shared" si="148"/>
        <v>679.59999999999991</v>
      </c>
      <c r="H569" s="2">
        <f t="shared" si="149"/>
        <v>480.3</v>
      </c>
      <c r="I569" s="173">
        <f t="shared" si="150"/>
        <v>41.494899021444894</v>
      </c>
    </row>
    <row r="570" spans="1:10" x14ac:dyDescent="0.2">
      <c r="A570" s="30">
        <f t="shared" si="123"/>
        <v>42824</v>
      </c>
      <c r="C570">
        <v>112.6</v>
      </c>
      <c r="D570">
        <v>49.5</v>
      </c>
      <c r="E570">
        <v>592.6</v>
      </c>
      <c r="F570">
        <v>430.9</v>
      </c>
      <c r="G570" s="10">
        <f t="shared" si="148"/>
        <v>705.2</v>
      </c>
      <c r="H570" s="2">
        <f t="shared" si="149"/>
        <v>480.4</v>
      </c>
      <c r="I570" s="173">
        <f t="shared" si="150"/>
        <v>46.794338051623676</v>
      </c>
    </row>
    <row r="571" spans="1:10" x14ac:dyDescent="0.2">
      <c r="A571" s="30">
        <f t="shared" si="123"/>
        <v>42831</v>
      </c>
      <c r="C571">
        <v>111.1</v>
      </c>
      <c r="D571">
        <v>48.3</v>
      </c>
      <c r="E571">
        <v>594.1</v>
      </c>
      <c r="F571">
        <v>458.1</v>
      </c>
      <c r="G571" s="10">
        <f t="shared" si="148"/>
        <v>705.2</v>
      </c>
      <c r="H571" s="2">
        <f t="shared" si="149"/>
        <v>506.40000000000003</v>
      </c>
      <c r="I571" s="173">
        <f t="shared" si="150"/>
        <v>39.25750394944707</v>
      </c>
    </row>
    <row r="572" spans="1:10" x14ac:dyDescent="0.2">
      <c r="A572" s="30">
        <f t="shared" si="123"/>
        <v>42838</v>
      </c>
      <c r="C572">
        <v>109.9</v>
      </c>
      <c r="D572">
        <v>48.3</v>
      </c>
      <c r="E572">
        <v>595.70000000000005</v>
      </c>
      <c r="F572">
        <v>458.1</v>
      </c>
      <c r="G572" s="10">
        <f t="shared" si="148"/>
        <v>705.6</v>
      </c>
      <c r="H572" s="2">
        <f t="shared" si="149"/>
        <v>506.40000000000003</v>
      </c>
      <c r="I572" s="173">
        <f t="shared" si="150"/>
        <v>39.33649289099526</v>
      </c>
    </row>
    <row r="573" spans="1:10" x14ac:dyDescent="0.2">
      <c r="A573" s="30">
        <f t="shared" si="123"/>
        <v>42845</v>
      </c>
      <c r="C573">
        <v>109.3</v>
      </c>
      <c r="D573">
        <v>48.7</v>
      </c>
      <c r="E573">
        <v>596.6</v>
      </c>
      <c r="F573">
        <v>458.2</v>
      </c>
      <c r="G573" s="10">
        <f t="shared" si="148"/>
        <v>705.9</v>
      </c>
      <c r="H573" s="2">
        <f t="shared" si="149"/>
        <v>506.9</v>
      </c>
      <c r="I573" s="173">
        <f t="shared" si="150"/>
        <v>39.25823633852832</v>
      </c>
    </row>
    <row r="574" spans="1:10" x14ac:dyDescent="0.2">
      <c r="A574" s="30">
        <f t="shared" si="123"/>
        <v>42852</v>
      </c>
      <c r="C574">
        <v>110.3</v>
      </c>
      <c r="D574">
        <v>48.7</v>
      </c>
      <c r="E574">
        <v>597.1</v>
      </c>
      <c r="F574">
        <v>458.2</v>
      </c>
      <c r="G574" s="10">
        <f t="shared" si="148"/>
        <v>707.4</v>
      </c>
      <c r="H574" s="2">
        <f t="shared" si="149"/>
        <v>506.9</v>
      </c>
      <c r="I574" s="173">
        <f t="shared" si="150"/>
        <v>39.554152692838819</v>
      </c>
      <c r="J574">
        <v>4</v>
      </c>
    </row>
    <row r="575" spans="1:10" x14ac:dyDescent="0.2">
      <c r="A575" s="30">
        <f t="shared" si="123"/>
        <v>42859</v>
      </c>
      <c r="C575">
        <v>108.1</v>
      </c>
      <c r="D575">
        <v>48.7</v>
      </c>
      <c r="E575">
        <v>599.5</v>
      </c>
      <c r="F575">
        <v>458.3</v>
      </c>
      <c r="G575" s="10">
        <f t="shared" si="148"/>
        <v>707.6</v>
      </c>
      <c r="H575" s="2">
        <f t="shared" si="149"/>
        <v>507</v>
      </c>
      <c r="I575" s="173">
        <f t="shared" si="150"/>
        <v>39.566074950690336</v>
      </c>
      <c r="J575">
        <v>4</v>
      </c>
    </row>
    <row r="576" spans="1:10" x14ac:dyDescent="0.2">
      <c r="A576" s="30">
        <f t="shared" ref="A576:A639" si="151">+A575+7</f>
        <v>42866</v>
      </c>
      <c r="C576">
        <v>82.3</v>
      </c>
      <c r="D576">
        <v>48.5</v>
      </c>
      <c r="E576">
        <v>626.29999999999995</v>
      </c>
      <c r="F576">
        <v>458.5</v>
      </c>
      <c r="G576" s="10">
        <f t="shared" si="148"/>
        <v>708.59999999999991</v>
      </c>
      <c r="H576" s="2">
        <f t="shared" si="149"/>
        <v>507</v>
      </c>
      <c r="I576" s="173">
        <f t="shared" si="150"/>
        <v>39.763313609467431</v>
      </c>
      <c r="J576">
        <v>4</v>
      </c>
    </row>
    <row r="577" spans="1:10" x14ac:dyDescent="0.2">
      <c r="A577" s="30">
        <f t="shared" si="151"/>
        <v>42873</v>
      </c>
      <c r="C577">
        <v>81.3</v>
      </c>
      <c r="D577">
        <v>48.5</v>
      </c>
      <c r="E577">
        <v>627.29999999999995</v>
      </c>
      <c r="F577">
        <v>458.5</v>
      </c>
      <c r="G577" s="10">
        <f t="shared" si="148"/>
        <v>708.59999999999991</v>
      </c>
      <c r="H577" s="2">
        <f t="shared" si="149"/>
        <v>507</v>
      </c>
      <c r="I577" s="173">
        <f t="shared" si="150"/>
        <v>39.763313609467431</v>
      </c>
      <c r="J577">
        <v>4</v>
      </c>
    </row>
    <row r="578" spans="1:10" x14ac:dyDescent="0.2">
      <c r="A578" s="30">
        <f t="shared" si="151"/>
        <v>42880</v>
      </c>
      <c r="C578" s="118">
        <v>81</v>
      </c>
      <c r="D578">
        <v>48.6</v>
      </c>
      <c r="E578">
        <v>627.6</v>
      </c>
      <c r="F578">
        <v>458.7</v>
      </c>
      <c r="G578" s="10">
        <f t="shared" si="148"/>
        <v>708.6</v>
      </c>
      <c r="H578" s="2">
        <f t="shared" si="149"/>
        <v>507.3</v>
      </c>
      <c r="I578" s="173">
        <f t="shared" si="150"/>
        <v>39.680662329982262</v>
      </c>
      <c r="J578">
        <v>4</v>
      </c>
    </row>
    <row r="579" spans="1:10" x14ac:dyDescent="0.2">
      <c r="A579" s="30">
        <f t="shared" si="151"/>
        <v>42887</v>
      </c>
      <c r="C579">
        <v>80.900000000000006</v>
      </c>
      <c r="D579">
        <v>48.6</v>
      </c>
      <c r="E579">
        <v>627.70000000000005</v>
      </c>
      <c r="F579">
        <v>458.7</v>
      </c>
      <c r="G579" s="10">
        <f t="shared" si="148"/>
        <v>708.6</v>
      </c>
      <c r="H579" s="2">
        <f t="shared" si="149"/>
        <v>507.3</v>
      </c>
      <c r="I579" s="173">
        <f t="shared" si="150"/>
        <v>39.680662329982262</v>
      </c>
      <c r="J579">
        <v>4</v>
      </c>
    </row>
    <row r="580" spans="1:10" x14ac:dyDescent="0.2">
      <c r="A580" s="30">
        <f t="shared" si="151"/>
        <v>42894</v>
      </c>
      <c r="C580" s="118">
        <v>81</v>
      </c>
      <c r="D580">
        <v>48.6</v>
      </c>
      <c r="E580">
        <v>627.70000000000005</v>
      </c>
      <c r="F580">
        <v>458.7</v>
      </c>
      <c r="G580" s="10">
        <f t="shared" si="148"/>
        <v>708.7</v>
      </c>
      <c r="H580" s="2">
        <f t="shared" si="149"/>
        <v>507.3</v>
      </c>
      <c r="I580" s="173">
        <f t="shared" si="150"/>
        <v>39.700374531835216</v>
      </c>
      <c r="J580">
        <v>4</v>
      </c>
    </row>
    <row r="581" spans="1:10" x14ac:dyDescent="0.2">
      <c r="A581" s="30">
        <f t="shared" si="151"/>
        <v>42901</v>
      </c>
      <c r="C581">
        <v>80.900000000000006</v>
      </c>
      <c r="D581">
        <v>49</v>
      </c>
      <c r="E581">
        <v>627.70000000000005</v>
      </c>
      <c r="F581">
        <v>458.7</v>
      </c>
      <c r="G581" s="10">
        <f t="shared" si="148"/>
        <v>708.6</v>
      </c>
      <c r="H581" s="2">
        <f t="shared" si="149"/>
        <v>507.7</v>
      </c>
      <c r="I581" s="173">
        <f t="shared" si="150"/>
        <v>39.570612566476271</v>
      </c>
      <c r="J581">
        <v>4</v>
      </c>
    </row>
    <row r="582" spans="1:10" x14ac:dyDescent="0.2">
      <c r="A582" s="30">
        <f t="shared" si="151"/>
        <v>42908</v>
      </c>
      <c r="C582">
        <v>80.900000000000006</v>
      </c>
      <c r="D582">
        <v>48.5</v>
      </c>
      <c r="E582">
        <v>627.79999999999995</v>
      </c>
      <c r="F582">
        <v>458.7</v>
      </c>
      <c r="G582" s="10">
        <f t="shared" si="148"/>
        <v>708.69999999999993</v>
      </c>
      <c r="H582" s="2">
        <f t="shared" si="149"/>
        <v>507.2</v>
      </c>
      <c r="I582" s="173">
        <f t="shared" si="150"/>
        <v>39.727917981072537</v>
      </c>
      <c r="J582">
        <v>4</v>
      </c>
    </row>
    <row r="583" spans="1:10" x14ac:dyDescent="0.2">
      <c r="A583" s="30">
        <f t="shared" si="151"/>
        <v>42915</v>
      </c>
      <c r="C583">
        <v>80.8</v>
      </c>
      <c r="D583">
        <v>48.5</v>
      </c>
      <c r="E583">
        <v>627.79999999999995</v>
      </c>
      <c r="F583">
        <v>458.7</v>
      </c>
      <c r="G583" s="10">
        <f t="shared" si="148"/>
        <v>708.59999999999991</v>
      </c>
      <c r="H583" s="2">
        <f t="shared" si="149"/>
        <v>507.2</v>
      </c>
      <c r="I583" s="173">
        <f t="shared" si="150"/>
        <v>39.708201892744469</v>
      </c>
      <c r="J583">
        <v>4</v>
      </c>
    </row>
    <row r="584" spans="1:10" x14ac:dyDescent="0.2">
      <c r="A584" s="30">
        <f t="shared" si="151"/>
        <v>42922</v>
      </c>
      <c r="C584">
        <v>80.8</v>
      </c>
      <c r="D584">
        <v>53.1</v>
      </c>
      <c r="E584">
        <v>653.1</v>
      </c>
      <c r="F584">
        <v>458.7</v>
      </c>
      <c r="G584" s="10">
        <f t="shared" si="148"/>
        <v>733.9</v>
      </c>
      <c r="H584" s="2">
        <f t="shared" si="149"/>
        <v>511.8</v>
      </c>
      <c r="I584" s="173">
        <f t="shared" si="150"/>
        <v>43.395857756936287</v>
      </c>
      <c r="J584">
        <v>4</v>
      </c>
    </row>
    <row r="585" spans="1:10" x14ac:dyDescent="0.2">
      <c r="A585" s="30">
        <f t="shared" si="151"/>
        <v>42929</v>
      </c>
      <c r="C585">
        <v>80.8</v>
      </c>
      <c r="D585">
        <v>53.1</v>
      </c>
      <c r="E585">
        <v>653.20000000000005</v>
      </c>
      <c r="F585">
        <v>458.7</v>
      </c>
      <c r="G585" s="10">
        <f t="shared" si="148"/>
        <v>734</v>
      </c>
      <c r="H585" s="2">
        <f t="shared" si="149"/>
        <v>511.8</v>
      </c>
      <c r="I585" s="173">
        <f t="shared" si="150"/>
        <v>43.41539663931222</v>
      </c>
      <c r="J585">
        <v>4</v>
      </c>
    </row>
    <row r="586" spans="1:10" x14ac:dyDescent="0.2">
      <c r="A586" s="30">
        <f t="shared" si="151"/>
        <v>42936</v>
      </c>
      <c r="C586">
        <v>80.8</v>
      </c>
      <c r="D586">
        <v>53.1</v>
      </c>
      <c r="E586">
        <v>653.20000000000005</v>
      </c>
      <c r="F586">
        <v>458.7</v>
      </c>
      <c r="G586" s="10">
        <f t="shared" si="148"/>
        <v>734</v>
      </c>
      <c r="H586" s="2">
        <f t="shared" si="149"/>
        <v>511.8</v>
      </c>
      <c r="I586" s="173">
        <f t="shared" si="150"/>
        <v>43.41539663931222</v>
      </c>
      <c r="J586">
        <v>4</v>
      </c>
    </row>
    <row r="587" spans="1:10" x14ac:dyDescent="0.2">
      <c r="A587" s="30">
        <f t="shared" si="151"/>
        <v>42943</v>
      </c>
      <c r="C587">
        <v>80.8</v>
      </c>
      <c r="D587">
        <v>53.1</v>
      </c>
      <c r="E587">
        <v>653.20000000000005</v>
      </c>
      <c r="F587">
        <v>458.7</v>
      </c>
      <c r="G587" s="10">
        <f t="shared" si="148"/>
        <v>734</v>
      </c>
      <c r="H587" s="2">
        <f t="shared" si="149"/>
        <v>511.8</v>
      </c>
      <c r="I587" s="173">
        <f t="shared" si="150"/>
        <v>43.41539663931222</v>
      </c>
      <c r="J587">
        <v>4</v>
      </c>
    </row>
    <row r="588" spans="1:10" x14ac:dyDescent="0.2">
      <c r="A588" s="30">
        <f t="shared" si="151"/>
        <v>42950</v>
      </c>
      <c r="C588">
        <v>80.7</v>
      </c>
      <c r="D588">
        <v>53.1</v>
      </c>
      <c r="E588">
        <v>653.29999999999995</v>
      </c>
      <c r="F588">
        <v>458.7</v>
      </c>
      <c r="G588" s="10">
        <f t="shared" si="148"/>
        <v>734</v>
      </c>
      <c r="H588" s="2">
        <f t="shared" si="149"/>
        <v>511.8</v>
      </c>
      <c r="I588" s="173">
        <f t="shared" si="150"/>
        <v>43.41539663931222</v>
      </c>
      <c r="J588">
        <v>4</v>
      </c>
    </row>
    <row r="589" spans="1:10" x14ac:dyDescent="0.2">
      <c r="A589" s="30">
        <f t="shared" si="151"/>
        <v>42957</v>
      </c>
      <c r="C589">
        <v>80.7</v>
      </c>
      <c r="D589">
        <v>53.1</v>
      </c>
      <c r="E589">
        <v>653.29999999999995</v>
      </c>
      <c r="F589">
        <v>479.4</v>
      </c>
      <c r="G589" s="10">
        <f t="shared" si="148"/>
        <v>734</v>
      </c>
      <c r="H589" s="2">
        <f t="shared" si="149"/>
        <v>532.5</v>
      </c>
      <c r="I589" s="173">
        <f t="shared" si="150"/>
        <v>37.840375586854471</v>
      </c>
      <c r="J589">
        <v>4</v>
      </c>
    </row>
    <row r="590" spans="1:10" x14ac:dyDescent="0.2">
      <c r="A590" s="30">
        <f t="shared" si="151"/>
        <v>42964</v>
      </c>
      <c r="C590">
        <v>80.8</v>
      </c>
      <c r="D590">
        <v>53.1</v>
      </c>
      <c r="E590">
        <v>653.29999999999995</v>
      </c>
      <c r="F590">
        <v>479.7</v>
      </c>
      <c r="G590" s="10">
        <f t="shared" si="148"/>
        <v>734.09999999999991</v>
      </c>
      <c r="H590" s="2">
        <f t="shared" si="149"/>
        <v>532.79999999999995</v>
      </c>
      <c r="I590" s="173">
        <f t="shared" si="150"/>
        <v>37.78153153153152</v>
      </c>
      <c r="J590">
        <v>4</v>
      </c>
    </row>
    <row r="591" spans="1:10" x14ac:dyDescent="0.2">
      <c r="A591" s="30">
        <f t="shared" si="151"/>
        <v>42971</v>
      </c>
      <c r="C591">
        <v>80.7</v>
      </c>
      <c r="D591">
        <v>53</v>
      </c>
      <c r="E591">
        <v>653.4</v>
      </c>
      <c r="F591">
        <v>479.8</v>
      </c>
      <c r="G591" s="10">
        <f t="shared" si="148"/>
        <v>734.1</v>
      </c>
      <c r="H591" s="2">
        <f t="shared" si="149"/>
        <v>532.79999999999995</v>
      </c>
      <c r="I591" s="173">
        <f t="shared" si="150"/>
        <v>37.781531531531542</v>
      </c>
      <c r="J591">
        <v>4</v>
      </c>
    </row>
    <row r="592" spans="1:10" x14ac:dyDescent="0.2">
      <c r="A592" s="30">
        <f t="shared" si="151"/>
        <v>42978</v>
      </c>
      <c r="C592">
        <v>80.7</v>
      </c>
      <c r="D592">
        <v>52.5</v>
      </c>
      <c r="E592">
        <v>653.4</v>
      </c>
      <c r="F592">
        <v>480.3</v>
      </c>
      <c r="G592" s="10">
        <f t="shared" si="148"/>
        <v>734.1</v>
      </c>
      <c r="H592" s="2">
        <f t="shared" si="149"/>
        <v>532.79999999999995</v>
      </c>
      <c r="I592" s="173">
        <f t="shared" si="150"/>
        <v>37.781531531531542</v>
      </c>
      <c r="J592">
        <v>84.6</v>
      </c>
    </row>
    <row r="593" spans="1:9" x14ac:dyDescent="0.2">
      <c r="A593" s="30">
        <f t="shared" si="151"/>
        <v>42985</v>
      </c>
      <c r="C593">
        <v>149.6</v>
      </c>
      <c r="D593">
        <v>117.7</v>
      </c>
      <c r="E593">
        <v>0</v>
      </c>
      <c r="F593">
        <v>0</v>
      </c>
      <c r="G593" s="10">
        <f t="shared" si="148"/>
        <v>149.6</v>
      </c>
      <c r="H593" s="2">
        <f t="shared" si="149"/>
        <v>117.7</v>
      </c>
      <c r="I593" s="173">
        <f t="shared" si="150"/>
        <v>27.10280373831775</v>
      </c>
    </row>
    <row r="594" spans="1:9" x14ac:dyDescent="0.2">
      <c r="A594" s="30">
        <f t="shared" si="151"/>
        <v>42992</v>
      </c>
      <c r="C594">
        <v>149.4</v>
      </c>
      <c r="D594">
        <v>172.8</v>
      </c>
      <c r="E594">
        <v>0.3</v>
      </c>
      <c r="F594">
        <v>51.1</v>
      </c>
      <c r="G594" s="10">
        <f t="shared" si="148"/>
        <v>149.70000000000002</v>
      </c>
      <c r="H594" s="2">
        <f t="shared" si="149"/>
        <v>223.9</v>
      </c>
      <c r="I594" s="173">
        <f t="shared" si="150"/>
        <v>-33.139794551138891</v>
      </c>
    </row>
    <row r="595" spans="1:9" x14ac:dyDescent="0.2">
      <c r="A595" s="30">
        <f t="shared" si="151"/>
        <v>42999</v>
      </c>
      <c r="C595">
        <v>157.30000000000001</v>
      </c>
      <c r="D595">
        <v>171.6</v>
      </c>
      <c r="E595">
        <v>1.4</v>
      </c>
      <c r="F595">
        <v>52.2</v>
      </c>
      <c r="G595" s="10">
        <f t="shared" si="148"/>
        <v>158.70000000000002</v>
      </c>
      <c r="H595" s="2">
        <f t="shared" si="149"/>
        <v>223.8</v>
      </c>
      <c r="I595" s="173">
        <f t="shared" si="150"/>
        <v>-29.08847184986595</v>
      </c>
    </row>
    <row r="596" spans="1:9" x14ac:dyDescent="0.2">
      <c r="A596" s="30">
        <f t="shared" si="151"/>
        <v>43006</v>
      </c>
      <c r="C596" s="118">
        <v>156</v>
      </c>
      <c r="D596" s="118">
        <v>171</v>
      </c>
      <c r="E596">
        <v>3.2</v>
      </c>
      <c r="F596">
        <v>52.3</v>
      </c>
      <c r="G596" s="10">
        <f t="shared" si="148"/>
        <v>159.19999999999999</v>
      </c>
      <c r="H596" s="2">
        <f t="shared" si="149"/>
        <v>223.3</v>
      </c>
      <c r="I596" s="173">
        <f t="shared" si="150"/>
        <v>-28.705776981639065</v>
      </c>
    </row>
    <row r="597" spans="1:9" x14ac:dyDescent="0.2">
      <c r="A597" s="30">
        <f t="shared" si="151"/>
        <v>43013</v>
      </c>
      <c r="C597" s="118">
        <v>153.5</v>
      </c>
      <c r="D597" s="118">
        <v>169.1</v>
      </c>
      <c r="E597">
        <v>6.2</v>
      </c>
      <c r="F597">
        <v>114.6</v>
      </c>
      <c r="G597" s="10">
        <f t="shared" si="148"/>
        <v>159.69999999999999</v>
      </c>
      <c r="H597" s="2">
        <f t="shared" si="149"/>
        <v>283.7</v>
      </c>
      <c r="I597" s="173">
        <f t="shared" si="150"/>
        <v>-43.708142403947839</v>
      </c>
    </row>
    <row r="598" spans="1:9" x14ac:dyDescent="0.2">
      <c r="A598" s="30">
        <f t="shared" si="151"/>
        <v>43020</v>
      </c>
      <c r="C598" s="118">
        <v>154.80000000000001</v>
      </c>
      <c r="D598" s="118">
        <v>167.5</v>
      </c>
      <c r="E598">
        <v>8.9</v>
      </c>
      <c r="F598">
        <v>116.2</v>
      </c>
      <c r="G598" s="10">
        <f t="shared" si="148"/>
        <v>163.70000000000002</v>
      </c>
      <c r="H598" s="2">
        <f t="shared" si="149"/>
        <v>283.7</v>
      </c>
      <c r="I598" s="173">
        <f t="shared" si="150"/>
        <v>-42.298202326401125</v>
      </c>
    </row>
    <row r="599" spans="1:9" x14ac:dyDescent="0.2">
      <c r="A599" s="30">
        <f t="shared" si="151"/>
        <v>43027</v>
      </c>
      <c r="C599" s="118">
        <v>153</v>
      </c>
      <c r="D599" s="118">
        <v>169.3</v>
      </c>
      <c r="E599">
        <v>69.3</v>
      </c>
      <c r="F599">
        <v>119.1</v>
      </c>
      <c r="G599" s="10">
        <f t="shared" si="148"/>
        <v>222.3</v>
      </c>
      <c r="H599" s="2">
        <f t="shared" si="149"/>
        <v>288.39999999999998</v>
      </c>
      <c r="I599" s="173">
        <f t="shared" si="150"/>
        <v>-22.919556171983345</v>
      </c>
    </row>
    <row r="600" spans="1:9" x14ac:dyDescent="0.2">
      <c r="A600" s="30">
        <f t="shared" si="151"/>
        <v>43034</v>
      </c>
      <c r="C600">
        <v>151.30000000000001</v>
      </c>
      <c r="D600">
        <v>169.3</v>
      </c>
      <c r="E600">
        <v>71.099999999999994</v>
      </c>
      <c r="F600">
        <v>119.1</v>
      </c>
      <c r="G600" s="10">
        <f t="shared" si="148"/>
        <v>222.4</v>
      </c>
      <c r="H600" s="2">
        <f t="shared" si="149"/>
        <v>288.39999999999998</v>
      </c>
      <c r="I600" s="173">
        <f t="shared" si="150"/>
        <v>-22.884882108183071</v>
      </c>
    </row>
    <row r="601" spans="1:9" x14ac:dyDescent="0.2">
      <c r="A601" s="30">
        <f t="shared" si="151"/>
        <v>43041</v>
      </c>
      <c r="C601">
        <v>148.1</v>
      </c>
      <c r="D601">
        <v>114.1</v>
      </c>
      <c r="E601">
        <v>131.4</v>
      </c>
      <c r="F601">
        <v>177</v>
      </c>
      <c r="G601" s="10">
        <f t="shared" si="148"/>
        <v>279.5</v>
      </c>
      <c r="H601" s="2">
        <f t="shared" si="149"/>
        <v>291.10000000000002</v>
      </c>
      <c r="I601" s="173">
        <f t="shared" si="150"/>
        <v>-3.9848849192717362</v>
      </c>
    </row>
    <row r="602" spans="1:9" x14ac:dyDescent="0.2">
      <c r="A602" s="30">
        <f t="shared" si="151"/>
        <v>43048</v>
      </c>
      <c r="C602">
        <v>144</v>
      </c>
      <c r="D602">
        <v>114.1</v>
      </c>
      <c r="E602">
        <v>135.69999999999999</v>
      </c>
      <c r="F602">
        <v>177</v>
      </c>
      <c r="G602" s="10">
        <f t="shared" si="148"/>
        <v>279.7</v>
      </c>
      <c r="H602" s="2">
        <f t="shared" si="149"/>
        <v>291.10000000000002</v>
      </c>
      <c r="I602" s="173">
        <f t="shared" si="150"/>
        <v>-3.9161800068705066</v>
      </c>
    </row>
    <row r="603" spans="1:9" x14ac:dyDescent="0.2">
      <c r="A603" s="30">
        <f t="shared" si="151"/>
        <v>43055</v>
      </c>
      <c r="C603">
        <v>144.4</v>
      </c>
      <c r="D603">
        <v>114.1</v>
      </c>
      <c r="E603">
        <v>135.69999999999999</v>
      </c>
      <c r="F603">
        <v>177</v>
      </c>
      <c r="G603" s="10">
        <f t="shared" si="148"/>
        <v>280.10000000000002</v>
      </c>
      <c r="H603" s="2">
        <f t="shared" si="149"/>
        <v>291.10000000000002</v>
      </c>
      <c r="I603" s="173">
        <f t="shared" si="150"/>
        <v>-3.7787701820680142</v>
      </c>
    </row>
    <row r="604" spans="1:9" x14ac:dyDescent="0.2">
      <c r="A604" s="30">
        <f t="shared" si="151"/>
        <v>43062</v>
      </c>
      <c r="C604">
        <v>143.80000000000001</v>
      </c>
      <c r="D604">
        <v>113.9</v>
      </c>
      <c r="E604">
        <v>136.30000000000001</v>
      </c>
      <c r="F604">
        <v>234.3</v>
      </c>
      <c r="G604" s="10">
        <f t="shared" si="148"/>
        <v>280.10000000000002</v>
      </c>
      <c r="H604" s="2">
        <f t="shared" si="149"/>
        <v>348.20000000000005</v>
      </c>
      <c r="I604" s="173">
        <f t="shared" si="150"/>
        <v>-19.557725445146467</v>
      </c>
    </row>
    <row r="605" spans="1:9" x14ac:dyDescent="0.2">
      <c r="A605" s="30">
        <f t="shared" si="151"/>
        <v>43069</v>
      </c>
      <c r="C605">
        <v>144</v>
      </c>
      <c r="D605">
        <v>113.2</v>
      </c>
      <c r="E605">
        <v>195.4</v>
      </c>
      <c r="F605">
        <v>235</v>
      </c>
      <c r="G605" s="10">
        <f t="shared" si="148"/>
        <v>339.4</v>
      </c>
      <c r="H605" s="2">
        <f t="shared" si="149"/>
        <v>348.2</v>
      </c>
      <c r="I605" s="173">
        <f t="shared" si="150"/>
        <v>-2.527283170591621</v>
      </c>
    </row>
    <row r="606" spans="1:9" x14ac:dyDescent="0.2">
      <c r="A606" s="30">
        <f t="shared" si="151"/>
        <v>43076</v>
      </c>
      <c r="C606">
        <v>168.6</v>
      </c>
      <c r="D606">
        <v>111.4</v>
      </c>
      <c r="E606">
        <v>200.4</v>
      </c>
      <c r="F606">
        <v>236.8</v>
      </c>
      <c r="G606" s="10">
        <f t="shared" si="148"/>
        <v>369</v>
      </c>
      <c r="H606" s="2">
        <f t="shared" si="149"/>
        <v>348.20000000000005</v>
      </c>
      <c r="I606" s="173">
        <f t="shared" si="150"/>
        <v>5.9735784032165284</v>
      </c>
    </row>
    <row r="607" spans="1:9" x14ac:dyDescent="0.2">
      <c r="A607" s="30">
        <f t="shared" si="151"/>
        <v>43083</v>
      </c>
      <c r="C607">
        <v>168.7</v>
      </c>
      <c r="D607">
        <v>107.6</v>
      </c>
      <c r="E607">
        <v>261.3</v>
      </c>
      <c r="F607">
        <v>240.5</v>
      </c>
      <c r="G607" s="10">
        <f t="shared" si="148"/>
        <v>430</v>
      </c>
      <c r="H607" s="2">
        <f t="shared" si="149"/>
        <v>348.1</v>
      </c>
      <c r="I607" s="173">
        <f t="shared" si="150"/>
        <v>23.527721918988796</v>
      </c>
    </row>
    <row r="608" spans="1:9" x14ac:dyDescent="0.2">
      <c r="A608" s="30">
        <f t="shared" si="151"/>
        <v>43090</v>
      </c>
      <c r="C608">
        <v>168.6</v>
      </c>
      <c r="D608">
        <v>136.69999999999999</v>
      </c>
      <c r="E608">
        <v>261.8</v>
      </c>
      <c r="F608">
        <v>289.5</v>
      </c>
      <c r="G608" s="10">
        <f t="shared" si="148"/>
        <v>430.4</v>
      </c>
      <c r="H608" s="2">
        <f t="shared" si="149"/>
        <v>426.2</v>
      </c>
      <c r="I608" s="173">
        <f t="shared" si="150"/>
        <v>0.98545283904269976</v>
      </c>
    </row>
    <row r="609" spans="1:9" x14ac:dyDescent="0.2">
      <c r="A609" s="30">
        <f t="shared" si="151"/>
        <v>43097</v>
      </c>
      <c r="C609">
        <v>165.9</v>
      </c>
      <c r="D609">
        <v>135.30000000000001</v>
      </c>
      <c r="E609">
        <v>264.60000000000002</v>
      </c>
      <c r="F609">
        <v>290.89999999999998</v>
      </c>
      <c r="G609" s="10">
        <f t="shared" si="148"/>
        <v>430.5</v>
      </c>
      <c r="H609" s="2">
        <f t="shared" si="149"/>
        <v>426.2</v>
      </c>
      <c r="I609" s="173">
        <f t="shared" si="150"/>
        <v>1.0089160018770471</v>
      </c>
    </row>
    <row r="610" spans="1:9" x14ac:dyDescent="0.2">
      <c r="A610" s="30">
        <f t="shared" si="151"/>
        <v>43104</v>
      </c>
      <c r="C610">
        <v>140.19999999999999</v>
      </c>
      <c r="D610">
        <v>133.4</v>
      </c>
      <c r="E610">
        <v>290.39999999999998</v>
      </c>
      <c r="F610">
        <v>351.9</v>
      </c>
      <c r="G610" s="10">
        <f t="shared" si="148"/>
        <v>430.59999999999997</v>
      </c>
      <c r="H610" s="2">
        <f t="shared" si="149"/>
        <v>485.29999999999995</v>
      </c>
      <c r="I610" s="173">
        <f t="shared" si="150"/>
        <v>-11.271378528745101</v>
      </c>
    </row>
    <row r="611" spans="1:9" x14ac:dyDescent="0.2">
      <c r="A611" s="30">
        <f t="shared" si="151"/>
        <v>43111</v>
      </c>
      <c r="C611">
        <v>140.6</v>
      </c>
      <c r="D611">
        <v>157.5</v>
      </c>
      <c r="E611">
        <v>349.2</v>
      </c>
      <c r="F611">
        <v>352.5</v>
      </c>
      <c r="G611" s="10">
        <f t="shared" si="148"/>
        <v>489.79999999999995</v>
      </c>
      <c r="H611" s="2">
        <f t="shared" si="149"/>
        <v>510</v>
      </c>
      <c r="I611" s="173">
        <f t="shared" si="150"/>
        <v>-3.9607843137254961</v>
      </c>
    </row>
    <row r="612" spans="1:9" x14ac:dyDescent="0.2">
      <c r="A612" s="30">
        <f t="shared" si="151"/>
        <v>43118</v>
      </c>
      <c r="C612" s="118">
        <v>139</v>
      </c>
      <c r="D612">
        <v>201.2</v>
      </c>
      <c r="E612">
        <v>350.8</v>
      </c>
      <c r="F612">
        <v>465.1</v>
      </c>
      <c r="G612" s="10">
        <f t="shared" ref="G612:H614" si="152">+C612+E612</f>
        <v>489.8</v>
      </c>
      <c r="H612" s="2">
        <f t="shared" si="152"/>
        <v>666.3</v>
      </c>
      <c r="I612" s="173">
        <f>+(G612/H612-1)*100</f>
        <v>-26.489569263094694</v>
      </c>
    </row>
    <row r="613" spans="1:9" x14ac:dyDescent="0.2">
      <c r="A613" s="30">
        <f t="shared" si="151"/>
        <v>43125</v>
      </c>
      <c r="C613">
        <v>79.900000000000006</v>
      </c>
      <c r="D613">
        <v>198.9</v>
      </c>
      <c r="E613">
        <v>409.3</v>
      </c>
      <c r="F613">
        <v>467.5</v>
      </c>
      <c r="G613" s="10">
        <f t="shared" si="152"/>
        <v>489.20000000000005</v>
      </c>
      <c r="H613" s="2">
        <f t="shared" si="152"/>
        <v>666.4</v>
      </c>
      <c r="I613" s="173">
        <f>+(G613/H613-1)*100</f>
        <v>-26.590636254501788</v>
      </c>
    </row>
    <row r="614" spans="1:9" x14ac:dyDescent="0.2">
      <c r="A614" s="30">
        <f t="shared" si="151"/>
        <v>43132</v>
      </c>
      <c r="C614">
        <v>78.400000000000006</v>
      </c>
      <c r="D614">
        <v>196.4</v>
      </c>
      <c r="E614">
        <v>410.8</v>
      </c>
      <c r="F614">
        <v>470.7</v>
      </c>
      <c r="G614" s="10">
        <f t="shared" si="152"/>
        <v>489.20000000000005</v>
      </c>
      <c r="H614" s="2">
        <f t="shared" si="152"/>
        <v>667.1</v>
      </c>
      <c r="I614" s="173">
        <f>+(G614/H614-1)*100</f>
        <v>-26.667666017088887</v>
      </c>
    </row>
    <row r="615" spans="1:9" x14ac:dyDescent="0.2">
      <c r="A615" s="30">
        <f t="shared" si="151"/>
        <v>43139</v>
      </c>
      <c r="C615">
        <v>77.8</v>
      </c>
      <c r="D615">
        <v>195.4</v>
      </c>
      <c r="E615">
        <v>412.7</v>
      </c>
      <c r="F615">
        <v>471.9</v>
      </c>
      <c r="G615" s="10">
        <f t="shared" ref="G615:G636" si="153">+C615+E615</f>
        <v>490.5</v>
      </c>
      <c r="H615" s="2">
        <f t="shared" ref="H615:H636" si="154">+D615+F615</f>
        <v>667.3</v>
      </c>
      <c r="I615" s="173">
        <f t="shared" ref="I615:I636" si="155">+(G615/H615-1)*100</f>
        <v>-26.494829911583995</v>
      </c>
    </row>
    <row r="616" spans="1:9" x14ac:dyDescent="0.2">
      <c r="A616" s="30">
        <f t="shared" si="151"/>
        <v>43146</v>
      </c>
      <c r="C616" s="118">
        <v>76</v>
      </c>
      <c r="D616">
        <v>121</v>
      </c>
      <c r="E616">
        <v>414.2</v>
      </c>
      <c r="F616">
        <v>530.6</v>
      </c>
      <c r="G616" s="10">
        <f t="shared" si="153"/>
        <v>490.2</v>
      </c>
      <c r="H616" s="2">
        <f t="shared" si="154"/>
        <v>651.6</v>
      </c>
      <c r="I616" s="173">
        <f t="shared" si="155"/>
        <v>-24.769797421731134</v>
      </c>
    </row>
    <row r="617" spans="1:9" x14ac:dyDescent="0.2">
      <c r="A617" s="30">
        <f t="shared" si="151"/>
        <v>43153</v>
      </c>
      <c r="C617">
        <v>80.2</v>
      </c>
      <c r="D617">
        <v>118.1</v>
      </c>
      <c r="E617">
        <v>473.5</v>
      </c>
      <c r="F617">
        <v>533.79999999999995</v>
      </c>
      <c r="G617" s="10">
        <f t="shared" si="153"/>
        <v>553.70000000000005</v>
      </c>
      <c r="H617" s="2">
        <f t="shared" si="154"/>
        <v>651.9</v>
      </c>
      <c r="I617" s="173">
        <f t="shared" si="155"/>
        <v>-15.063660070562957</v>
      </c>
    </row>
    <row r="618" spans="1:9" x14ac:dyDescent="0.2">
      <c r="A618" s="30">
        <f t="shared" si="151"/>
        <v>43160</v>
      </c>
      <c r="C618">
        <v>78.8</v>
      </c>
      <c r="D618">
        <v>116.5</v>
      </c>
      <c r="E618">
        <v>474.9</v>
      </c>
      <c r="F618">
        <v>535.70000000000005</v>
      </c>
      <c r="G618" s="10">
        <f t="shared" si="153"/>
        <v>553.69999999999993</v>
      </c>
      <c r="H618" s="2">
        <f t="shared" si="154"/>
        <v>652.20000000000005</v>
      </c>
      <c r="I618" s="173">
        <f t="shared" si="155"/>
        <v>-15.10272922416438</v>
      </c>
    </row>
    <row r="619" spans="1:9" x14ac:dyDescent="0.2">
      <c r="A619" s="30">
        <f t="shared" si="151"/>
        <v>43167</v>
      </c>
      <c r="C619">
        <v>72.7</v>
      </c>
      <c r="D619">
        <v>115.2</v>
      </c>
      <c r="E619">
        <v>475.7</v>
      </c>
      <c r="F619">
        <v>563.79999999999995</v>
      </c>
      <c r="G619" s="10">
        <f t="shared" si="153"/>
        <v>548.4</v>
      </c>
      <c r="H619" s="2">
        <f t="shared" si="154"/>
        <v>679</v>
      </c>
      <c r="I619" s="173">
        <f t="shared" si="155"/>
        <v>-19.234167893961708</v>
      </c>
    </row>
    <row r="620" spans="1:9" x14ac:dyDescent="0.2">
      <c r="A620" s="30">
        <f t="shared" si="151"/>
        <v>43174</v>
      </c>
      <c r="C620">
        <v>72.5</v>
      </c>
      <c r="D620">
        <v>113.9</v>
      </c>
      <c r="E620">
        <v>477</v>
      </c>
      <c r="F620">
        <v>565.20000000000005</v>
      </c>
      <c r="G620" s="10">
        <f t="shared" si="153"/>
        <v>549.5</v>
      </c>
      <c r="H620" s="2">
        <f t="shared" si="154"/>
        <v>679.1</v>
      </c>
      <c r="I620" s="173">
        <f t="shared" si="155"/>
        <v>-19.084081873067294</v>
      </c>
    </row>
    <row r="621" spans="1:9" x14ac:dyDescent="0.2">
      <c r="A621" s="30">
        <f t="shared" si="151"/>
        <v>43181</v>
      </c>
      <c r="C621" s="118">
        <v>72</v>
      </c>
      <c r="D621">
        <v>113.8</v>
      </c>
      <c r="E621">
        <v>529</v>
      </c>
      <c r="F621">
        <v>565.79999999999995</v>
      </c>
      <c r="G621" s="10">
        <f t="shared" si="153"/>
        <v>601</v>
      </c>
      <c r="H621" s="2">
        <f t="shared" si="154"/>
        <v>679.59999999999991</v>
      </c>
      <c r="I621" s="173">
        <f t="shared" si="155"/>
        <v>-11.565626839317233</v>
      </c>
    </row>
    <row r="622" spans="1:9" x14ac:dyDescent="0.2">
      <c r="A622" s="30">
        <f t="shared" si="151"/>
        <v>43188</v>
      </c>
      <c r="C622" s="118">
        <v>72</v>
      </c>
      <c r="D622">
        <v>112.6</v>
      </c>
      <c r="E622">
        <v>529.20000000000005</v>
      </c>
      <c r="F622">
        <v>592.6</v>
      </c>
      <c r="G622" s="10">
        <f t="shared" si="153"/>
        <v>601.20000000000005</v>
      </c>
      <c r="H622" s="2">
        <f t="shared" si="154"/>
        <v>705.2</v>
      </c>
      <c r="I622" s="173">
        <f t="shared" si="155"/>
        <v>-14.74758933635848</v>
      </c>
    </row>
    <row r="623" spans="1:9" x14ac:dyDescent="0.2">
      <c r="A623" s="30">
        <f t="shared" si="151"/>
        <v>43195</v>
      </c>
      <c r="C623">
        <v>70.3</v>
      </c>
      <c r="D623">
        <v>111.1</v>
      </c>
      <c r="E623">
        <v>531</v>
      </c>
      <c r="F623">
        <v>594.1</v>
      </c>
      <c r="G623" s="10">
        <f t="shared" si="153"/>
        <v>601.29999999999995</v>
      </c>
      <c r="H623" s="2">
        <f t="shared" si="154"/>
        <v>705.2</v>
      </c>
      <c r="I623" s="173">
        <f t="shared" si="155"/>
        <v>-14.733408961996608</v>
      </c>
    </row>
    <row r="624" spans="1:9" x14ac:dyDescent="0.2">
      <c r="A624" s="30">
        <f t="shared" si="151"/>
        <v>43202</v>
      </c>
      <c r="C624">
        <v>68.099999999999994</v>
      </c>
      <c r="D624">
        <v>109.9</v>
      </c>
      <c r="E624">
        <v>533.20000000000005</v>
      </c>
      <c r="F624">
        <v>595.70000000000005</v>
      </c>
      <c r="G624" s="10">
        <f t="shared" si="153"/>
        <v>601.30000000000007</v>
      </c>
      <c r="H624" s="2">
        <f t="shared" si="154"/>
        <v>705.6</v>
      </c>
      <c r="I624" s="173">
        <f t="shared" si="155"/>
        <v>-14.781746031746025</v>
      </c>
    </row>
    <row r="625" spans="1:10" x14ac:dyDescent="0.2">
      <c r="A625" s="30">
        <f t="shared" si="151"/>
        <v>43209</v>
      </c>
      <c r="C625">
        <v>68.2</v>
      </c>
      <c r="D625">
        <v>109.3</v>
      </c>
      <c r="E625">
        <v>533.20000000000005</v>
      </c>
      <c r="F625">
        <v>596.6</v>
      </c>
      <c r="G625" s="10">
        <f t="shared" si="153"/>
        <v>601.40000000000009</v>
      </c>
      <c r="H625" s="2">
        <f t="shared" si="154"/>
        <v>705.9</v>
      </c>
      <c r="I625" s="173">
        <f t="shared" si="155"/>
        <v>-14.803796571752359</v>
      </c>
    </row>
    <row r="626" spans="1:10" x14ac:dyDescent="0.2">
      <c r="A626" s="30">
        <f t="shared" si="151"/>
        <v>43216</v>
      </c>
      <c r="C626">
        <v>66.2</v>
      </c>
      <c r="D626">
        <v>110.3</v>
      </c>
      <c r="E626">
        <v>535</v>
      </c>
      <c r="F626">
        <v>597.1</v>
      </c>
      <c r="G626" s="10">
        <f t="shared" si="153"/>
        <v>601.20000000000005</v>
      </c>
      <c r="H626" s="2">
        <f t="shared" si="154"/>
        <v>707.4</v>
      </c>
      <c r="I626" s="173">
        <f t="shared" si="155"/>
        <v>-15.012722646310428</v>
      </c>
    </row>
    <row r="627" spans="1:10" x14ac:dyDescent="0.2">
      <c r="A627" s="30">
        <f t="shared" si="151"/>
        <v>43223</v>
      </c>
      <c r="C627">
        <v>65.2</v>
      </c>
      <c r="D627">
        <v>108.1</v>
      </c>
      <c r="E627">
        <v>536</v>
      </c>
      <c r="F627">
        <v>599.5</v>
      </c>
      <c r="G627" s="10">
        <f t="shared" si="153"/>
        <v>601.20000000000005</v>
      </c>
      <c r="H627" s="2">
        <f t="shared" si="154"/>
        <v>707.6</v>
      </c>
      <c r="I627" s="173">
        <f t="shared" si="155"/>
        <v>-15.036743923120399</v>
      </c>
      <c r="J627" s="118">
        <v>6.4</v>
      </c>
    </row>
    <row r="628" spans="1:10" x14ac:dyDescent="0.2">
      <c r="A628" s="30">
        <f t="shared" si="151"/>
        <v>43230</v>
      </c>
      <c r="C628">
        <v>61.9</v>
      </c>
      <c r="D628">
        <v>82.3</v>
      </c>
      <c r="E628">
        <v>539.4</v>
      </c>
      <c r="F628">
        <v>626.29999999999995</v>
      </c>
      <c r="G628" s="10">
        <f t="shared" si="153"/>
        <v>601.29999999999995</v>
      </c>
      <c r="H628" s="2">
        <f t="shared" si="154"/>
        <v>708.59999999999991</v>
      </c>
      <c r="I628" s="173">
        <f t="shared" si="155"/>
        <v>-15.142534575218736</v>
      </c>
      <c r="J628" s="118">
        <v>8</v>
      </c>
    </row>
    <row r="629" spans="1:10" x14ac:dyDescent="0.2">
      <c r="A629" s="30">
        <f t="shared" si="151"/>
        <v>43237</v>
      </c>
      <c r="C629">
        <v>60.4</v>
      </c>
      <c r="D629">
        <v>81.3</v>
      </c>
      <c r="E629">
        <v>569.6</v>
      </c>
      <c r="F629">
        <v>627.29999999999995</v>
      </c>
      <c r="G629" s="10">
        <f t="shared" si="153"/>
        <v>630</v>
      </c>
      <c r="H629" s="2">
        <f t="shared" si="154"/>
        <v>708.59999999999991</v>
      </c>
      <c r="I629" s="173">
        <f t="shared" si="155"/>
        <v>-11.092294665537672</v>
      </c>
      <c r="J629" s="118">
        <v>8</v>
      </c>
    </row>
    <row r="630" spans="1:10" x14ac:dyDescent="0.2">
      <c r="A630" s="30">
        <f t="shared" si="151"/>
        <v>43244</v>
      </c>
      <c r="C630">
        <v>59.3</v>
      </c>
      <c r="D630" s="118">
        <v>81</v>
      </c>
      <c r="E630">
        <v>570.70000000000005</v>
      </c>
      <c r="F630">
        <v>627.6</v>
      </c>
      <c r="G630" s="10">
        <f t="shared" si="153"/>
        <v>630</v>
      </c>
      <c r="H630" s="2">
        <f t="shared" si="154"/>
        <v>708.6</v>
      </c>
      <c r="I630" s="173">
        <f t="shared" si="155"/>
        <v>-11.092294665537683</v>
      </c>
      <c r="J630">
        <v>8.1999999999999993</v>
      </c>
    </row>
    <row r="631" spans="1:10" x14ac:dyDescent="0.2">
      <c r="A631" s="30">
        <f t="shared" si="151"/>
        <v>43251</v>
      </c>
      <c r="C631">
        <v>57.8</v>
      </c>
      <c r="D631">
        <v>80.900000000000006</v>
      </c>
      <c r="E631">
        <v>571.6</v>
      </c>
      <c r="F631">
        <v>627.70000000000005</v>
      </c>
      <c r="G631" s="10">
        <f t="shared" si="153"/>
        <v>629.4</v>
      </c>
      <c r="H631" s="2">
        <f t="shared" si="154"/>
        <v>708.6</v>
      </c>
      <c r="I631" s="173">
        <f t="shared" si="155"/>
        <v>-11.176968670618127</v>
      </c>
      <c r="J631" s="118">
        <v>8.5</v>
      </c>
    </row>
    <row r="632" spans="1:10" x14ac:dyDescent="0.2">
      <c r="A632" s="30">
        <f t="shared" si="151"/>
        <v>43258</v>
      </c>
      <c r="C632">
        <v>57.5</v>
      </c>
      <c r="D632">
        <v>81</v>
      </c>
      <c r="E632">
        <v>571.9</v>
      </c>
      <c r="F632">
        <v>627.70000000000005</v>
      </c>
      <c r="G632" s="10">
        <f t="shared" si="153"/>
        <v>629.4</v>
      </c>
      <c r="H632" s="2">
        <f t="shared" si="154"/>
        <v>708.7</v>
      </c>
      <c r="I632" s="173">
        <f t="shared" si="155"/>
        <v>-11.189501904896293</v>
      </c>
      <c r="J632" s="118">
        <v>8.5</v>
      </c>
    </row>
    <row r="633" spans="1:10" x14ac:dyDescent="0.2">
      <c r="A633" s="30">
        <f t="shared" si="151"/>
        <v>43265</v>
      </c>
      <c r="C633">
        <v>57.4</v>
      </c>
      <c r="D633">
        <v>80.900000000000006</v>
      </c>
      <c r="E633">
        <v>572</v>
      </c>
      <c r="F633">
        <v>627.70000000000005</v>
      </c>
      <c r="G633" s="10">
        <f t="shared" si="153"/>
        <v>629.4</v>
      </c>
      <c r="H633" s="2">
        <f t="shared" si="154"/>
        <v>708.6</v>
      </c>
      <c r="I633" s="173">
        <f t="shared" si="155"/>
        <v>-11.176968670618127</v>
      </c>
      <c r="J633" s="118">
        <v>8.5</v>
      </c>
    </row>
    <row r="634" spans="1:10" x14ac:dyDescent="0.2">
      <c r="A634" s="30">
        <f t="shared" si="151"/>
        <v>43272</v>
      </c>
      <c r="C634">
        <v>60.9</v>
      </c>
      <c r="D634">
        <v>80.900000000000006</v>
      </c>
      <c r="E634">
        <v>573.4</v>
      </c>
      <c r="F634">
        <v>627.79999999999995</v>
      </c>
      <c r="G634" s="10">
        <f t="shared" si="153"/>
        <v>634.29999999999995</v>
      </c>
      <c r="H634" s="2">
        <f t="shared" si="154"/>
        <v>708.69999999999993</v>
      </c>
      <c r="I634" s="173">
        <f t="shared" si="155"/>
        <v>-10.498095103711014</v>
      </c>
      <c r="J634" s="118">
        <v>11.5</v>
      </c>
    </row>
    <row r="635" spans="1:10" x14ac:dyDescent="0.2">
      <c r="A635" s="30">
        <f t="shared" si="151"/>
        <v>43279</v>
      </c>
      <c r="C635">
        <v>59.2</v>
      </c>
      <c r="D635">
        <v>80.8</v>
      </c>
      <c r="E635">
        <v>575.1</v>
      </c>
      <c r="F635">
        <v>627.79999999999995</v>
      </c>
      <c r="G635" s="10">
        <f t="shared" si="153"/>
        <v>634.30000000000007</v>
      </c>
      <c r="H635" s="2">
        <f t="shared" si="154"/>
        <v>708.59999999999991</v>
      </c>
      <c r="I635" s="173">
        <f t="shared" si="155"/>
        <v>-10.4854642957945</v>
      </c>
      <c r="J635" s="118">
        <v>11.5</v>
      </c>
    </row>
    <row r="636" spans="1:10" x14ac:dyDescent="0.2">
      <c r="A636" s="30">
        <f t="shared" si="151"/>
        <v>43286</v>
      </c>
      <c r="C636">
        <v>59.4</v>
      </c>
      <c r="D636">
        <v>80.8</v>
      </c>
      <c r="E636">
        <v>575.29999999999995</v>
      </c>
      <c r="F636">
        <v>653.20000000000005</v>
      </c>
      <c r="G636" s="10">
        <f t="shared" si="153"/>
        <v>634.69999999999993</v>
      </c>
      <c r="H636" s="2">
        <f t="shared" si="154"/>
        <v>734</v>
      </c>
      <c r="I636" s="173">
        <f t="shared" si="155"/>
        <v>-13.528610354223447</v>
      </c>
      <c r="J636" s="118">
        <v>11.9</v>
      </c>
    </row>
    <row r="637" spans="1:10" x14ac:dyDescent="0.2">
      <c r="A637" s="30">
        <f t="shared" si="151"/>
        <v>43293</v>
      </c>
      <c r="C637">
        <v>59.4</v>
      </c>
      <c r="D637">
        <v>80.8</v>
      </c>
      <c r="E637">
        <v>575.29999999999995</v>
      </c>
      <c r="F637">
        <v>653.20000000000005</v>
      </c>
      <c r="G637" s="10">
        <f t="shared" ref="G637:H639" si="156">+C637+E637</f>
        <v>634.69999999999993</v>
      </c>
      <c r="H637" s="2">
        <f t="shared" si="156"/>
        <v>734</v>
      </c>
      <c r="I637" s="173">
        <f>+(G637/H637-1)*100</f>
        <v>-13.528610354223447</v>
      </c>
      <c r="J637" s="118">
        <v>11.9</v>
      </c>
    </row>
    <row r="638" spans="1:10" x14ac:dyDescent="0.2">
      <c r="A638" s="30">
        <f t="shared" si="151"/>
        <v>43300</v>
      </c>
      <c r="C638">
        <v>59.4</v>
      </c>
      <c r="D638">
        <v>80.8</v>
      </c>
      <c r="E638">
        <v>635.29999999999995</v>
      </c>
      <c r="F638">
        <v>653.20000000000005</v>
      </c>
      <c r="G638" s="10">
        <f t="shared" si="156"/>
        <v>694.69999999999993</v>
      </c>
      <c r="H638" s="2">
        <f t="shared" si="156"/>
        <v>734</v>
      </c>
      <c r="I638" s="173">
        <f>+(G638/H638-1)*100</f>
        <v>-5.3542234332425114</v>
      </c>
      <c r="J638" s="118">
        <v>11.9</v>
      </c>
    </row>
    <row r="639" spans="1:10" x14ac:dyDescent="0.2">
      <c r="A639" s="30">
        <f t="shared" si="151"/>
        <v>43307</v>
      </c>
      <c r="C639">
        <v>59.4</v>
      </c>
      <c r="D639">
        <v>80.7</v>
      </c>
      <c r="E639">
        <v>707.8</v>
      </c>
      <c r="F639">
        <v>653.29999999999995</v>
      </c>
      <c r="G639" s="10">
        <f t="shared" si="156"/>
        <v>767.19999999999993</v>
      </c>
      <c r="H639" s="2">
        <f t="shared" si="156"/>
        <v>734</v>
      </c>
      <c r="I639" s="173">
        <f>+(G639/H639-1)*100</f>
        <v>4.5231607629427684</v>
      </c>
      <c r="J639" s="118">
        <v>11.9</v>
      </c>
    </row>
    <row r="640" spans="1:10" x14ac:dyDescent="0.2">
      <c r="A640" s="30">
        <f t="shared" ref="A640:A703" si="157">+A639+7</f>
        <v>43314</v>
      </c>
    </row>
    <row r="641" spans="1:1" x14ac:dyDescent="0.2">
      <c r="A641" s="30">
        <f t="shared" si="157"/>
        <v>43321</v>
      </c>
    </row>
    <row r="642" spans="1:1" x14ac:dyDescent="0.2">
      <c r="A642" s="30">
        <f t="shared" si="157"/>
        <v>43328</v>
      </c>
    </row>
    <row r="643" spans="1:1" x14ac:dyDescent="0.2">
      <c r="A643" s="30">
        <f t="shared" si="157"/>
        <v>43335</v>
      </c>
    </row>
    <row r="644" spans="1:1" x14ac:dyDescent="0.2">
      <c r="A644" s="30">
        <f t="shared" si="157"/>
        <v>43342</v>
      </c>
    </row>
    <row r="645" spans="1:1" x14ac:dyDescent="0.2">
      <c r="A645" s="30">
        <f t="shared" si="157"/>
        <v>43349</v>
      </c>
    </row>
    <row r="646" spans="1:1" x14ac:dyDescent="0.2">
      <c r="A646" s="30">
        <f t="shared" si="157"/>
        <v>43356</v>
      </c>
    </row>
    <row r="647" spans="1:1" x14ac:dyDescent="0.2">
      <c r="A647" s="30">
        <f t="shared" si="157"/>
        <v>43363</v>
      </c>
    </row>
    <row r="648" spans="1:1" x14ac:dyDescent="0.2">
      <c r="A648" s="30">
        <f t="shared" si="157"/>
        <v>43370</v>
      </c>
    </row>
    <row r="649" spans="1:1" x14ac:dyDescent="0.2">
      <c r="A649" s="30">
        <f t="shared" si="157"/>
        <v>43377</v>
      </c>
    </row>
    <row r="650" spans="1:1" x14ac:dyDescent="0.2">
      <c r="A650" s="30">
        <f t="shared" si="157"/>
        <v>43384</v>
      </c>
    </row>
    <row r="651" spans="1:1" x14ac:dyDescent="0.2">
      <c r="A651" s="30">
        <f t="shared" si="157"/>
        <v>43391</v>
      </c>
    </row>
    <row r="652" spans="1:1" x14ac:dyDescent="0.2">
      <c r="A652" s="30">
        <f t="shared" si="157"/>
        <v>43398</v>
      </c>
    </row>
    <row r="653" spans="1:1" x14ac:dyDescent="0.2">
      <c r="A653" s="30">
        <f t="shared" si="157"/>
        <v>43405</v>
      </c>
    </row>
    <row r="654" spans="1:1" x14ac:dyDescent="0.2">
      <c r="A654" s="30">
        <f t="shared" si="157"/>
        <v>43412</v>
      </c>
    </row>
    <row r="655" spans="1:1" x14ac:dyDescent="0.2">
      <c r="A655" s="30">
        <f t="shared" si="157"/>
        <v>43419</v>
      </c>
    </row>
    <row r="656" spans="1:1" x14ac:dyDescent="0.2">
      <c r="A656" s="30">
        <f t="shared" si="157"/>
        <v>43426</v>
      </c>
    </row>
    <row r="657" spans="1:1" x14ac:dyDescent="0.2">
      <c r="A657" s="30">
        <f t="shared" si="157"/>
        <v>43433</v>
      </c>
    </row>
    <row r="658" spans="1:1" x14ac:dyDescent="0.2">
      <c r="A658" s="30">
        <f t="shared" si="157"/>
        <v>43440</v>
      </c>
    </row>
    <row r="659" spans="1:1" x14ac:dyDescent="0.2">
      <c r="A659" s="30">
        <f t="shared" si="157"/>
        <v>43447</v>
      </c>
    </row>
    <row r="660" spans="1:1" x14ac:dyDescent="0.2">
      <c r="A660" s="30">
        <f t="shared" si="157"/>
        <v>43454</v>
      </c>
    </row>
    <row r="661" spans="1:1" x14ac:dyDescent="0.2">
      <c r="A661" s="30">
        <f t="shared" si="157"/>
        <v>43461</v>
      </c>
    </row>
    <row r="662" spans="1:1" x14ac:dyDescent="0.2">
      <c r="A662" s="30">
        <f t="shared" si="157"/>
        <v>43468</v>
      </c>
    </row>
    <row r="663" spans="1:1" x14ac:dyDescent="0.2">
      <c r="A663" s="30">
        <f t="shared" si="157"/>
        <v>43475</v>
      </c>
    </row>
    <row r="664" spans="1:1" x14ac:dyDescent="0.2">
      <c r="A664" s="30">
        <f t="shared" si="157"/>
        <v>43482</v>
      </c>
    </row>
    <row r="665" spans="1:1" x14ac:dyDescent="0.2">
      <c r="A665" s="30">
        <f t="shared" si="157"/>
        <v>43489</v>
      </c>
    </row>
    <row r="666" spans="1:1" x14ac:dyDescent="0.2">
      <c r="A666" s="30">
        <f t="shared" si="157"/>
        <v>43496</v>
      </c>
    </row>
    <row r="667" spans="1:1" x14ac:dyDescent="0.2">
      <c r="A667" s="30">
        <f t="shared" si="157"/>
        <v>43503</v>
      </c>
    </row>
    <row r="668" spans="1:1" x14ac:dyDescent="0.2">
      <c r="A668" s="30">
        <f t="shared" si="157"/>
        <v>43510</v>
      </c>
    </row>
    <row r="669" spans="1:1" x14ac:dyDescent="0.2">
      <c r="A669" s="30">
        <f t="shared" si="157"/>
        <v>43517</v>
      </c>
    </row>
    <row r="670" spans="1:1" x14ac:dyDescent="0.2">
      <c r="A670" s="30">
        <f t="shared" si="157"/>
        <v>43524</v>
      </c>
    </row>
    <row r="671" spans="1:1" x14ac:dyDescent="0.2">
      <c r="A671" s="30">
        <f t="shared" si="157"/>
        <v>43531</v>
      </c>
    </row>
    <row r="672" spans="1:1" x14ac:dyDescent="0.2">
      <c r="A672" s="30">
        <f t="shared" si="157"/>
        <v>43538</v>
      </c>
    </row>
    <row r="673" spans="1:1" x14ac:dyDescent="0.2">
      <c r="A673" s="30">
        <f t="shared" si="157"/>
        <v>43545</v>
      </c>
    </row>
    <row r="674" spans="1:1" x14ac:dyDescent="0.2">
      <c r="A674" s="30">
        <f t="shared" si="157"/>
        <v>43552</v>
      </c>
    </row>
    <row r="675" spans="1:1" x14ac:dyDescent="0.2">
      <c r="A675" s="30">
        <f t="shared" si="157"/>
        <v>43559</v>
      </c>
    </row>
    <row r="676" spans="1:1" x14ac:dyDescent="0.2">
      <c r="A676" s="30">
        <f t="shared" si="157"/>
        <v>43566</v>
      </c>
    </row>
    <row r="677" spans="1:1" x14ac:dyDescent="0.2">
      <c r="A677" s="30">
        <f t="shared" si="157"/>
        <v>43573</v>
      </c>
    </row>
    <row r="678" spans="1:1" x14ac:dyDescent="0.2">
      <c r="A678" s="30">
        <f t="shared" si="157"/>
        <v>43580</v>
      </c>
    </row>
    <row r="679" spans="1:1" x14ac:dyDescent="0.2">
      <c r="A679" s="30">
        <f t="shared" si="157"/>
        <v>43587</v>
      </c>
    </row>
    <row r="680" spans="1:1" x14ac:dyDescent="0.2">
      <c r="A680" s="30">
        <f t="shared" si="157"/>
        <v>43594</v>
      </c>
    </row>
    <row r="681" spans="1:1" x14ac:dyDescent="0.2">
      <c r="A681" s="30">
        <f t="shared" si="157"/>
        <v>43601</v>
      </c>
    </row>
    <row r="682" spans="1:1" x14ac:dyDescent="0.2">
      <c r="A682" s="30">
        <f t="shared" si="157"/>
        <v>43608</v>
      </c>
    </row>
    <row r="683" spans="1:1" x14ac:dyDescent="0.2">
      <c r="A683" s="30">
        <f t="shared" si="157"/>
        <v>43615</v>
      </c>
    </row>
    <row r="684" spans="1:1" x14ac:dyDescent="0.2">
      <c r="A684" s="30">
        <f t="shared" si="157"/>
        <v>43622</v>
      </c>
    </row>
    <row r="685" spans="1:1" x14ac:dyDescent="0.2">
      <c r="A685" s="30">
        <f t="shared" si="157"/>
        <v>43629</v>
      </c>
    </row>
    <row r="686" spans="1:1" x14ac:dyDescent="0.2">
      <c r="A686" s="30">
        <f t="shared" si="157"/>
        <v>43636</v>
      </c>
    </row>
    <row r="687" spans="1:1" x14ac:dyDescent="0.2">
      <c r="A687" s="30">
        <f t="shared" si="157"/>
        <v>43643</v>
      </c>
    </row>
    <row r="688" spans="1:1" x14ac:dyDescent="0.2">
      <c r="A688" s="30">
        <f t="shared" si="157"/>
        <v>43650</v>
      </c>
    </row>
    <row r="689" spans="1:1" x14ac:dyDescent="0.2">
      <c r="A689" s="30">
        <f t="shared" si="157"/>
        <v>43657</v>
      </c>
    </row>
    <row r="690" spans="1:1" x14ac:dyDescent="0.2">
      <c r="A690" s="30">
        <f t="shared" si="157"/>
        <v>43664</v>
      </c>
    </row>
    <row r="691" spans="1:1" x14ac:dyDescent="0.2">
      <c r="A691" s="30">
        <f t="shared" si="157"/>
        <v>43671</v>
      </c>
    </row>
    <row r="692" spans="1:1" x14ac:dyDescent="0.2">
      <c r="A692" s="30">
        <f t="shared" si="157"/>
        <v>43678</v>
      </c>
    </row>
    <row r="693" spans="1:1" x14ac:dyDescent="0.2">
      <c r="A693" s="30">
        <f t="shared" si="157"/>
        <v>43685</v>
      </c>
    </row>
    <row r="694" spans="1:1" x14ac:dyDescent="0.2">
      <c r="A694" s="30">
        <f t="shared" si="157"/>
        <v>43692</v>
      </c>
    </row>
    <row r="695" spans="1:1" x14ac:dyDescent="0.2">
      <c r="A695" s="30">
        <f t="shared" si="157"/>
        <v>43699</v>
      </c>
    </row>
    <row r="696" spans="1:1" x14ac:dyDescent="0.2">
      <c r="A696" s="30">
        <f t="shared" si="157"/>
        <v>43706</v>
      </c>
    </row>
    <row r="697" spans="1:1" x14ac:dyDescent="0.2">
      <c r="A697" s="30">
        <f t="shared" si="157"/>
        <v>43713</v>
      </c>
    </row>
    <row r="698" spans="1:1" x14ac:dyDescent="0.2">
      <c r="A698" s="30">
        <f t="shared" si="157"/>
        <v>43720</v>
      </c>
    </row>
    <row r="699" spans="1:1" x14ac:dyDescent="0.2">
      <c r="A699" s="30">
        <f t="shared" si="157"/>
        <v>43727</v>
      </c>
    </row>
    <row r="700" spans="1:1" x14ac:dyDescent="0.2">
      <c r="A700" s="30">
        <f t="shared" si="157"/>
        <v>43734</v>
      </c>
    </row>
    <row r="701" spans="1:1" x14ac:dyDescent="0.2">
      <c r="A701" s="30">
        <f t="shared" si="157"/>
        <v>43741</v>
      </c>
    </row>
    <row r="702" spans="1:1" x14ac:dyDescent="0.2">
      <c r="A702" s="30">
        <f t="shared" si="157"/>
        <v>43748</v>
      </c>
    </row>
    <row r="703" spans="1:1" x14ac:dyDescent="0.2">
      <c r="A703" s="30">
        <f t="shared" si="157"/>
        <v>43755</v>
      </c>
    </row>
    <row r="704" spans="1:1" x14ac:dyDescent="0.2">
      <c r="A704" s="30">
        <f t="shared" ref="A704:A767" si="158">+A703+7</f>
        <v>43762</v>
      </c>
    </row>
    <row r="705" spans="1:1" x14ac:dyDescent="0.2">
      <c r="A705" s="30">
        <f t="shared" si="158"/>
        <v>43769</v>
      </c>
    </row>
    <row r="706" spans="1:1" x14ac:dyDescent="0.2">
      <c r="A706" s="30">
        <f t="shared" si="158"/>
        <v>43776</v>
      </c>
    </row>
    <row r="707" spans="1:1" x14ac:dyDescent="0.2">
      <c r="A707" s="30">
        <f t="shared" si="158"/>
        <v>43783</v>
      </c>
    </row>
    <row r="708" spans="1:1" x14ac:dyDescent="0.2">
      <c r="A708" s="30">
        <f t="shared" si="158"/>
        <v>43790</v>
      </c>
    </row>
    <row r="709" spans="1:1" x14ac:dyDescent="0.2">
      <c r="A709" s="30">
        <f t="shared" si="158"/>
        <v>43797</v>
      </c>
    </row>
    <row r="710" spans="1:1" x14ac:dyDescent="0.2">
      <c r="A710" s="30">
        <f t="shared" si="158"/>
        <v>43804</v>
      </c>
    </row>
    <row r="711" spans="1:1" x14ac:dyDescent="0.2">
      <c r="A711" s="30">
        <f t="shared" si="158"/>
        <v>43811</v>
      </c>
    </row>
    <row r="712" spans="1:1" x14ac:dyDescent="0.2">
      <c r="A712" s="30">
        <f t="shared" si="158"/>
        <v>43818</v>
      </c>
    </row>
    <row r="713" spans="1:1" x14ac:dyDescent="0.2">
      <c r="A713" s="30">
        <f t="shared" si="158"/>
        <v>43825</v>
      </c>
    </row>
    <row r="714" spans="1:1" x14ac:dyDescent="0.2">
      <c r="A714" s="30">
        <f t="shared" si="158"/>
        <v>43832</v>
      </c>
    </row>
    <row r="715" spans="1:1" x14ac:dyDescent="0.2">
      <c r="A715" s="30">
        <f t="shared" si="158"/>
        <v>43839</v>
      </c>
    </row>
    <row r="716" spans="1:1" x14ac:dyDescent="0.2">
      <c r="A716" s="30">
        <f t="shared" si="158"/>
        <v>43846</v>
      </c>
    </row>
    <row r="717" spans="1:1" x14ac:dyDescent="0.2">
      <c r="A717" s="30">
        <f t="shared" si="158"/>
        <v>43853</v>
      </c>
    </row>
    <row r="718" spans="1:1" x14ac:dyDescent="0.2">
      <c r="A718" s="30">
        <f t="shared" si="158"/>
        <v>43860</v>
      </c>
    </row>
    <row r="719" spans="1:1" x14ac:dyDescent="0.2">
      <c r="A719" s="30">
        <f t="shared" si="158"/>
        <v>43867</v>
      </c>
    </row>
    <row r="720" spans="1:1" x14ac:dyDescent="0.2">
      <c r="A720" s="30">
        <f t="shared" si="158"/>
        <v>43874</v>
      </c>
    </row>
    <row r="721" spans="1:1" x14ac:dyDescent="0.2">
      <c r="A721" s="30">
        <f t="shared" si="158"/>
        <v>43881</v>
      </c>
    </row>
    <row r="722" spans="1:1" x14ac:dyDescent="0.2">
      <c r="A722" s="30">
        <f t="shared" si="158"/>
        <v>43888</v>
      </c>
    </row>
    <row r="723" spans="1:1" x14ac:dyDescent="0.2">
      <c r="A723" s="30">
        <f t="shared" si="158"/>
        <v>43895</v>
      </c>
    </row>
    <row r="724" spans="1:1" x14ac:dyDescent="0.2">
      <c r="A724" s="30">
        <f t="shared" si="158"/>
        <v>43902</v>
      </c>
    </row>
    <row r="725" spans="1:1" x14ac:dyDescent="0.2">
      <c r="A725" s="30">
        <f t="shared" si="158"/>
        <v>43909</v>
      </c>
    </row>
    <row r="726" spans="1:1" x14ac:dyDescent="0.2">
      <c r="A726" s="30">
        <f t="shared" si="158"/>
        <v>43916</v>
      </c>
    </row>
    <row r="727" spans="1:1" x14ac:dyDescent="0.2">
      <c r="A727" s="30">
        <f t="shared" si="158"/>
        <v>43923</v>
      </c>
    </row>
    <row r="728" spans="1:1" x14ac:dyDescent="0.2">
      <c r="A728" s="30">
        <f t="shared" si="158"/>
        <v>43930</v>
      </c>
    </row>
    <row r="729" spans="1:1" x14ac:dyDescent="0.2">
      <c r="A729" s="30">
        <f t="shared" si="158"/>
        <v>43937</v>
      </c>
    </row>
    <row r="730" spans="1:1" x14ac:dyDescent="0.2">
      <c r="A730" s="30">
        <f t="shared" si="158"/>
        <v>43944</v>
      </c>
    </row>
    <row r="731" spans="1:1" x14ac:dyDescent="0.2">
      <c r="A731" s="30">
        <f t="shared" si="158"/>
        <v>43951</v>
      </c>
    </row>
    <row r="732" spans="1:1" x14ac:dyDescent="0.2">
      <c r="A732" s="30">
        <f t="shared" si="158"/>
        <v>43958</v>
      </c>
    </row>
    <row r="733" spans="1:1" x14ac:dyDescent="0.2">
      <c r="A733" s="30">
        <f t="shared" si="158"/>
        <v>43965</v>
      </c>
    </row>
    <row r="734" spans="1:1" x14ac:dyDescent="0.2">
      <c r="A734" s="30">
        <f t="shared" si="158"/>
        <v>43972</v>
      </c>
    </row>
    <row r="735" spans="1:1" x14ac:dyDescent="0.2">
      <c r="A735" s="30">
        <f t="shared" si="158"/>
        <v>43979</v>
      </c>
    </row>
    <row r="736" spans="1:1" x14ac:dyDescent="0.2">
      <c r="A736" s="30">
        <f t="shared" si="158"/>
        <v>43986</v>
      </c>
    </row>
    <row r="737" spans="1:1" x14ac:dyDescent="0.2">
      <c r="A737" s="30">
        <f t="shared" si="158"/>
        <v>43993</v>
      </c>
    </row>
    <row r="738" spans="1:1" x14ac:dyDescent="0.2">
      <c r="A738" s="30">
        <f t="shared" si="158"/>
        <v>44000</v>
      </c>
    </row>
    <row r="739" spans="1:1" x14ac:dyDescent="0.2">
      <c r="A739" s="30">
        <f t="shared" si="158"/>
        <v>44007</v>
      </c>
    </row>
    <row r="740" spans="1:1" x14ac:dyDescent="0.2">
      <c r="A740" s="30">
        <f t="shared" si="158"/>
        <v>44014</v>
      </c>
    </row>
    <row r="741" spans="1:1" x14ac:dyDescent="0.2">
      <c r="A741" s="30">
        <f t="shared" si="158"/>
        <v>44021</v>
      </c>
    </row>
    <row r="742" spans="1:1" x14ac:dyDescent="0.2">
      <c r="A742" s="30">
        <f t="shared" si="158"/>
        <v>44028</v>
      </c>
    </row>
    <row r="743" spans="1:1" x14ac:dyDescent="0.2">
      <c r="A743" s="30">
        <f t="shared" si="158"/>
        <v>44035</v>
      </c>
    </row>
    <row r="744" spans="1:1" x14ac:dyDescent="0.2">
      <c r="A744" s="30">
        <f t="shared" si="158"/>
        <v>44042</v>
      </c>
    </row>
    <row r="745" spans="1:1" x14ac:dyDescent="0.2">
      <c r="A745" s="30">
        <f t="shared" si="158"/>
        <v>44049</v>
      </c>
    </row>
    <row r="746" spans="1:1" x14ac:dyDescent="0.2">
      <c r="A746" s="30">
        <f t="shared" si="158"/>
        <v>44056</v>
      </c>
    </row>
    <row r="747" spans="1:1" x14ac:dyDescent="0.2">
      <c r="A747" s="30">
        <f t="shared" si="158"/>
        <v>44063</v>
      </c>
    </row>
    <row r="748" spans="1:1" x14ac:dyDescent="0.2">
      <c r="A748" s="30">
        <f t="shared" si="158"/>
        <v>44070</v>
      </c>
    </row>
    <row r="749" spans="1:1" x14ac:dyDescent="0.2">
      <c r="A749" s="30">
        <f t="shared" si="158"/>
        <v>44077</v>
      </c>
    </row>
    <row r="750" spans="1:1" x14ac:dyDescent="0.2">
      <c r="A750" s="30">
        <f t="shared" si="158"/>
        <v>44084</v>
      </c>
    </row>
    <row r="751" spans="1:1" x14ac:dyDescent="0.2">
      <c r="A751" s="30">
        <f t="shared" si="158"/>
        <v>44091</v>
      </c>
    </row>
    <row r="752" spans="1:1" x14ac:dyDescent="0.2">
      <c r="A752" s="30">
        <f t="shared" si="158"/>
        <v>44098</v>
      </c>
    </row>
    <row r="753" spans="1:1" x14ac:dyDescent="0.2">
      <c r="A753" s="30">
        <f t="shared" si="158"/>
        <v>44105</v>
      </c>
    </row>
    <row r="754" spans="1:1" x14ac:dyDescent="0.2">
      <c r="A754" s="30">
        <f t="shared" si="158"/>
        <v>44112</v>
      </c>
    </row>
    <row r="755" spans="1:1" x14ac:dyDescent="0.2">
      <c r="A755" s="30">
        <f t="shared" si="158"/>
        <v>44119</v>
      </c>
    </row>
    <row r="756" spans="1:1" x14ac:dyDescent="0.2">
      <c r="A756" s="30">
        <f t="shared" si="158"/>
        <v>44126</v>
      </c>
    </row>
    <row r="757" spans="1:1" x14ac:dyDescent="0.2">
      <c r="A757" s="30">
        <f t="shared" si="158"/>
        <v>44133</v>
      </c>
    </row>
    <row r="758" spans="1:1" x14ac:dyDescent="0.2">
      <c r="A758" s="30">
        <f t="shared" si="158"/>
        <v>44140</v>
      </c>
    </row>
    <row r="759" spans="1:1" x14ac:dyDescent="0.2">
      <c r="A759" s="30">
        <f t="shared" si="158"/>
        <v>44147</v>
      </c>
    </row>
    <row r="760" spans="1:1" x14ac:dyDescent="0.2">
      <c r="A760" s="30">
        <f t="shared" si="158"/>
        <v>44154</v>
      </c>
    </row>
    <row r="761" spans="1:1" x14ac:dyDescent="0.2">
      <c r="A761" s="30">
        <f t="shared" si="158"/>
        <v>44161</v>
      </c>
    </row>
    <row r="762" spans="1:1" x14ac:dyDescent="0.2">
      <c r="A762" s="30">
        <f t="shared" si="158"/>
        <v>44168</v>
      </c>
    </row>
    <row r="763" spans="1:1" x14ac:dyDescent="0.2">
      <c r="A763" s="30">
        <f t="shared" si="158"/>
        <v>44175</v>
      </c>
    </row>
    <row r="764" spans="1:1" x14ac:dyDescent="0.2">
      <c r="A764" s="30">
        <f t="shared" si="158"/>
        <v>44182</v>
      </c>
    </row>
    <row r="765" spans="1:1" x14ac:dyDescent="0.2">
      <c r="A765" s="30">
        <f t="shared" si="158"/>
        <v>44189</v>
      </c>
    </row>
    <row r="766" spans="1:1" x14ac:dyDescent="0.2">
      <c r="A766" s="30">
        <f t="shared" si="158"/>
        <v>44196</v>
      </c>
    </row>
    <row r="767" spans="1:1" x14ac:dyDescent="0.2">
      <c r="A767" s="30">
        <f t="shared" si="158"/>
        <v>44203</v>
      </c>
    </row>
    <row r="65486" spans="1:9" x14ac:dyDescent="0.2">
      <c r="A65486" s="30"/>
      <c r="G65486" s="10"/>
      <c r="H65486" s="2"/>
      <c r="I65486" s="49"/>
    </row>
  </sheetData>
  <mergeCells count="2">
    <mergeCell ref="E1:F1"/>
    <mergeCell ref="G1:H1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I564:I611 I616:I626 I627:I633 I634:I636" evalError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</sheetPr>
  <dimension ref="A1:Q65486"/>
  <sheetViews>
    <sheetView zoomScale="130" zoomScaleNormal="130" workbookViewId="0">
      <pane xSplit="2" ySplit="2" topLeftCell="C630" activePane="bottomRight" state="frozen"/>
      <selection pane="topRight" activeCell="C1" sqref="C1"/>
      <selection pane="bottomLeft" activeCell="A3" sqref="A3"/>
      <selection pane="bottomRight" activeCell="G643" sqref="G643"/>
    </sheetView>
  </sheetViews>
  <sheetFormatPr defaultRowHeight="12.75" x14ac:dyDescent="0.2"/>
  <cols>
    <col min="1" max="1" width="10.28515625" customWidth="1"/>
    <col min="2" max="2" width="10.42578125" customWidth="1"/>
    <col min="4" max="4" width="11.5703125" customWidth="1"/>
    <col min="5" max="5" width="9.5703125" bestFit="1" customWidth="1"/>
    <col min="6" max="6" width="10.5703125" customWidth="1"/>
    <col min="8" max="8" width="10.28515625" customWidth="1"/>
    <col min="9" max="9" width="10.7109375" customWidth="1"/>
    <col min="10" max="10" width="12.5703125" bestFit="1" customWidth="1"/>
  </cols>
  <sheetData>
    <row r="1" spans="1:11" ht="20.45" customHeight="1" x14ac:dyDescent="0.2">
      <c r="A1" s="213" t="s">
        <v>16</v>
      </c>
      <c r="B1" s="251"/>
      <c r="C1" s="253" t="s">
        <v>5</v>
      </c>
      <c r="D1" s="253"/>
      <c r="E1" s="323" t="s">
        <v>1</v>
      </c>
      <c r="F1" s="323"/>
      <c r="G1" s="323" t="s">
        <v>2</v>
      </c>
      <c r="H1" s="323"/>
      <c r="I1" s="250"/>
      <c r="J1" s="248" t="s">
        <v>310</v>
      </c>
      <c r="K1" s="7"/>
    </row>
    <row r="2" spans="1:11" ht="20.45" customHeight="1" x14ac:dyDescent="0.25">
      <c r="A2" s="213" t="s">
        <v>230</v>
      </c>
      <c r="B2" s="251"/>
      <c r="C2" s="254" t="s">
        <v>25</v>
      </c>
      <c r="D2" s="254" t="s">
        <v>26</v>
      </c>
      <c r="E2" s="254" t="s">
        <v>25</v>
      </c>
      <c r="F2" s="254" t="s">
        <v>26</v>
      </c>
      <c r="G2" s="254" t="s">
        <v>25</v>
      </c>
      <c r="H2" s="254" t="s">
        <v>26</v>
      </c>
      <c r="I2" s="252" t="s">
        <v>4</v>
      </c>
      <c r="J2" s="249" t="s">
        <v>309</v>
      </c>
      <c r="K2" s="5"/>
    </row>
    <row r="3" spans="1:11" x14ac:dyDescent="0.2">
      <c r="A3" s="30">
        <v>38855</v>
      </c>
      <c r="C3">
        <v>113.6</v>
      </c>
      <c r="D3">
        <v>43.8</v>
      </c>
      <c r="E3">
        <v>944.7</v>
      </c>
      <c r="F3">
        <v>858.8</v>
      </c>
      <c r="G3" s="10">
        <f t="shared" ref="G3:H7" si="0">+C3+E3</f>
        <v>1058.3</v>
      </c>
      <c r="H3" s="2">
        <f t="shared" si="0"/>
        <v>902.59999999999991</v>
      </c>
      <c r="I3" s="49">
        <f>+(G3/H3-1)*100</f>
        <v>17.250166186572137</v>
      </c>
    </row>
    <row r="4" spans="1:11" x14ac:dyDescent="0.2">
      <c r="A4" s="30">
        <f t="shared" ref="A4:A252" si="1">+A3+7</f>
        <v>38862</v>
      </c>
      <c r="C4">
        <v>58.9</v>
      </c>
      <c r="D4">
        <v>43.8</v>
      </c>
      <c r="E4">
        <v>1010.7</v>
      </c>
      <c r="F4">
        <v>858.8</v>
      </c>
      <c r="G4" s="10">
        <f t="shared" si="0"/>
        <v>1069.6000000000001</v>
      </c>
      <c r="H4" s="2">
        <f t="shared" si="0"/>
        <v>902.59999999999991</v>
      </c>
      <c r="I4" s="49">
        <f t="shared" ref="I4:I40" si="2">+(G4/H4-1)*100</f>
        <v>18.502105029913608</v>
      </c>
    </row>
    <row r="5" spans="1:11" x14ac:dyDescent="0.2">
      <c r="A5" s="30">
        <f t="shared" si="1"/>
        <v>38869</v>
      </c>
      <c r="C5">
        <v>57.8</v>
      </c>
      <c r="D5">
        <v>43.8</v>
      </c>
      <c r="E5">
        <v>1011.8</v>
      </c>
      <c r="F5">
        <v>858.8</v>
      </c>
      <c r="G5" s="10">
        <f t="shared" si="0"/>
        <v>1069.5999999999999</v>
      </c>
      <c r="H5" s="2">
        <f t="shared" si="0"/>
        <v>902.59999999999991</v>
      </c>
      <c r="I5" s="49">
        <f t="shared" si="2"/>
        <v>18.502105029913587</v>
      </c>
    </row>
    <row r="6" spans="1:11" x14ac:dyDescent="0.2">
      <c r="A6" s="30">
        <f t="shared" si="1"/>
        <v>38876</v>
      </c>
      <c r="C6">
        <v>57</v>
      </c>
      <c r="D6">
        <v>4.8</v>
      </c>
      <c r="E6">
        <v>1012.6</v>
      </c>
      <c r="F6">
        <v>900.8</v>
      </c>
      <c r="G6" s="10">
        <f t="shared" si="0"/>
        <v>1069.5999999999999</v>
      </c>
      <c r="H6" s="2">
        <f t="shared" si="0"/>
        <v>905.59999999999991</v>
      </c>
      <c r="I6" s="49">
        <f t="shared" si="2"/>
        <v>18.109540636042396</v>
      </c>
      <c r="J6">
        <v>0</v>
      </c>
    </row>
    <row r="7" spans="1:11" x14ac:dyDescent="0.2">
      <c r="A7" s="30">
        <f t="shared" si="1"/>
        <v>38883</v>
      </c>
      <c r="C7">
        <v>61.5</v>
      </c>
      <c r="D7">
        <v>4.8</v>
      </c>
      <c r="E7">
        <v>1012.6</v>
      </c>
      <c r="F7">
        <v>924.1</v>
      </c>
      <c r="G7" s="10">
        <f t="shared" si="0"/>
        <v>1074.0999999999999</v>
      </c>
      <c r="H7" s="2">
        <f t="shared" si="0"/>
        <v>928.9</v>
      </c>
      <c r="I7" s="49">
        <f t="shared" si="2"/>
        <v>15.63139196899559</v>
      </c>
      <c r="J7">
        <v>0</v>
      </c>
    </row>
    <row r="8" spans="1:11" x14ac:dyDescent="0.2">
      <c r="A8" s="30">
        <f t="shared" si="1"/>
        <v>38890</v>
      </c>
      <c r="C8">
        <v>63.5</v>
      </c>
      <c r="D8">
        <v>4.8</v>
      </c>
      <c r="E8">
        <v>1072.5</v>
      </c>
      <c r="F8">
        <v>924.1</v>
      </c>
      <c r="G8" s="10">
        <f t="shared" ref="G8:H40" si="3">+C8+E8</f>
        <v>1136</v>
      </c>
      <c r="H8" s="2">
        <f t="shared" si="3"/>
        <v>928.9</v>
      </c>
      <c r="I8" s="49">
        <f t="shared" si="2"/>
        <v>22.295187856604581</v>
      </c>
      <c r="J8">
        <v>0</v>
      </c>
    </row>
    <row r="9" spans="1:11" x14ac:dyDescent="0.2">
      <c r="A9" s="30">
        <f t="shared" si="1"/>
        <v>38897</v>
      </c>
      <c r="C9">
        <v>63.2</v>
      </c>
      <c r="D9">
        <v>4.8</v>
      </c>
      <c r="E9">
        <v>1072.8</v>
      </c>
      <c r="F9">
        <v>948.6</v>
      </c>
      <c r="G9" s="10">
        <f t="shared" si="3"/>
        <v>1136</v>
      </c>
      <c r="H9" s="2">
        <f t="shared" si="3"/>
        <v>953.4</v>
      </c>
      <c r="I9" s="49">
        <f t="shared" si="2"/>
        <v>19.15250681770506</v>
      </c>
      <c r="J9">
        <v>0</v>
      </c>
    </row>
    <row r="10" spans="1:11" x14ac:dyDescent="0.2">
      <c r="A10" s="30">
        <f t="shared" si="1"/>
        <v>38904</v>
      </c>
      <c r="C10">
        <v>63.2</v>
      </c>
      <c r="D10">
        <v>4.8</v>
      </c>
      <c r="E10">
        <v>1097.2</v>
      </c>
      <c r="F10">
        <v>948.6</v>
      </c>
      <c r="G10" s="10">
        <f t="shared" si="3"/>
        <v>1160.4000000000001</v>
      </c>
      <c r="H10" s="2">
        <f t="shared" si="3"/>
        <v>953.4</v>
      </c>
      <c r="I10" s="49">
        <f t="shared" si="2"/>
        <v>21.711768407803667</v>
      </c>
      <c r="J10">
        <v>0</v>
      </c>
    </row>
    <row r="11" spans="1:11" x14ac:dyDescent="0.2">
      <c r="A11" s="30">
        <f t="shared" si="1"/>
        <v>38911</v>
      </c>
      <c r="C11">
        <v>95.2</v>
      </c>
      <c r="D11">
        <v>4.8</v>
      </c>
      <c r="E11">
        <v>1098.2</v>
      </c>
      <c r="F11">
        <v>948.6</v>
      </c>
      <c r="G11" s="10">
        <f t="shared" si="3"/>
        <v>1193.4000000000001</v>
      </c>
      <c r="H11" s="2">
        <f t="shared" si="3"/>
        <v>953.4</v>
      </c>
      <c r="I11" s="49">
        <f t="shared" si="2"/>
        <v>25.173064820641923</v>
      </c>
      <c r="J11">
        <v>0</v>
      </c>
    </row>
    <row r="12" spans="1:11" x14ac:dyDescent="0.2">
      <c r="A12" s="30">
        <f t="shared" si="1"/>
        <v>38918</v>
      </c>
      <c r="C12">
        <v>37.5</v>
      </c>
      <c r="D12">
        <v>4.8</v>
      </c>
      <c r="E12">
        <v>1162.0999999999999</v>
      </c>
      <c r="F12">
        <v>948.6</v>
      </c>
      <c r="G12" s="10">
        <f t="shared" si="3"/>
        <v>1199.5999999999999</v>
      </c>
      <c r="H12" s="2">
        <f t="shared" si="3"/>
        <v>953.4</v>
      </c>
      <c r="I12" s="49">
        <f t="shared" si="2"/>
        <v>25.823368995175166</v>
      </c>
      <c r="J12">
        <v>0</v>
      </c>
    </row>
    <row r="13" spans="1:11" x14ac:dyDescent="0.2">
      <c r="A13" s="30">
        <f t="shared" si="1"/>
        <v>38925</v>
      </c>
      <c r="C13">
        <v>37.5</v>
      </c>
      <c r="D13">
        <v>9.3000000000000007</v>
      </c>
      <c r="E13">
        <v>1164.2</v>
      </c>
      <c r="F13">
        <v>948.6</v>
      </c>
      <c r="G13" s="10">
        <f t="shared" si="3"/>
        <v>1201.7</v>
      </c>
      <c r="H13" s="2">
        <f t="shared" si="3"/>
        <v>957.9</v>
      </c>
      <c r="I13" s="49">
        <f t="shared" si="2"/>
        <v>25.451508508195019</v>
      </c>
      <c r="J13">
        <v>0</v>
      </c>
    </row>
    <row r="14" spans="1:11" x14ac:dyDescent="0.2">
      <c r="A14" s="30">
        <f t="shared" si="1"/>
        <v>38932</v>
      </c>
      <c r="C14">
        <v>43.1</v>
      </c>
      <c r="D14">
        <v>10.3</v>
      </c>
      <c r="E14">
        <v>1165.5</v>
      </c>
      <c r="F14">
        <v>949.1</v>
      </c>
      <c r="G14" s="10">
        <f t="shared" si="3"/>
        <v>1208.5999999999999</v>
      </c>
      <c r="H14" s="2">
        <f t="shared" si="3"/>
        <v>959.4</v>
      </c>
      <c r="I14" s="49">
        <f t="shared" si="2"/>
        <v>25.974567437982053</v>
      </c>
      <c r="J14">
        <v>0</v>
      </c>
    </row>
    <row r="15" spans="1:11" x14ac:dyDescent="0.2">
      <c r="A15" s="30">
        <f t="shared" si="1"/>
        <v>38939</v>
      </c>
      <c r="C15">
        <v>50</v>
      </c>
      <c r="D15">
        <v>70.400000000000006</v>
      </c>
      <c r="E15">
        <v>1167.5999999999999</v>
      </c>
      <c r="F15">
        <v>950.5</v>
      </c>
      <c r="G15" s="10">
        <f t="shared" si="3"/>
        <v>1217.5999999999999</v>
      </c>
      <c r="H15" s="2">
        <f t="shared" si="3"/>
        <v>1020.9</v>
      </c>
      <c r="I15" s="49">
        <f t="shared" si="2"/>
        <v>19.267313155059252</v>
      </c>
      <c r="J15">
        <v>0</v>
      </c>
    </row>
    <row r="16" spans="1:11" x14ac:dyDescent="0.2">
      <c r="A16" s="30">
        <f t="shared" si="1"/>
        <v>38946</v>
      </c>
      <c r="C16">
        <v>52.7</v>
      </c>
      <c r="D16">
        <v>68.599999999999994</v>
      </c>
      <c r="E16">
        <v>1171</v>
      </c>
      <c r="F16">
        <v>953.7</v>
      </c>
      <c r="G16" s="10">
        <f t="shared" si="3"/>
        <v>1223.7</v>
      </c>
      <c r="H16" s="2">
        <f t="shared" si="3"/>
        <v>1022.3000000000001</v>
      </c>
      <c r="I16" s="49">
        <f t="shared" si="2"/>
        <v>19.700674948645201</v>
      </c>
      <c r="J16">
        <v>0</v>
      </c>
    </row>
    <row r="17" spans="1:10" x14ac:dyDescent="0.2">
      <c r="A17" s="30">
        <f t="shared" si="1"/>
        <v>38953</v>
      </c>
      <c r="C17">
        <v>49.1</v>
      </c>
      <c r="D17">
        <v>63.8</v>
      </c>
      <c r="E17">
        <v>1178.5999999999999</v>
      </c>
      <c r="F17">
        <v>958.5</v>
      </c>
      <c r="G17" s="10">
        <f t="shared" si="3"/>
        <v>1227.6999999999998</v>
      </c>
      <c r="H17" s="2">
        <f t="shared" si="3"/>
        <v>1022.3</v>
      </c>
      <c r="I17" s="49">
        <f t="shared" si="2"/>
        <v>20.091949525579555</v>
      </c>
      <c r="J17">
        <v>25</v>
      </c>
    </row>
    <row r="18" spans="1:10" x14ac:dyDescent="0.2">
      <c r="A18" s="30">
        <f t="shared" si="1"/>
        <v>38960</v>
      </c>
      <c r="C18">
        <v>16.2</v>
      </c>
      <c r="D18">
        <v>119.8</v>
      </c>
      <c r="E18">
        <v>1211.0999999999999</v>
      </c>
      <c r="F18">
        <v>959.5</v>
      </c>
      <c r="G18" s="10">
        <f t="shared" si="3"/>
        <v>1227.3</v>
      </c>
      <c r="H18" s="2">
        <f t="shared" si="3"/>
        <v>1079.3</v>
      </c>
      <c r="I18" s="49">
        <f t="shared" si="2"/>
        <v>13.712591494487159</v>
      </c>
      <c r="J18">
        <v>102.2</v>
      </c>
    </row>
    <row r="19" spans="1:10" x14ac:dyDescent="0.2">
      <c r="A19" s="30">
        <f t="shared" si="1"/>
        <v>38967</v>
      </c>
      <c r="C19">
        <v>100</v>
      </c>
      <c r="D19">
        <v>62.9</v>
      </c>
      <c r="E19">
        <v>2.4</v>
      </c>
      <c r="F19">
        <v>84.2</v>
      </c>
      <c r="G19" s="10">
        <f t="shared" si="3"/>
        <v>102.4</v>
      </c>
      <c r="H19" s="2">
        <f t="shared" si="3"/>
        <v>147.1</v>
      </c>
      <c r="I19" s="49">
        <f t="shared" si="2"/>
        <v>-30.387491502379326</v>
      </c>
    </row>
    <row r="20" spans="1:10" x14ac:dyDescent="0.2">
      <c r="A20" s="30">
        <f t="shared" si="1"/>
        <v>38974</v>
      </c>
      <c r="C20">
        <v>99</v>
      </c>
      <c r="D20">
        <v>67.5</v>
      </c>
      <c r="E20">
        <v>3.4</v>
      </c>
      <c r="F20">
        <v>86.6</v>
      </c>
      <c r="G20" s="10">
        <f t="shared" si="3"/>
        <v>102.4</v>
      </c>
      <c r="H20" s="2">
        <f t="shared" si="3"/>
        <v>154.1</v>
      </c>
      <c r="I20" s="49">
        <f t="shared" si="2"/>
        <v>-33.549643088903302</v>
      </c>
    </row>
    <row r="21" spans="1:10" x14ac:dyDescent="0.2">
      <c r="A21" s="30">
        <f t="shared" si="1"/>
        <v>38981</v>
      </c>
      <c r="C21">
        <v>98.7</v>
      </c>
      <c r="D21">
        <v>70.2</v>
      </c>
      <c r="E21">
        <v>3.7</v>
      </c>
      <c r="F21">
        <v>89.2</v>
      </c>
      <c r="G21" s="10">
        <f t="shared" si="3"/>
        <v>102.4</v>
      </c>
      <c r="H21" s="2">
        <f t="shared" si="3"/>
        <v>159.4</v>
      </c>
      <c r="I21" s="49">
        <f t="shared" si="2"/>
        <v>-35.759096612296105</v>
      </c>
    </row>
    <row r="22" spans="1:10" x14ac:dyDescent="0.2">
      <c r="A22" s="30">
        <f t="shared" si="1"/>
        <v>38988</v>
      </c>
      <c r="C22">
        <v>156.1</v>
      </c>
      <c r="D22">
        <v>67.900000000000006</v>
      </c>
      <c r="E22">
        <v>4.3</v>
      </c>
      <c r="F22">
        <v>91.1</v>
      </c>
      <c r="G22" s="10">
        <f t="shared" si="3"/>
        <v>160.4</v>
      </c>
      <c r="H22" s="2">
        <f t="shared" si="3"/>
        <v>159</v>
      </c>
      <c r="I22" s="49">
        <f t="shared" si="2"/>
        <v>0.88050314465408785</v>
      </c>
    </row>
    <row r="23" spans="1:10" x14ac:dyDescent="0.2">
      <c r="A23" s="30">
        <f t="shared" si="1"/>
        <v>38995</v>
      </c>
      <c r="C23">
        <v>155.9</v>
      </c>
      <c r="D23">
        <v>76</v>
      </c>
      <c r="E23">
        <v>71.7</v>
      </c>
      <c r="F23">
        <v>92.4</v>
      </c>
      <c r="G23" s="10">
        <f t="shared" si="3"/>
        <v>227.60000000000002</v>
      </c>
      <c r="H23" s="2">
        <f t="shared" si="3"/>
        <v>168.4</v>
      </c>
      <c r="I23" s="49">
        <f t="shared" si="2"/>
        <v>35.154394299287418</v>
      </c>
    </row>
    <row r="24" spans="1:10" x14ac:dyDescent="0.2">
      <c r="A24" s="30">
        <f t="shared" si="1"/>
        <v>39002</v>
      </c>
      <c r="C24">
        <v>135.30000000000001</v>
      </c>
      <c r="D24">
        <v>16</v>
      </c>
      <c r="E24">
        <v>132.80000000000001</v>
      </c>
      <c r="F24">
        <v>160</v>
      </c>
      <c r="G24" s="10">
        <f t="shared" si="3"/>
        <v>268.10000000000002</v>
      </c>
      <c r="H24" s="2">
        <f t="shared" si="3"/>
        <v>176</v>
      </c>
      <c r="I24" s="49">
        <f t="shared" si="2"/>
        <v>52.329545454545467</v>
      </c>
    </row>
    <row r="25" spans="1:10" x14ac:dyDescent="0.2">
      <c r="A25" s="30">
        <f t="shared" si="1"/>
        <v>39009</v>
      </c>
      <c r="C25">
        <v>83.3</v>
      </c>
      <c r="D25">
        <v>26</v>
      </c>
      <c r="E25">
        <v>194.8</v>
      </c>
      <c r="F25">
        <v>278.89999999999998</v>
      </c>
      <c r="G25" s="10">
        <f t="shared" si="3"/>
        <v>278.10000000000002</v>
      </c>
      <c r="H25" s="2">
        <f t="shared" si="3"/>
        <v>304.89999999999998</v>
      </c>
      <c r="I25" s="49">
        <f t="shared" si="2"/>
        <v>-8.7897671367661356</v>
      </c>
    </row>
    <row r="26" spans="1:10" x14ac:dyDescent="0.2">
      <c r="A26" s="30">
        <f t="shared" si="1"/>
        <v>39016</v>
      </c>
      <c r="C26">
        <v>23</v>
      </c>
      <c r="D26">
        <v>31.1</v>
      </c>
      <c r="E26">
        <v>264.7</v>
      </c>
      <c r="F26">
        <v>281.89999999999998</v>
      </c>
      <c r="G26" s="10">
        <f t="shared" si="3"/>
        <v>287.7</v>
      </c>
      <c r="H26" s="2">
        <f t="shared" si="3"/>
        <v>313</v>
      </c>
      <c r="I26" s="49">
        <f t="shared" si="2"/>
        <v>-8.0830670926517634</v>
      </c>
    </row>
    <row r="27" spans="1:10" x14ac:dyDescent="0.2">
      <c r="A27" s="30">
        <f t="shared" si="1"/>
        <v>39023</v>
      </c>
      <c r="C27">
        <v>21.9</v>
      </c>
      <c r="D27">
        <v>25.1</v>
      </c>
      <c r="E27">
        <v>290.2</v>
      </c>
      <c r="F27">
        <v>355.5</v>
      </c>
      <c r="G27" s="10">
        <f t="shared" si="3"/>
        <v>312.09999999999997</v>
      </c>
      <c r="H27" s="2">
        <f t="shared" si="3"/>
        <v>380.6</v>
      </c>
      <c r="I27" s="49">
        <f t="shared" si="2"/>
        <v>-17.997898055701533</v>
      </c>
    </row>
    <row r="28" spans="1:10" x14ac:dyDescent="0.2">
      <c r="A28" s="30">
        <f t="shared" si="1"/>
        <v>39030</v>
      </c>
      <c r="C28">
        <v>21.2</v>
      </c>
      <c r="D28">
        <v>79.5</v>
      </c>
      <c r="E28">
        <v>359.1</v>
      </c>
      <c r="F28">
        <v>358.1</v>
      </c>
      <c r="G28" s="10">
        <f t="shared" si="3"/>
        <v>380.3</v>
      </c>
      <c r="H28" s="2">
        <f t="shared" si="3"/>
        <v>437.6</v>
      </c>
      <c r="I28" s="49">
        <f t="shared" si="2"/>
        <v>-13.094149908592323</v>
      </c>
    </row>
    <row r="29" spans="1:10" x14ac:dyDescent="0.2">
      <c r="A29" s="30">
        <f t="shared" si="1"/>
        <v>39037</v>
      </c>
      <c r="C29">
        <v>26.8</v>
      </c>
      <c r="D29">
        <v>76.3</v>
      </c>
      <c r="E29">
        <v>361.5</v>
      </c>
      <c r="F29">
        <v>361.3</v>
      </c>
      <c r="G29" s="10">
        <f t="shared" si="3"/>
        <v>388.3</v>
      </c>
      <c r="H29" s="2">
        <f t="shared" si="3"/>
        <v>437.6</v>
      </c>
      <c r="I29" s="49">
        <f t="shared" si="2"/>
        <v>-11.265996343692875</v>
      </c>
    </row>
    <row r="30" spans="1:10" x14ac:dyDescent="0.2">
      <c r="A30" s="30">
        <f t="shared" si="1"/>
        <v>39044</v>
      </c>
      <c r="C30">
        <v>86</v>
      </c>
      <c r="D30">
        <v>73.8</v>
      </c>
      <c r="E30">
        <v>362.3</v>
      </c>
      <c r="F30">
        <v>364.1</v>
      </c>
      <c r="G30" s="10">
        <f t="shared" si="3"/>
        <v>448.3</v>
      </c>
      <c r="H30" s="2">
        <f t="shared" si="3"/>
        <v>437.90000000000003</v>
      </c>
      <c r="I30" s="49">
        <f t="shared" si="2"/>
        <v>2.3749714546700051</v>
      </c>
    </row>
    <row r="31" spans="1:10" x14ac:dyDescent="0.2">
      <c r="A31" s="30">
        <f t="shared" si="1"/>
        <v>39051</v>
      </c>
      <c r="C31">
        <v>90.4</v>
      </c>
      <c r="D31">
        <v>131.9</v>
      </c>
      <c r="E31">
        <v>388.1</v>
      </c>
      <c r="F31">
        <v>366</v>
      </c>
      <c r="G31" s="10">
        <f t="shared" si="3"/>
        <v>478.5</v>
      </c>
      <c r="H31" s="2">
        <f t="shared" si="3"/>
        <v>497.9</v>
      </c>
      <c r="I31" s="49">
        <f t="shared" si="2"/>
        <v>-3.8963647318738692</v>
      </c>
    </row>
    <row r="32" spans="1:10" x14ac:dyDescent="0.2">
      <c r="A32" s="30">
        <f t="shared" si="1"/>
        <v>39058</v>
      </c>
      <c r="C32">
        <v>102.4</v>
      </c>
      <c r="D32">
        <v>127</v>
      </c>
      <c r="E32">
        <v>458.4</v>
      </c>
      <c r="F32">
        <v>370.8</v>
      </c>
      <c r="G32" s="10">
        <f t="shared" si="3"/>
        <v>560.79999999999995</v>
      </c>
      <c r="H32" s="2">
        <f t="shared" si="3"/>
        <v>497.8</v>
      </c>
      <c r="I32" s="49">
        <f t="shared" si="2"/>
        <v>12.655685014061868</v>
      </c>
    </row>
    <row r="33" spans="1:9" x14ac:dyDescent="0.2">
      <c r="A33" s="30">
        <f t="shared" si="1"/>
        <v>39065</v>
      </c>
      <c r="C33">
        <v>103</v>
      </c>
      <c r="D33">
        <v>69.900000000000006</v>
      </c>
      <c r="E33">
        <v>460.8</v>
      </c>
      <c r="F33">
        <v>425.9</v>
      </c>
      <c r="G33" s="10">
        <f t="shared" si="3"/>
        <v>563.79999999999995</v>
      </c>
      <c r="H33" s="2">
        <f t="shared" si="3"/>
        <v>495.79999999999995</v>
      </c>
      <c r="I33" s="49">
        <f t="shared" si="2"/>
        <v>13.7152077450585</v>
      </c>
    </row>
    <row r="34" spans="1:9" x14ac:dyDescent="0.2">
      <c r="A34" s="30">
        <f t="shared" si="1"/>
        <v>39072</v>
      </c>
      <c r="C34">
        <v>92.9</v>
      </c>
      <c r="D34">
        <v>10.9</v>
      </c>
      <c r="E34">
        <v>466.6</v>
      </c>
      <c r="F34">
        <v>490</v>
      </c>
      <c r="G34" s="10">
        <f t="shared" si="3"/>
        <v>559.5</v>
      </c>
      <c r="H34" s="2">
        <f t="shared" si="3"/>
        <v>500.9</v>
      </c>
      <c r="I34" s="49">
        <f t="shared" si="2"/>
        <v>11.698941904571768</v>
      </c>
    </row>
    <row r="35" spans="1:9" x14ac:dyDescent="0.2">
      <c r="A35" s="30">
        <f t="shared" si="1"/>
        <v>39079</v>
      </c>
      <c r="C35">
        <v>90.4</v>
      </c>
      <c r="D35">
        <v>64.400000000000006</v>
      </c>
      <c r="E35">
        <v>469.1</v>
      </c>
      <c r="F35">
        <v>491.5</v>
      </c>
      <c r="G35" s="10">
        <f t="shared" si="3"/>
        <v>559.5</v>
      </c>
      <c r="H35" s="2">
        <f t="shared" si="3"/>
        <v>555.9</v>
      </c>
      <c r="I35" s="49">
        <f t="shared" si="2"/>
        <v>0.64759848893687355</v>
      </c>
    </row>
    <row r="36" spans="1:9" x14ac:dyDescent="0.2">
      <c r="A36" s="30">
        <f t="shared" si="1"/>
        <v>39086</v>
      </c>
      <c r="C36">
        <v>146.69999999999999</v>
      </c>
      <c r="D36">
        <v>63.8</v>
      </c>
      <c r="E36">
        <v>472.8</v>
      </c>
      <c r="F36">
        <v>492.7</v>
      </c>
      <c r="G36" s="10">
        <f t="shared" si="3"/>
        <v>619.5</v>
      </c>
      <c r="H36" s="2">
        <f t="shared" si="3"/>
        <v>556.5</v>
      </c>
      <c r="I36" s="49">
        <f t="shared" si="2"/>
        <v>11.32075471698113</v>
      </c>
    </row>
    <row r="37" spans="1:9" x14ac:dyDescent="0.2">
      <c r="A37" s="30">
        <f t="shared" si="1"/>
        <v>39093</v>
      </c>
      <c r="C37">
        <v>241.6</v>
      </c>
      <c r="D37">
        <v>72.7</v>
      </c>
      <c r="E37">
        <v>475.1</v>
      </c>
      <c r="F37">
        <v>493.2</v>
      </c>
      <c r="G37" s="10">
        <f t="shared" si="3"/>
        <v>716.7</v>
      </c>
      <c r="H37" s="2">
        <f t="shared" si="3"/>
        <v>565.9</v>
      </c>
      <c r="I37" s="49">
        <f t="shared" si="2"/>
        <v>26.647817635624669</v>
      </c>
    </row>
    <row r="38" spans="1:9" x14ac:dyDescent="0.2">
      <c r="A38" s="30">
        <f t="shared" si="1"/>
        <v>39100</v>
      </c>
      <c r="C38">
        <v>249.9</v>
      </c>
      <c r="D38">
        <v>74.900000000000006</v>
      </c>
      <c r="E38">
        <v>540.6</v>
      </c>
      <c r="F38">
        <v>494.1</v>
      </c>
      <c r="G38" s="10">
        <f t="shared" si="3"/>
        <v>790.5</v>
      </c>
      <c r="H38" s="2">
        <f t="shared" si="3"/>
        <v>569</v>
      </c>
      <c r="I38" s="49">
        <f t="shared" si="2"/>
        <v>38.927943760984185</v>
      </c>
    </row>
    <row r="39" spans="1:9" x14ac:dyDescent="0.2">
      <c r="A39" s="30">
        <f t="shared" si="1"/>
        <v>39107</v>
      </c>
      <c r="C39">
        <v>243.9</v>
      </c>
      <c r="D39">
        <v>75.5</v>
      </c>
      <c r="E39">
        <v>546.70000000000005</v>
      </c>
      <c r="F39">
        <v>495.4</v>
      </c>
      <c r="G39" s="10">
        <f t="shared" si="3"/>
        <v>790.6</v>
      </c>
      <c r="H39" s="2">
        <f t="shared" si="3"/>
        <v>570.9</v>
      </c>
      <c r="I39" s="49">
        <f t="shared" si="2"/>
        <v>38.483096864599766</v>
      </c>
    </row>
    <row r="40" spans="1:9" x14ac:dyDescent="0.2">
      <c r="A40" s="30">
        <f t="shared" si="1"/>
        <v>39114</v>
      </c>
      <c r="C40">
        <v>184.5</v>
      </c>
      <c r="D40">
        <v>113.7</v>
      </c>
      <c r="E40">
        <v>614.6</v>
      </c>
      <c r="F40">
        <v>500.2</v>
      </c>
      <c r="G40" s="10">
        <f t="shared" si="3"/>
        <v>799.1</v>
      </c>
      <c r="H40" s="2">
        <f t="shared" si="3"/>
        <v>613.9</v>
      </c>
      <c r="I40" s="49">
        <f t="shared" si="2"/>
        <v>30.167779768691982</v>
      </c>
    </row>
    <row r="41" spans="1:9" x14ac:dyDescent="0.2">
      <c r="A41" s="30">
        <f t="shared" si="1"/>
        <v>39121</v>
      </c>
      <c r="C41">
        <v>185.1</v>
      </c>
      <c r="D41">
        <v>114.9</v>
      </c>
      <c r="E41">
        <v>621.9</v>
      </c>
      <c r="F41">
        <v>568.79999999999995</v>
      </c>
      <c r="G41" s="10">
        <f t="shared" ref="G41:H43" si="4">+C41+E41</f>
        <v>807</v>
      </c>
      <c r="H41" s="2">
        <f t="shared" si="4"/>
        <v>683.69999999999993</v>
      </c>
      <c r="I41" s="49">
        <f t="shared" ref="I41:I46" si="5">+(G41/H41-1)*100</f>
        <v>18.034225537516456</v>
      </c>
    </row>
    <row r="42" spans="1:9" x14ac:dyDescent="0.2">
      <c r="A42" s="30">
        <f t="shared" si="1"/>
        <v>39128</v>
      </c>
      <c r="C42">
        <v>312.10000000000002</v>
      </c>
      <c r="D42">
        <v>113.8</v>
      </c>
      <c r="E42">
        <v>623.9</v>
      </c>
      <c r="F42">
        <v>571.5</v>
      </c>
      <c r="G42" s="10">
        <f t="shared" si="4"/>
        <v>936</v>
      </c>
      <c r="H42" s="2">
        <f t="shared" si="4"/>
        <v>685.3</v>
      </c>
      <c r="I42" s="49">
        <f t="shared" si="5"/>
        <v>36.582518604990533</v>
      </c>
    </row>
    <row r="43" spans="1:9" x14ac:dyDescent="0.2">
      <c r="A43" s="30">
        <f t="shared" si="1"/>
        <v>39135</v>
      </c>
      <c r="C43">
        <v>309.89999999999998</v>
      </c>
      <c r="D43">
        <v>62.2</v>
      </c>
      <c r="E43">
        <v>626.1</v>
      </c>
      <c r="F43">
        <v>630.6</v>
      </c>
      <c r="G43" s="10">
        <f t="shared" si="4"/>
        <v>936</v>
      </c>
      <c r="H43" s="2">
        <f t="shared" si="4"/>
        <v>692.80000000000007</v>
      </c>
      <c r="I43" s="49">
        <f t="shared" si="5"/>
        <v>35.103926096997682</v>
      </c>
    </row>
    <row r="44" spans="1:9" x14ac:dyDescent="0.2">
      <c r="A44" s="30">
        <f t="shared" si="1"/>
        <v>39142</v>
      </c>
      <c r="C44">
        <v>337.9</v>
      </c>
      <c r="D44">
        <v>62.1</v>
      </c>
      <c r="E44">
        <v>682.2</v>
      </c>
      <c r="F44">
        <v>634.6</v>
      </c>
      <c r="G44" s="10">
        <f t="shared" ref="G44:H46" si="6">+C44+E44</f>
        <v>1020.1</v>
      </c>
      <c r="H44" s="2">
        <f t="shared" si="6"/>
        <v>696.7</v>
      </c>
      <c r="I44" s="49">
        <f t="shared" si="5"/>
        <v>46.418831634850008</v>
      </c>
    </row>
    <row r="45" spans="1:9" x14ac:dyDescent="0.2">
      <c r="A45" s="30">
        <f t="shared" si="1"/>
        <v>39149</v>
      </c>
      <c r="C45">
        <v>328.3</v>
      </c>
      <c r="D45">
        <v>57</v>
      </c>
      <c r="E45">
        <v>691.8</v>
      </c>
      <c r="F45">
        <v>639.79999999999995</v>
      </c>
      <c r="G45" s="10">
        <f t="shared" si="6"/>
        <v>1020.0999999999999</v>
      </c>
      <c r="H45" s="2">
        <f t="shared" si="6"/>
        <v>696.8</v>
      </c>
      <c r="I45" s="49">
        <f t="shared" si="5"/>
        <v>46.397818599311137</v>
      </c>
    </row>
    <row r="46" spans="1:9" x14ac:dyDescent="0.2">
      <c r="A46" s="30">
        <f t="shared" si="1"/>
        <v>39156</v>
      </c>
      <c r="C46">
        <v>317.3</v>
      </c>
      <c r="D46">
        <v>54</v>
      </c>
      <c r="E46">
        <v>702.9</v>
      </c>
      <c r="F46">
        <v>643.9</v>
      </c>
      <c r="G46" s="10">
        <f t="shared" si="6"/>
        <v>1020.2</v>
      </c>
      <c r="H46" s="2">
        <f t="shared" si="6"/>
        <v>697.9</v>
      </c>
      <c r="I46" s="49">
        <f t="shared" si="5"/>
        <v>46.181401346897857</v>
      </c>
    </row>
    <row r="47" spans="1:9" x14ac:dyDescent="0.2">
      <c r="A47" s="30">
        <f t="shared" si="1"/>
        <v>39163</v>
      </c>
      <c r="C47">
        <v>279</v>
      </c>
      <c r="D47">
        <v>11</v>
      </c>
      <c r="E47">
        <v>820.3</v>
      </c>
      <c r="F47">
        <v>692.5</v>
      </c>
      <c r="G47" s="10">
        <f t="shared" ref="G47:H49" si="7">+C47+E47</f>
        <v>1099.3</v>
      </c>
      <c r="H47" s="2">
        <f t="shared" si="7"/>
        <v>703.5</v>
      </c>
      <c r="I47" s="49">
        <f t="shared" ref="I47:I52" si="8">+(G47/H47-1)*100</f>
        <v>56.261549395877751</v>
      </c>
    </row>
    <row r="48" spans="1:9" x14ac:dyDescent="0.2">
      <c r="A48" s="30">
        <f t="shared" si="1"/>
        <v>39170</v>
      </c>
      <c r="C48">
        <v>318.3</v>
      </c>
      <c r="D48">
        <v>128</v>
      </c>
      <c r="E48">
        <v>824.9</v>
      </c>
      <c r="F48">
        <v>717.9</v>
      </c>
      <c r="G48" s="10">
        <f t="shared" si="7"/>
        <v>1143.2</v>
      </c>
      <c r="H48" s="2">
        <f t="shared" si="7"/>
        <v>845.9</v>
      </c>
      <c r="I48" s="49">
        <f t="shared" si="8"/>
        <v>35.145998344958038</v>
      </c>
    </row>
    <row r="49" spans="1:10" x14ac:dyDescent="0.2">
      <c r="A49" s="30">
        <f t="shared" si="1"/>
        <v>39177</v>
      </c>
      <c r="C49">
        <v>318</v>
      </c>
      <c r="D49">
        <v>185.7</v>
      </c>
      <c r="E49">
        <v>834.2</v>
      </c>
      <c r="F49">
        <v>718.9</v>
      </c>
      <c r="G49" s="10">
        <f t="shared" si="7"/>
        <v>1152.2</v>
      </c>
      <c r="H49" s="2">
        <f t="shared" si="7"/>
        <v>904.59999999999991</v>
      </c>
      <c r="I49" s="49">
        <f t="shared" si="8"/>
        <v>27.371213796153015</v>
      </c>
    </row>
    <row r="50" spans="1:10" x14ac:dyDescent="0.2">
      <c r="A50" s="30">
        <f t="shared" si="1"/>
        <v>39184</v>
      </c>
      <c r="C50">
        <v>256.89999999999998</v>
      </c>
      <c r="D50">
        <v>186.7</v>
      </c>
      <c r="E50">
        <v>901.7</v>
      </c>
      <c r="F50">
        <v>718.9</v>
      </c>
      <c r="G50" s="10">
        <f t="shared" ref="G50:H52" si="9">+C50+E50</f>
        <v>1158.5999999999999</v>
      </c>
      <c r="H50" s="2">
        <f t="shared" si="9"/>
        <v>905.59999999999991</v>
      </c>
      <c r="I50" s="49">
        <f t="shared" si="8"/>
        <v>27.937279151943461</v>
      </c>
    </row>
    <row r="51" spans="1:10" x14ac:dyDescent="0.2">
      <c r="A51" s="30">
        <f t="shared" si="1"/>
        <v>39191</v>
      </c>
      <c r="C51">
        <v>238.6</v>
      </c>
      <c r="D51">
        <v>186.6</v>
      </c>
      <c r="E51">
        <v>1003.8</v>
      </c>
      <c r="F51">
        <v>718.9</v>
      </c>
      <c r="G51" s="10">
        <f t="shared" si="9"/>
        <v>1242.3999999999999</v>
      </c>
      <c r="H51" s="2">
        <f t="shared" si="9"/>
        <v>905.5</v>
      </c>
      <c r="I51" s="49">
        <f t="shared" si="8"/>
        <v>37.20596355604637</v>
      </c>
    </row>
    <row r="52" spans="1:10" x14ac:dyDescent="0.2">
      <c r="A52" s="30">
        <f t="shared" si="1"/>
        <v>39198</v>
      </c>
      <c r="C52">
        <v>207.3</v>
      </c>
      <c r="D52">
        <v>126.6</v>
      </c>
      <c r="E52">
        <v>1073.0999999999999</v>
      </c>
      <c r="F52">
        <v>781.6</v>
      </c>
      <c r="G52" s="10">
        <f t="shared" si="9"/>
        <v>1280.3999999999999</v>
      </c>
      <c r="H52" s="2">
        <f t="shared" si="9"/>
        <v>908.2</v>
      </c>
      <c r="I52" s="49">
        <f t="shared" si="8"/>
        <v>40.982162519268869</v>
      </c>
    </row>
    <row r="53" spans="1:10" x14ac:dyDescent="0.2">
      <c r="A53" s="30">
        <f t="shared" si="1"/>
        <v>39205</v>
      </c>
      <c r="C53">
        <v>205.6</v>
      </c>
      <c r="D53">
        <v>58</v>
      </c>
      <c r="E53">
        <v>1095.8</v>
      </c>
      <c r="F53">
        <v>942.3</v>
      </c>
      <c r="G53" s="10">
        <f t="shared" ref="G53:H55" si="10">+C53+E53</f>
        <v>1301.3999999999999</v>
      </c>
      <c r="H53" s="2">
        <f t="shared" si="10"/>
        <v>1000.3</v>
      </c>
      <c r="I53" s="49">
        <f>+(G53/H53-1)*100</f>
        <v>30.100969709087266</v>
      </c>
      <c r="J53">
        <v>0</v>
      </c>
    </row>
    <row r="54" spans="1:10" x14ac:dyDescent="0.2">
      <c r="A54" s="30">
        <f t="shared" si="1"/>
        <v>39212</v>
      </c>
      <c r="C54">
        <v>192.3</v>
      </c>
      <c r="D54">
        <v>57.5</v>
      </c>
      <c r="E54">
        <v>1109.0999999999999</v>
      </c>
      <c r="F54">
        <v>943.8</v>
      </c>
      <c r="G54" s="10">
        <f t="shared" si="10"/>
        <v>1301.3999999999999</v>
      </c>
      <c r="H54" s="2">
        <f t="shared" si="10"/>
        <v>1001.3</v>
      </c>
      <c r="I54" s="49">
        <f>+(G54/H54-1)*100</f>
        <v>29.971037651053621</v>
      </c>
    </row>
    <row r="55" spans="1:10" x14ac:dyDescent="0.2">
      <c r="A55" s="30">
        <f t="shared" si="1"/>
        <v>39219</v>
      </c>
      <c r="C55">
        <v>177.2</v>
      </c>
      <c r="D55">
        <v>113.6</v>
      </c>
      <c r="E55">
        <v>1124.2</v>
      </c>
      <c r="F55">
        <v>944.7</v>
      </c>
      <c r="G55" s="10">
        <f t="shared" si="10"/>
        <v>1301.4000000000001</v>
      </c>
      <c r="H55" s="2">
        <f t="shared" si="10"/>
        <v>1058.3</v>
      </c>
      <c r="I55" s="49">
        <f>+(G55/H55-1)*100</f>
        <v>22.970802229991506</v>
      </c>
    </row>
    <row r="56" spans="1:10" x14ac:dyDescent="0.2">
      <c r="A56" s="30">
        <f t="shared" si="1"/>
        <v>39226</v>
      </c>
      <c r="C56">
        <v>233.4</v>
      </c>
      <c r="D56">
        <v>58.9</v>
      </c>
      <c r="E56">
        <v>1137.9000000000001</v>
      </c>
      <c r="F56">
        <v>1010.7</v>
      </c>
      <c r="G56" s="10">
        <f t="shared" ref="G56:H58" si="11">+C56+E56</f>
        <v>1371.3000000000002</v>
      </c>
      <c r="H56" s="2">
        <f t="shared" si="11"/>
        <v>1069.6000000000001</v>
      </c>
      <c r="I56" s="49">
        <f t="shared" ref="I56:I61" si="12">+(G56/H56-1)*100</f>
        <v>28.206806282722518</v>
      </c>
      <c r="J56">
        <v>0</v>
      </c>
    </row>
    <row r="57" spans="1:10" x14ac:dyDescent="0.2">
      <c r="A57" s="30">
        <f t="shared" si="1"/>
        <v>39233</v>
      </c>
      <c r="C57">
        <v>246.9</v>
      </c>
      <c r="D57">
        <v>57.8</v>
      </c>
      <c r="E57">
        <v>1145.3</v>
      </c>
      <c r="F57">
        <v>1011.8</v>
      </c>
      <c r="G57" s="10">
        <f t="shared" si="11"/>
        <v>1392.2</v>
      </c>
      <c r="H57" s="2">
        <f t="shared" si="11"/>
        <v>1069.5999999999999</v>
      </c>
      <c r="I57" s="49">
        <f t="shared" si="12"/>
        <v>30.160807778608834</v>
      </c>
    </row>
    <row r="58" spans="1:10" x14ac:dyDescent="0.2">
      <c r="A58" s="30">
        <f t="shared" si="1"/>
        <v>39240</v>
      </c>
      <c r="C58">
        <v>172.4</v>
      </c>
      <c r="D58">
        <v>57</v>
      </c>
      <c r="E58">
        <v>1222.9000000000001</v>
      </c>
      <c r="F58">
        <v>1012.6</v>
      </c>
      <c r="G58" s="10">
        <f t="shared" si="11"/>
        <v>1395.3000000000002</v>
      </c>
      <c r="H58" s="2">
        <f t="shared" si="11"/>
        <v>1069.5999999999999</v>
      </c>
      <c r="I58" s="49">
        <f t="shared" si="12"/>
        <v>30.450635751682896</v>
      </c>
    </row>
    <row r="59" spans="1:10" x14ac:dyDescent="0.2">
      <c r="A59" s="30">
        <f t="shared" si="1"/>
        <v>39247</v>
      </c>
      <c r="C59">
        <v>177.1</v>
      </c>
      <c r="D59">
        <v>61.5</v>
      </c>
      <c r="E59">
        <v>1233.2</v>
      </c>
      <c r="F59">
        <v>1012.6</v>
      </c>
      <c r="G59" s="10">
        <f t="shared" ref="G59:H61" si="13">+C59+E59</f>
        <v>1410.3</v>
      </c>
      <c r="H59" s="2">
        <f t="shared" si="13"/>
        <v>1074.0999999999999</v>
      </c>
      <c r="I59" s="49">
        <f t="shared" si="12"/>
        <v>31.300623778046742</v>
      </c>
    </row>
    <row r="60" spans="1:10" x14ac:dyDescent="0.2">
      <c r="A60" s="30">
        <f t="shared" si="1"/>
        <v>39254</v>
      </c>
      <c r="C60">
        <v>185.4</v>
      </c>
      <c r="D60">
        <v>63.5</v>
      </c>
      <c r="E60">
        <v>1239.9000000000001</v>
      </c>
      <c r="F60">
        <v>1072.5</v>
      </c>
      <c r="G60" s="10">
        <f t="shared" si="13"/>
        <v>1425.3000000000002</v>
      </c>
      <c r="H60" s="2">
        <f t="shared" si="13"/>
        <v>1136</v>
      </c>
      <c r="I60" s="49">
        <f t="shared" si="12"/>
        <v>25.466549295774655</v>
      </c>
    </row>
    <row r="61" spans="1:10" x14ac:dyDescent="0.2">
      <c r="A61" s="30">
        <f t="shared" si="1"/>
        <v>39261</v>
      </c>
      <c r="C61">
        <v>182</v>
      </c>
      <c r="D61">
        <v>63.2</v>
      </c>
      <c r="E61">
        <v>1252</v>
      </c>
      <c r="F61">
        <v>1072.8</v>
      </c>
      <c r="G61" s="10">
        <f t="shared" si="13"/>
        <v>1434</v>
      </c>
      <c r="H61" s="2">
        <f t="shared" si="13"/>
        <v>1136</v>
      </c>
      <c r="I61" s="49">
        <f t="shared" si="12"/>
        <v>26.232394366197177</v>
      </c>
    </row>
    <row r="62" spans="1:10" x14ac:dyDescent="0.2">
      <c r="A62" s="30">
        <f t="shared" si="1"/>
        <v>39268</v>
      </c>
      <c r="C62">
        <v>176.5</v>
      </c>
      <c r="D62">
        <v>63.2</v>
      </c>
      <c r="E62">
        <v>1289.0999999999999</v>
      </c>
      <c r="F62">
        <v>1097.2</v>
      </c>
      <c r="G62" s="10">
        <f t="shared" ref="G62:H65" si="14">+C62+E62</f>
        <v>1465.6</v>
      </c>
      <c r="H62" s="2">
        <f t="shared" si="14"/>
        <v>1160.4000000000001</v>
      </c>
      <c r="I62" s="49">
        <f t="shared" ref="I62:I67" si="15">+(G62/H62-1)*100</f>
        <v>26.301275422268166</v>
      </c>
    </row>
    <row r="63" spans="1:10" x14ac:dyDescent="0.2">
      <c r="A63" s="30">
        <f t="shared" si="1"/>
        <v>39275</v>
      </c>
      <c r="C63">
        <v>94</v>
      </c>
      <c r="D63">
        <v>95.2</v>
      </c>
      <c r="E63">
        <v>1377.5</v>
      </c>
      <c r="F63">
        <v>1098.2</v>
      </c>
      <c r="G63" s="10">
        <f t="shared" si="14"/>
        <v>1471.5</v>
      </c>
      <c r="H63" s="2">
        <f t="shared" si="14"/>
        <v>1193.4000000000001</v>
      </c>
      <c r="I63" s="49">
        <f t="shared" si="15"/>
        <v>23.303167420814464</v>
      </c>
    </row>
    <row r="64" spans="1:10" x14ac:dyDescent="0.2">
      <c r="A64" s="30">
        <f t="shared" si="1"/>
        <v>39282</v>
      </c>
      <c r="C64">
        <v>89.1</v>
      </c>
      <c r="D64">
        <v>37.5</v>
      </c>
      <c r="E64">
        <v>1386.8</v>
      </c>
      <c r="F64">
        <v>1162.0999999999999</v>
      </c>
      <c r="G64" s="10">
        <f t="shared" si="14"/>
        <v>1475.8999999999999</v>
      </c>
      <c r="H64" s="2">
        <f t="shared" si="14"/>
        <v>1199.5999999999999</v>
      </c>
      <c r="I64" s="49">
        <f t="shared" si="15"/>
        <v>23.032677559186389</v>
      </c>
    </row>
    <row r="65" spans="1:10" x14ac:dyDescent="0.2">
      <c r="A65" s="30">
        <f t="shared" si="1"/>
        <v>39289</v>
      </c>
      <c r="C65">
        <v>100.1</v>
      </c>
      <c r="D65">
        <v>37.5</v>
      </c>
      <c r="E65">
        <v>1395.9</v>
      </c>
      <c r="F65">
        <v>1164.2</v>
      </c>
      <c r="G65" s="10">
        <f t="shared" si="14"/>
        <v>1496</v>
      </c>
      <c r="H65" s="2">
        <f t="shared" si="14"/>
        <v>1201.7</v>
      </c>
      <c r="I65" s="49">
        <f t="shared" si="15"/>
        <v>24.490305400682356</v>
      </c>
      <c r="J65">
        <v>21.6</v>
      </c>
    </row>
    <row r="66" spans="1:10" x14ac:dyDescent="0.2">
      <c r="A66" s="30">
        <f t="shared" si="1"/>
        <v>39296</v>
      </c>
      <c r="C66">
        <v>84.6</v>
      </c>
      <c r="D66">
        <v>43.1</v>
      </c>
      <c r="E66">
        <v>1411.4</v>
      </c>
      <c r="F66">
        <v>1165.5</v>
      </c>
      <c r="G66" s="10">
        <f t="shared" ref="G66:H68" si="16">+C66+E66</f>
        <v>1496</v>
      </c>
      <c r="H66" s="2">
        <f t="shared" si="16"/>
        <v>1208.5999999999999</v>
      </c>
      <c r="I66" s="49">
        <f t="shared" si="15"/>
        <v>23.779579678967401</v>
      </c>
      <c r="J66">
        <v>21.6</v>
      </c>
    </row>
    <row r="67" spans="1:10" x14ac:dyDescent="0.2">
      <c r="A67" s="30">
        <f t="shared" si="1"/>
        <v>39303</v>
      </c>
      <c r="C67">
        <v>74</v>
      </c>
      <c r="D67">
        <v>50</v>
      </c>
      <c r="E67">
        <v>1423.7</v>
      </c>
      <c r="F67">
        <v>1167.5999999999999</v>
      </c>
      <c r="G67" s="10">
        <f t="shared" si="16"/>
        <v>1497.7</v>
      </c>
      <c r="H67" s="2">
        <f t="shared" si="16"/>
        <v>1217.5999999999999</v>
      </c>
      <c r="I67" s="49">
        <f t="shared" si="15"/>
        <v>23.004270696452057</v>
      </c>
      <c r="J67">
        <v>21.6</v>
      </c>
    </row>
    <row r="68" spans="1:10" x14ac:dyDescent="0.2">
      <c r="A68" s="30">
        <f t="shared" si="1"/>
        <v>39310</v>
      </c>
      <c r="C68">
        <v>90.7</v>
      </c>
      <c r="D68">
        <v>52.7</v>
      </c>
      <c r="E68">
        <v>1437.7</v>
      </c>
      <c r="F68">
        <v>1171</v>
      </c>
      <c r="G68" s="10">
        <f t="shared" si="16"/>
        <v>1528.4</v>
      </c>
      <c r="H68" s="2">
        <f t="shared" si="16"/>
        <v>1223.7</v>
      </c>
      <c r="I68" s="49">
        <f t="shared" ref="I68:I73" si="17">+(G68/H68-1)*100</f>
        <v>24.89989376481163</v>
      </c>
      <c r="J68">
        <v>21.6</v>
      </c>
    </row>
    <row r="69" spans="1:10" x14ac:dyDescent="0.2">
      <c r="A69" s="30">
        <f t="shared" si="1"/>
        <v>39317</v>
      </c>
      <c r="C69">
        <v>79.7</v>
      </c>
      <c r="D69">
        <v>49.1</v>
      </c>
      <c r="E69">
        <v>1444.4</v>
      </c>
      <c r="F69">
        <v>1175.5999999999999</v>
      </c>
      <c r="G69" s="10">
        <f t="shared" ref="G69:H71" si="18">+C69+E69</f>
        <v>1524.1000000000001</v>
      </c>
      <c r="H69" s="2">
        <f t="shared" si="18"/>
        <v>1224.6999999999998</v>
      </c>
      <c r="I69" s="49">
        <f t="shared" si="17"/>
        <v>24.446803298767072</v>
      </c>
      <c r="J69">
        <v>51.6</v>
      </c>
    </row>
    <row r="70" spans="1:10" x14ac:dyDescent="0.2">
      <c r="A70" s="30">
        <f t="shared" si="1"/>
        <v>39324</v>
      </c>
      <c r="C70">
        <v>78</v>
      </c>
      <c r="D70">
        <v>16.2</v>
      </c>
      <c r="E70">
        <v>1450.9</v>
      </c>
      <c r="F70">
        <v>1211.0999999999999</v>
      </c>
      <c r="G70" s="10">
        <f t="shared" si="18"/>
        <v>1528.9</v>
      </c>
      <c r="H70" s="2">
        <f t="shared" si="18"/>
        <v>1227.3</v>
      </c>
      <c r="I70" s="49">
        <f t="shared" si="17"/>
        <v>24.574268719954382</v>
      </c>
      <c r="J70">
        <v>101.6</v>
      </c>
    </row>
    <row r="71" spans="1:10" x14ac:dyDescent="0.2">
      <c r="A71" s="77">
        <f t="shared" si="1"/>
        <v>39331</v>
      </c>
      <c r="C71">
        <v>183.1</v>
      </c>
      <c r="D71">
        <v>100</v>
      </c>
      <c r="E71">
        <v>0</v>
      </c>
      <c r="F71">
        <v>2.4</v>
      </c>
      <c r="G71" s="10">
        <f t="shared" si="18"/>
        <v>183.1</v>
      </c>
      <c r="H71" s="2">
        <f t="shared" si="18"/>
        <v>102.4</v>
      </c>
      <c r="I71" s="49">
        <f t="shared" si="17"/>
        <v>78.808593749999972</v>
      </c>
    </row>
    <row r="72" spans="1:10" x14ac:dyDescent="0.2">
      <c r="A72" s="30">
        <f t="shared" si="1"/>
        <v>39338</v>
      </c>
      <c r="C72">
        <v>182.4</v>
      </c>
      <c r="D72">
        <v>99</v>
      </c>
      <c r="E72">
        <v>1.4</v>
      </c>
      <c r="F72">
        <v>3.4</v>
      </c>
      <c r="G72" s="10">
        <f t="shared" ref="G72:H74" si="19">+C72+E72</f>
        <v>183.8</v>
      </c>
      <c r="H72" s="2">
        <f t="shared" si="19"/>
        <v>102.4</v>
      </c>
      <c r="I72" s="49">
        <f t="shared" si="17"/>
        <v>79.4921875</v>
      </c>
    </row>
    <row r="73" spans="1:10" x14ac:dyDescent="0.2">
      <c r="A73" s="30">
        <f t="shared" si="1"/>
        <v>39345</v>
      </c>
      <c r="C73">
        <v>214.9</v>
      </c>
      <c r="D73">
        <v>98.7</v>
      </c>
      <c r="E73">
        <v>7.1</v>
      </c>
      <c r="F73">
        <v>3.7</v>
      </c>
      <c r="G73" s="10">
        <f t="shared" si="19"/>
        <v>222</v>
      </c>
      <c r="H73" s="2">
        <f t="shared" si="19"/>
        <v>102.4</v>
      </c>
      <c r="I73" s="49">
        <f t="shared" si="17"/>
        <v>116.796875</v>
      </c>
    </row>
    <row r="74" spans="1:10" x14ac:dyDescent="0.2">
      <c r="A74" s="30">
        <f t="shared" si="1"/>
        <v>39352</v>
      </c>
      <c r="C74">
        <v>267.2</v>
      </c>
      <c r="D74">
        <v>156.1</v>
      </c>
      <c r="E74">
        <v>10.8</v>
      </c>
      <c r="F74">
        <v>4.3</v>
      </c>
      <c r="G74" s="10">
        <f t="shared" si="19"/>
        <v>278</v>
      </c>
      <c r="H74" s="2">
        <f t="shared" si="19"/>
        <v>160.4</v>
      </c>
      <c r="I74" s="49">
        <f t="shared" ref="I74:I79" si="20">+(G74/H74-1)*100</f>
        <v>73.316708229426425</v>
      </c>
    </row>
    <row r="75" spans="1:10" x14ac:dyDescent="0.2">
      <c r="A75" s="30">
        <f t="shared" si="1"/>
        <v>39359</v>
      </c>
      <c r="C75">
        <v>312.5</v>
      </c>
      <c r="D75">
        <v>155.9</v>
      </c>
      <c r="E75">
        <v>23.8</v>
      </c>
      <c r="F75">
        <v>71.7</v>
      </c>
      <c r="G75" s="10">
        <f t="shared" ref="G75:H77" si="21">+C75+E75</f>
        <v>336.3</v>
      </c>
      <c r="H75" s="2">
        <f t="shared" si="21"/>
        <v>227.60000000000002</v>
      </c>
      <c r="I75" s="49">
        <f t="shared" si="20"/>
        <v>47.759226713532499</v>
      </c>
    </row>
    <row r="76" spans="1:10" x14ac:dyDescent="0.2">
      <c r="A76" s="30">
        <f t="shared" si="1"/>
        <v>39366</v>
      </c>
      <c r="C76">
        <v>308.5</v>
      </c>
      <c r="D76">
        <v>135.30000000000001</v>
      </c>
      <c r="E76">
        <v>35.799999999999997</v>
      </c>
      <c r="F76">
        <v>132.80000000000001</v>
      </c>
      <c r="G76" s="10">
        <f t="shared" si="21"/>
        <v>344.3</v>
      </c>
      <c r="H76" s="2">
        <f t="shared" si="21"/>
        <v>268.10000000000002</v>
      </c>
      <c r="I76" s="49">
        <f t="shared" si="20"/>
        <v>28.422230511003342</v>
      </c>
    </row>
    <row r="77" spans="1:10" x14ac:dyDescent="0.2">
      <c r="A77" s="30">
        <f t="shared" si="1"/>
        <v>39373</v>
      </c>
      <c r="C77">
        <v>291.89999999999998</v>
      </c>
      <c r="D77">
        <v>83.3</v>
      </c>
      <c r="E77">
        <v>127</v>
      </c>
      <c r="F77">
        <v>194.8</v>
      </c>
      <c r="G77" s="10">
        <f t="shared" si="21"/>
        <v>418.9</v>
      </c>
      <c r="H77" s="2">
        <f t="shared" si="21"/>
        <v>278.10000000000002</v>
      </c>
      <c r="I77" s="49">
        <f t="shared" si="20"/>
        <v>50.629270046745759</v>
      </c>
    </row>
    <row r="78" spans="1:10" x14ac:dyDescent="0.2">
      <c r="A78" s="30">
        <f t="shared" si="1"/>
        <v>39380</v>
      </c>
      <c r="C78">
        <v>171.4</v>
      </c>
      <c r="D78">
        <v>23</v>
      </c>
      <c r="E78">
        <v>253.8</v>
      </c>
      <c r="F78">
        <v>264.7</v>
      </c>
      <c r="G78" s="10">
        <f t="shared" ref="G78:H80" si="22">+C78+E78</f>
        <v>425.20000000000005</v>
      </c>
      <c r="H78" s="2">
        <f t="shared" si="22"/>
        <v>287.7</v>
      </c>
      <c r="I78" s="49">
        <f t="shared" si="20"/>
        <v>47.792839763642704</v>
      </c>
    </row>
    <row r="79" spans="1:10" x14ac:dyDescent="0.2">
      <c r="A79" s="30">
        <f t="shared" si="1"/>
        <v>39387</v>
      </c>
      <c r="C79">
        <v>173.3</v>
      </c>
      <c r="D79">
        <v>21.9</v>
      </c>
      <c r="E79">
        <v>267</v>
      </c>
      <c r="F79">
        <v>290.2</v>
      </c>
      <c r="G79" s="10">
        <f t="shared" si="22"/>
        <v>440.3</v>
      </c>
      <c r="H79" s="2">
        <f t="shared" si="22"/>
        <v>312.09999999999997</v>
      </c>
      <c r="I79" s="49">
        <f t="shared" si="20"/>
        <v>41.076578019865437</v>
      </c>
    </row>
    <row r="80" spans="1:10" x14ac:dyDescent="0.2">
      <c r="A80" s="30">
        <f t="shared" si="1"/>
        <v>39394</v>
      </c>
      <c r="C80">
        <v>154</v>
      </c>
      <c r="D80">
        <v>21.2</v>
      </c>
      <c r="E80">
        <v>297.10000000000002</v>
      </c>
      <c r="F80">
        <v>359.1</v>
      </c>
      <c r="G80" s="10">
        <f t="shared" si="22"/>
        <v>451.1</v>
      </c>
      <c r="H80" s="2">
        <f t="shared" si="22"/>
        <v>380.3</v>
      </c>
      <c r="I80" s="49">
        <f t="shared" ref="I80:I85" si="23">+(G80/H80-1)*100</f>
        <v>18.616881409413622</v>
      </c>
    </row>
    <row r="81" spans="1:9" x14ac:dyDescent="0.2">
      <c r="A81" s="30">
        <f t="shared" si="1"/>
        <v>39401</v>
      </c>
      <c r="C81">
        <v>152.5</v>
      </c>
      <c r="D81">
        <v>26.8</v>
      </c>
      <c r="E81">
        <v>314</v>
      </c>
      <c r="F81">
        <v>361.5</v>
      </c>
      <c r="G81" s="10">
        <f t="shared" ref="G81:H83" si="24">+C81+E81</f>
        <v>466.5</v>
      </c>
      <c r="H81" s="2">
        <f t="shared" si="24"/>
        <v>388.3</v>
      </c>
      <c r="I81" s="49">
        <f t="shared" si="23"/>
        <v>20.139067731135718</v>
      </c>
    </row>
    <row r="82" spans="1:9" x14ac:dyDescent="0.2">
      <c r="A82" s="30">
        <f t="shared" si="1"/>
        <v>39408</v>
      </c>
      <c r="C82">
        <v>155.1</v>
      </c>
      <c r="D82">
        <v>86</v>
      </c>
      <c r="E82">
        <v>325.10000000000002</v>
      </c>
      <c r="F82">
        <v>362.3</v>
      </c>
      <c r="G82" s="10">
        <f t="shared" si="24"/>
        <v>480.20000000000005</v>
      </c>
      <c r="H82" s="2">
        <f t="shared" si="24"/>
        <v>448.3</v>
      </c>
      <c r="I82" s="49">
        <f t="shared" si="23"/>
        <v>7.1157706892705841</v>
      </c>
    </row>
    <row r="83" spans="1:9" x14ac:dyDescent="0.2">
      <c r="A83" s="30">
        <f t="shared" si="1"/>
        <v>39415</v>
      </c>
      <c r="C83">
        <v>186.4</v>
      </c>
      <c r="D83">
        <v>90.4</v>
      </c>
      <c r="E83">
        <v>331.8</v>
      </c>
      <c r="F83">
        <v>388.1</v>
      </c>
      <c r="G83" s="10">
        <f t="shared" si="24"/>
        <v>518.20000000000005</v>
      </c>
      <c r="H83" s="2">
        <f t="shared" si="24"/>
        <v>478.5</v>
      </c>
      <c r="I83" s="49">
        <f t="shared" si="23"/>
        <v>8.2967607105538299</v>
      </c>
    </row>
    <row r="84" spans="1:9" x14ac:dyDescent="0.2">
      <c r="A84" s="30">
        <f t="shared" si="1"/>
        <v>39422</v>
      </c>
      <c r="C84">
        <v>165.7</v>
      </c>
      <c r="D84">
        <v>102.4</v>
      </c>
      <c r="E84">
        <v>351.3</v>
      </c>
      <c r="F84">
        <v>458.4</v>
      </c>
      <c r="G84" s="10">
        <f t="shared" ref="G84:H86" si="25">+C84+E84</f>
        <v>517</v>
      </c>
      <c r="H84" s="2">
        <f t="shared" si="25"/>
        <v>560.79999999999995</v>
      </c>
      <c r="I84" s="49">
        <f t="shared" si="23"/>
        <v>-7.8102710413694654</v>
      </c>
    </row>
    <row r="85" spans="1:9" x14ac:dyDescent="0.2">
      <c r="A85" s="30">
        <f t="shared" si="1"/>
        <v>39429</v>
      </c>
      <c r="C85">
        <v>213.7</v>
      </c>
      <c r="D85">
        <v>103</v>
      </c>
      <c r="E85">
        <v>360.4</v>
      </c>
      <c r="F85">
        <v>460.8</v>
      </c>
      <c r="G85" s="10">
        <f t="shared" si="25"/>
        <v>574.09999999999991</v>
      </c>
      <c r="H85" s="2">
        <f t="shared" si="25"/>
        <v>563.79999999999995</v>
      </c>
      <c r="I85" s="49">
        <f t="shared" si="23"/>
        <v>1.8268889677190314</v>
      </c>
    </row>
    <row r="86" spans="1:9" x14ac:dyDescent="0.2">
      <c r="A86" s="30">
        <f t="shared" si="1"/>
        <v>39436</v>
      </c>
      <c r="C86">
        <v>208.4</v>
      </c>
      <c r="D86">
        <v>92.9</v>
      </c>
      <c r="E86">
        <v>374.8</v>
      </c>
      <c r="F86">
        <v>466.6</v>
      </c>
      <c r="G86" s="10">
        <f t="shared" si="25"/>
        <v>583.20000000000005</v>
      </c>
      <c r="H86" s="2">
        <f t="shared" si="25"/>
        <v>559.5</v>
      </c>
      <c r="I86" s="49">
        <f t="shared" ref="I86:I91" si="26">+(G86/H86-1)*100</f>
        <v>4.2359249329758875</v>
      </c>
    </row>
    <row r="87" spans="1:9" x14ac:dyDescent="0.2">
      <c r="A87" s="30">
        <f t="shared" si="1"/>
        <v>39443</v>
      </c>
      <c r="C87">
        <v>196.1</v>
      </c>
      <c r="D87">
        <v>90.4</v>
      </c>
      <c r="E87">
        <v>388.5</v>
      </c>
      <c r="F87">
        <v>469.1</v>
      </c>
      <c r="G87" s="10">
        <f t="shared" ref="G87:H89" si="27">+C87+E87</f>
        <v>584.6</v>
      </c>
      <c r="H87" s="2">
        <f t="shared" si="27"/>
        <v>559.5</v>
      </c>
      <c r="I87" s="49">
        <f t="shared" si="26"/>
        <v>4.4861483467381724</v>
      </c>
    </row>
    <row r="88" spans="1:9" x14ac:dyDescent="0.2">
      <c r="A88" s="30">
        <f t="shared" si="1"/>
        <v>39450</v>
      </c>
      <c r="C88">
        <v>180.3</v>
      </c>
      <c r="D88">
        <v>146.69999999999999</v>
      </c>
      <c r="E88">
        <v>403.9</v>
      </c>
      <c r="F88">
        <v>472.8</v>
      </c>
      <c r="G88" s="10">
        <f t="shared" si="27"/>
        <v>584.20000000000005</v>
      </c>
      <c r="H88" s="2">
        <f t="shared" si="27"/>
        <v>619.5</v>
      </c>
      <c r="I88" s="49">
        <f t="shared" si="26"/>
        <v>-5.6981436642453476</v>
      </c>
    </row>
    <row r="89" spans="1:9" x14ac:dyDescent="0.2">
      <c r="A89" s="30">
        <f t="shared" si="1"/>
        <v>39457</v>
      </c>
      <c r="C89">
        <v>232.1</v>
      </c>
      <c r="D89">
        <v>241.6</v>
      </c>
      <c r="E89">
        <v>420.1</v>
      </c>
      <c r="F89">
        <v>475.1</v>
      </c>
      <c r="G89" s="10">
        <f t="shared" si="27"/>
        <v>652.20000000000005</v>
      </c>
      <c r="H89" s="2">
        <f t="shared" si="27"/>
        <v>716.7</v>
      </c>
      <c r="I89" s="49">
        <f t="shared" si="26"/>
        <v>-8.9995814148179143</v>
      </c>
    </row>
    <row r="90" spans="1:9" x14ac:dyDescent="0.2">
      <c r="A90" s="30">
        <f t="shared" si="1"/>
        <v>39464</v>
      </c>
      <c r="C90">
        <v>211.7</v>
      </c>
      <c r="D90">
        <v>249.9</v>
      </c>
      <c r="E90">
        <v>445.5</v>
      </c>
      <c r="F90">
        <v>540.6</v>
      </c>
      <c r="G90" s="10">
        <f t="shared" ref="G90:H92" si="28">+C90+E90</f>
        <v>657.2</v>
      </c>
      <c r="H90" s="2">
        <f t="shared" si="28"/>
        <v>790.5</v>
      </c>
      <c r="I90" s="49">
        <f t="shared" si="26"/>
        <v>-16.862745098039213</v>
      </c>
    </row>
    <row r="91" spans="1:9" x14ac:dyDescent="0.2">
      <c r="A91" s="30">
        <f t="shared" si="1"/>
        <v>39471</v>
      </c>
      <c r="C91">
        <v>229.2</v>
      </c>
      <c r="D91">
        <v>243.9</v>
      </c>
      <c r="E91">
        <v>460</v>
      </c>
      <c r="F91">
        <v>546.70000000000005</v>
      </c>
      <c r="G91" s="10">
        <f t="shared" si="28"/>
        <v>689.2</v>
      </c>
      <c r="H91" s="2">
        <f t="shared" si="28"/>
        <v>790.6</v>
      </c>
      <c r="I91" s="49">
        <f t="shared" si="26"/>
        <v>-12.825701998482163</v>
      </c>
    </row>
    <row r="92" spans="1:9" x14ac:dyDescent="0.2">
      <c r="A92" s="30">
        <f t="shared" si="1"/>
        <v>39478</v>
      </c>
      <c r="C92">
        <v>251.1</v>
      </c>
      <c r="D92">
        <v>184.5</v>
      </c>
      <c r="E92">
        <v>468.2</v>
      </c>
      <c r="F92">
        <v>614.6</v>
      </c>
      <c r="G92" s="10">
        <f t="shared" si="28"/>
        <v>719.3</v>
      </c>
      <c r="H92" s="2">
        <f t="shared" si="28"/>
        <v>799.1</v>
      </c>
      <c r="I92" s="49">
        <f t="shared" ref="I92:I97" si="29">+(G92/H92-1)*100</f>
        <v>-9.9862345138280624</v>
      </c>
    </row>
    <row r="93" spans="1:9" x14ac:dyDescent="0.2">
      <c r="A93" s="30">
        <f t="shared" si="1"/>
        <v>39485</v>
      </c>
      <c r="C93">
        <v>239</v>
      </c>
      <c r="D93">
        <v>185.1</v>
      </c>
      <c r="E93">
        <v>481.2</v>
      </c>
      <c r="F93">
        <v>621.9</v>
      </c>
      <c r="G93" s="10">
        <f t="shared" ref="G93:H95" si="30">+C93+E93</f>
        <v>720.2</v>
      </c>
      <c r="H93" s="2">
        <f t="shared" si="30"/>
        <v>807</v>
      </c>
      <c r="I93" s="49">
        <f t="shared" si="29"/>
        <v>-10.755885997521675</v>
      </c>
    </row>
    <row r="94" spans="1:9" x14ac:dyDescent="0.2">
      <c r="A94" s="30">
        <f t="shared" si="1"/>
        <v>39492</v>
      </c>
      <c r="C94">
        <v>233</v>
      </c>
      <c r="D94">
        <v>312.10000000000002</v>
      </c>
      <c r="E94">
        <v>494</v>
      </c>
      <c r="F94">
        <v>623.9</v>
      </c>
      <c r="G94" s="10">
        <f t="shared" si="30"/>
        <v>727</v>
      </c>
      <c r="H94" s="2">
        <f t="shared" si="30"/>
        <v>936</v>
      </c>
      <c r="I94" s="49">
        <f t="shared" si="29"/>
        <v>-22.329059829059826</v>
      </c>
    </row>
    <row r="95" spans="1:9" x14ac:dyDescent="0.2">
      <c r="A95" s="30">
        <f t="shared" si="1"/>
        <v>39499</v>
      </c>
      <c r="C95">
        <v>272.8</v>
      </c>
      <c r="D95">
        <v>309.89999999999998</v>
      </c>
      <c r="E95">
        <v>500.3</v>
      </c>
      <c r="F95">
        <v>626.1</v>
      </c>
      <c r="G95" s="10">
        <f t="shared" si="30"/>
        <v>773.1</v>
      </c>
      <c r="H95" s="2">
        <f t="shared" si="30"/>
        <v>936</v>
      </c>
      <c r="I95" s="49">
        <f t="shared" si="29"/>
        <v>-17.403846153846146</v>
      </c>
    </row>
    <row r="96" spans="1:9" x14ac:dyDescent="0.2">
      <c r="A96" s="30">
        <f t="shared" si="1"/>
        <v>39506</v>
      </c>
      <c r="C96">
        <v>260.2</v>
      </c>
      <c r="D96">
        <v>337.9</v>
      </c>
      <c r="E96">
        <v>512.6</v>
      </c>
      <c r="F96">
        <v>682.2</v>
      </c>
      <c r="G96" s="10">
        <f t="shared" ref="G96:H98" si="31">+C96+E96</f>
        <v>772.8</v>
      </c>
      <c r="H96" s="2">
        <f t="shared" si="31"/>
        <v>1020.1</v>
      </c>
      <c r="I96" s="49">
        <f t="shared" si="29"/>
        <v>-24.242721301833157</v>
      </c>
    </row>
    <row r="97" spans="1:10" x14ac:dyDescent="0.2">
      <c r="A97" s="30">
        <f t="shared" si="1"/>
        <v>39513</v>
      </c>
      <c r="C97">
        <v>204.7</v>
      </c>
      <c r="D97">
        <v>328.3</v>
      </c>
      <c r="E97">
        <v>572.20000000000005</v>
      </c>
      <c r="F97">
        <v>691.8</v>
      </c>
      <c r="G97" s="10">
        <f t="shared" si="31"/>
        <v>776.90000000000009</v>
      </c>
      <c r="H97" s="2">
        <f t="shared" si="31"/>
        <v>1020.0999999999999</v>
      </c>
      <c r="I97" s="49">
        <f t="shared" si="29"/>
        <v>-23.840799921576306</v>
      </c>
    </row>
    <row r="98" spans="1:10" x14ac:dyDescent="0.2">
      <c r="A98" s="30">
        <f t="shared" si="1"/>
        <v>39520</v>
      </c>
      <c r="C98">
        <v>202.3</v>
      </c>
      <c r="D98">
        <v>317.3</v>
      </c>
      <c r="E98">
        <v>582</v>
      </c>
      <c r="F98">
        <v>702.9</v>
      </c>
      <c r="G98" s="10">
        <f t="shared" si="31"/>
        <v>784.3</v>
      </c>
      <c r="H98" s="2">
        <f t="shared" si="31"/>
        <v>1020.2</v>
      </c>
      <c r="I98" s="49">
        <f t="shared" ref="I98:I103" si="32">+(G98/H98-1)*100</f>
        <v>-23.122917075083325</v>
      </c>
    </row>
    <row r="99" spans="1:10" x14ac:dyDescent="0.2">
      <c r="A99" s="30">
        <f t="shared" si="1"/>
        <v>39527</v>
      </c>
      <c r="C99">
        <v>193.6</v>
      </c>
      <c r="D99">
        <v>279</v>
      </c>
      <c r="E99">
        <v>592.79999999999995</v>
      </c>
      <c r="F99">
        <v>820.3</v>
      </c>
      <c r="G99" s="10">
        <f t="shared" ref="G99:H101" si="33">+C99+E99</f>
        <v>786.4</v>
      </c>
      <c r="H99" s="2">
        <f t="shared" si="33"/>
        <v>1099.3</v>
      </c>
      <c r="I99" s="49">
        <f t="shared" si="32"/>
        <v>-28.463567724915851</v>
      </c>
    </row>
    <row r="100" spans="1:10" x14ac:dyDescent="0.2">
      <c r="A100" s="30">
        <f t="shared" si="1"/>
        <v>39534</v>
      </c>
      <c r="C100">
        <v>139.1</v>
      </c>
      <c r="D100">
        <v>318.3</v>
      </c>
      <c r="E100">
        <v>668.6</v>
      </c>
      <c r="F100">
        <v>824.9</v>
      </c>
      <c r="G100" s="10">
        <f t="shared" si="33"/>
        <v>807.7</v>
      </c>
      <c r="H100" s="2">
        <f t="shared" si="33"/>
        <v>1143.2</v>
      </c>
      <c r="I100" s="49">
        <f t="shared" si="32"/>
        <v>-29.34744576627012</v>
      </c>
    </row>
    <row r="101" spans="1:10" x14ac:dyDescent="0.2">
      <c r="A101" s="30">
        <f t="shared" si="1"/>
        <v>39541</v>
      </c>
      <c r="C101">
        <v>119.8</v>
      </c>
      <c r="D101">
        <v>318</v>
      </c>
      <c r="E101">
        <v>693.5</v>
      </c>
      <c r="F101">
        <v>834.2</v>
      </c>
      <c r="G101" s="10">
        <f t="shared" si="33"/>
        <v>813.3</v>
      </c>
      <c r="H101" s="2">
        <f t="shared" si="33"/>
        <v>1152.2</v>
      </c>
      <c r="I101" s="49">
        <f t="shared" si="32"/>
        <v>-29.413296302725222</v>
      </c>
    </row>
    <row r="102" spans="1:10" x14ac:dyDescent="0.2">
      <c r="A102" s="30">
        <f t="shared" si="1"/>
        <v>39548</v>
      </c>
      <c r="C102">
        <v>117.2</v>
      </c>
      <c r="D102">
        <v>256.89999999999998</v>
      </c>
      <c r="E102">
        <v>711.6</v>
      </c>
      <c r="F102">
        <v>901.7</v>
      </c>
      <c r="G102" s="10">
        <f t="shared" ref="G102:H104" si="34">+C102+E102</f>
        <v>828.80000000000007</v>
      </c>
      <c r="H102" s="2">
        <f t="shared" si="34"/>
        <v>1158.5999999999999</v>
      </c>
      <c r="I102" s="49">
        <f t="shared" si="32"/>
        <v>-28.465389262903496</v>
      </c>
    </row>
    <row r="103" spans="1:10" x14ac:dyDescent="0.2">
      <c r="A103" s="30">
        <f t="shared" si="1"/>
        <v>39555</v>
      </c>
      <c r="C103">
        <v>161.69999999999999</v>
      </c>
      <c r="D103">
        <v>238.6</v>
      </c>
      <c r="E103">
        <v>802.2</v>
      </c>
      <c r="F103">
        <v>1003.8</v>
      </c>
      <c r="G103" s="10">
        <f t="shared" si="34"/>
        <v>963.90000000000009</v>
      </c>
      <c r="H103" s="2">
        <f t="shared" si="34"/>
        <v>1242.3999999999999</v>
      </c>
      <c r="I103" s="49">
        <f t="shared" si="32"/>
        <v>-22.416291049581439</v>
      </c>
    </row>
    <row r="104" spans="1:10" x14ac:dyDescent="0.2">
      <c r="A104" s="30">
        <f t="shared" si="1"/>
        <v>39562</v>
      </c>
      <c r="C104">
        <v>144.80000000000001</v>
      </c>
      <c r="D104">
        <v>207.3</v>
      </c>
      <c r="E104">
        <v>823.2</v>
      </c>
      <c r="F104">
        <v>1073.0999999999999</v>
      </c>
      <c r="G104" s="10">
        <f t="shared" si="34"/>
        <v>968</v>
      </c>
      <c r="H104" s="2">
        <f t="shared" si="34"/>
        <v>1280.3999999999999</v>
      </c>
      <c r="I104" s="49">
        <f t="shared" ref="I104:I109" si="35">+(G104/H104-1)*100</f>
        <v>-24.398625429553256</v>
      </c>
    </row>
    <row r="105" spans="1:10" x14ac:dyDescent="0.2">
      <c r="A105" s="30">
        <f t="shared" si="1"/>
        <v>39569</v>
      </c>
      <c r="C105">
        <v>130.6</v>
      </c>
      <c r="D105">
        <v>205.6</v>
      </c>
      <c r="E105">
        <v>842.1</v>
      </c>
      <c r="F105">
        <v>1095.8</v>
      </c>
      <c r="G105" s="10">
        <f t="shared" ref="G105:H107" si="36">+C105+E105</f>
        <v>972.7</v>
      </c>
      <c r="H105" s="2">
        <f t="shared" si="36"/>
        <v>1301.3999999999999</v>
      </c>
      <c r="I105" s="49">
        <f t="shared" si="35"/>
        <v>-25.257415091439974</v>
      </c>
      <c r="J105">
        <v>0</v>
      </c>
    </row>
    <row r="106" spans="1:10" x14ac:dyDescent="0.2">
      <c r="A106" s="30">
        <f t="shared" si="1"/>
        <v>39576</v>
      </c>
      <c r="C106">
        <v>165.6</v>
      </c>
      <c r="D106">
        <v>192.3</v>
      </c>
      <c r="E106">
        <v>857.1</v>
      </c>
      <c r="F106">
        <v>1109.0999999999999</v>
      </c>
      <c r="G106" s="10">
        <f t="shared" si="36"/>
        <v>1022.7</v>
      </c>
      <c r="H106" s="2">
        <f t="shared" si="36"/>
        <v>1301.3999999999999</v>
      </c>
      <c r="I106" s="49">
        <f t="shared" si="35"/>
        <v>-21.415398801290909</v>
      </c>
      <c r="J106">
        <v>0</v>
      </c>
    </row>
    <row r="107" spans="1:10" x14ac:dyDescent="0.2">
      <c r="A107" s="30">
        <f t="shared" si="1"/>
        <v>39583</v>
      </c>
      <c r="C107">
        <v>166.8</v>
      </c>
      <c r="D107">
        <v>177.2</v>
      </c>
      <c r="E107">
        <v>867.8</v>
      </c>
      <c r="F107">
        <v>1124.2</v>
      </c>
      <c r="G107" s="10">
        <f t="shared" si="36"/>
        <v>1034.5999999999999</v>
      </c>
      <c r="H107" s="2">
        <f t="shared" si="36"/>
        <v>1301.4000000000001</v>
      </c>
      <c r="I107" s="49">
        <f t="shared" si="35"/>
        <v>-20.500998924235446</v>
      </c>
      <c r="J107">
        <v>0</v>
      </c>
    </row>
    <row r="108" spans="1:10" x14ac:dyDescent="0.2">
      <c r="A108" s="30">
        <f t="shared" si="1"/>
        <v>39590</v>
      </c>
      <c r="C108">
        <v>161.1</v>
      </c>
      <c r="D108">
        <v>233.4</v>
      </c>
      <c r="E108">
        <v>879.8</v>
      </c>
      <c r="F108">
        <v>1137.9000000000001</v>
      </c>
      <c r="G108" s="10">
        <f t="shared" ref="G108:H110" si="37">+C108+E108</f>
        <v>1040.8999999999999</v>
      </c>
      <c r="H108" s="2">
        <f t="shared" si="37"/>
        <v>1371.3000000000002</v>
      </c>
      <c r="I108" s="49">
        <f t="shared" si="35"/>
        <v>-24.093925472179698</v>
      </c>
      <c r="J108">
        <v>60</v>
      </c>
    </row>
    <row r="109" spans="1:10" x14ac:dyDescent="0.2">
      <c r="A109" s="30">
        <f t="shared" si="1"/>
        <v>39597</v>
      </c>
      <c r="C109">
        <v>158.19999999999999</v>
      </c>
      <c r="D109">
        <v>246.9</v>
      </c>
      <c r="E109">
        <v>885.1</v>
      </c>
      <c r="F109">
        <v>1145.3</v>
      </c>
      <c r="G109" s="10">
        <f t="shared" si="37"/>
        <v>1043.3</v>
      </c>
      <c r="H109" s="2">
        <f t="shared" si="37"/>
        <v>1392.2</v>
      </c>
      <c r="I109" s="49">
        <f t="shared" si="35"/>
        <v>-25.061054446200259</v>
      </c>
      <c r="J109">
        <v>60</v>
      </c>
    </row>
    <row r="110" spans="1:10" x14ac:dyDescent="0.2">
      <c r="A110" s="30">
        <f t="shared" si="1"/>
        <v>39604</v>
      </c>
      <c r="C110">
        <v>100.8</v>
      </c>
      <c r="D110">
        <v>172.4</v>
      </c>
      <c r="E110">
        <v>948.8</v>
      </c>
      <c r="F110">
        <v>1222.9000000000001</v>
      </c>
      <c r="G110" s="10">
        <f t="shared" si="37"/>
        <v>1049.5999999999999</v>
      </c>
      <c r="H110" s="2">
        <f t="shared" si="37"/>
        <v>1395.3000000000002</v>
      </c>
      <c r="I110" s="49">
        <f>+(G110/H110-1)*100</f>
        <v>-24.776033827850664</v>
      </c>
      <c r="J110">
        <v>60</v>
      </c>
    </row>
    <row r="111" spans="1:10" x14ac:dyDescent="0.2">
      <c r="A111" s="30">
        <f t="shared" si="1"/>
        <v>39611</v>
      </c>
      <c r="C111">
        <v>100.8</v>
      </c>
      <c r="D111">
        <v>172.4</v>
      </c>
      <c r="E111">
        <v>948.8</v>
      </c>
      <c r="F111">
        <v>1222.9000000000001</v>
      </c>
      <c r="G111" s="10">
        <f t="shared" ref="G111:H113" si="38">+C111+E111</f>
        <v>1049.5999999999999</v>
      </c>
      <c r="H111" s="2">
        <f t="shared" si="38"/>
        <v>1395.3000000000002</v>
      </c>
      <c r="I111" s="49">
        <f>+(G111/H111-1)*100</f>
        <v>-24.776033827850664</v>
      </c>
      <c r="J111">
        <v>60</v>
      </c>
    </row>
    <row r="112" spans="1:10" x14ac:dyDescent="0.2">
      <c r="A112" s="30">
        <f t="shared" si="1"/>
        <v>39618</v>
      </c>
      <c r="C112">
        <v>85.9</v>
      </c>
      <c r="D112">
        <v>185.4</v>
      </c>
      <c r="E112">
        <v>974</v>
      </c>
      <c r="F112">
        <v>1239.9000000000001</v>
      </c>
      <c r="G112" s="10">
        <f t="shared" si="38"/>
        <v>1059.9000000000001</v>
      </c>
      <c r="H112" s="2">
        <f t="shared" si="38"/>
        <v>1425.3000000000002</v>
      </c>
      <c r="I112" s="49">
        <f>+(G112/H112-1)*100</f>
        <v>-25.636708061460745</v>
      </c>
      <c r="J112">
        <v>60</v>
      </c>
    </row>
    <row r="113" spans="1:10" x14ac:dyDescent="0.2">
      <c r="A113" s="76">
        <f t="shared" si="1"/>
        <v>39625</v>
      </c>
      <c r="B113" s="164"/>
      <c r="C113" s="164">
        <v>76.7</v>
      </c>
      <c r="D113">
        <v>182</v>
      </c>
      <c r="E113">
        <v>985.3</v>
      </c>
      <c r="F113">
        <v>1252</v>
      </c>
      <c r="G113" s="10">
        <f t="shared" si="38"/>
        <v>1062</v>
      </c>
      <c r="H113" s="2">
        <f t="shared" si="38"/>
        <v>1434</v>
      </c>
      <c r="I113" s="49">
        <f>+(G113/H113-1)*100</f>
        <v>-25.94142259414226</v>
      </c>
      <c r="J113">
        <v>60</v>
      </c>
    </row>
    <row r="114" spans="1:10" x14ac:dyDescent="0.2">
      <c r="A114" s="30">
        <f t="shared" si="1"/>
        <v>39632</v>
      </c>
      <c r="C114">
        <v>68.900000000000006</v>
      </c>
      <c r="D114">
        <v>176.5</v>
      </c>
      <c r="E114">
        <v>994.2</v>
      </c>
      <c r="F114">
        <v>1289.0999999999999</v>
      </c>
      <c r="G114" s="10">
        <f t="shared" ref="G114:H116" si="39">+C114+E114</f>
        <v>1063.1000000000001</v>
      </c>
      <c r="H114" s="2">
        <f t="shared" si="39"/>
        <v>1465.6</v>
      </c>
      <c r="I114" s="49">
        <f t="shared" ref="I114:I119" si="40">+(G114/H114-1)*100</f>
        <v>-27.463155021834051</v>
      </c>
      <c r="J114">
        <v>60</v>
      </c>
    </row>
    <row r="115" spans="1:10" x14ac:dyDescent="0.2">
      <c r="A115" s="30">
        <f t="shared" si="1"/>
        <v>39639</v>
      </c>
      <c r="C115">
        <v>57.7</v>
      </c>
      <c r="D115">
        <v>94</v>
      </c>
      <c r="E115">
        <v>1006.9</v>
      </c>
      <c r="F115">
        <v>1377.5</v>
      </c>
      <c r="G115" s="10">
        <f t="shared" si="39"/>
        <v>1064.5999999999999</v>
      </c>
      <c r="H115" s="2">
        <f t="shared" si="39"/>
        <v>1471.5</v>
      </c>
      <c r="I115" s="49">
        <f t="shared" si="40"/>
        <v>-27.652055725450232</v>
      </c>
      <c r="J115">
        <v>60</v>
      </c>
    </row>
    <row r="116" spans="1:10" x14ac:dyDescent="0.2">
      <c r="A116" s="30">
        <f t="shared" si="1"/>
        <v>39646</v>
      </c>
      <c r="C116">
        <v>54.7</v>
      </c>
      <c r="D116">
        <v>89.1</v>
      </c>
      <c r="E116">
        <v>1013.8</v>
      </c>
      <c r="F116">
        <v>1386.8</v>
      </c>
      <c r="G116" s="10">
        <f t="shared" si="39"/>
        <v>1068.5</v>
      </c>
      <c r="H116" s="2">
        <f t="shared" si="39"/>
        <v>1475.8999999999999</v>
      </c>
      <c r="I116" s="49">
        <f t="shared" si="40"/>
        <v>-27.603496171827359</v>
      </c>
    </row>
    <row r="117" spans="1:10" x14ac:dyDescent="0.2">
      <c r="A117" s="30">
        <f t="shared" si="1"/>
        <v>39653</v>
      </c>
      <c r="C117">
        <v>52.4</v>
      </c>
      <c r="D117">
        <v>100.1</v>
      </c>
      <c r="E117">
        <v>1024.8</v>
      </c>
      <c r="F117">
        <v>1395.9</v>
      </c>
      <c r="G117" s="10">
        <f t="shared" ref="G117:H119" si="41">+C117+E117</f>
        <v>1077.2</v>
      </c>
      <c r="H117" s="2">
        <f t="shared" si="41"/>
        <v>1496</v>
      </c>
      <c r="I117" s="49">
        <f t="shared" si="40"/>
        <v>-27.99465240641711</v>
      </c>
    </row>
    <row r="118" spans="1:10" x14ac:dyDescent="0.2">
      <c r="A118" s="30">
        <f t="shared" si="1"/>
        <v>39660</v>
      </c>
      <c r="C118">
        <v>52.2</v>
      </c>
      <c r="D118">
        <v>84.6</v>
      </c>
      <c r="E118">
        <v>1034.9000000000001</v>
      </c>
      <c r="F118">
        <v>1411.4</v>
      </c>
      <c r="G118" s="10">
        <f t="shared" si="41"/>
        <v>1087.1000000000001</v>
      </c>
      <c r="H118" s="2">
        <f t="shared" si="41"/>
        <v>1496</v>
      </c>
      <c r="I118" s="49">
        <f t="shared" si="40"/>
        <v>-27.332887700534748</v>
      </c>
      <c r="J118">
        <v>81</v>
      </c>
    </row>
    <row r="119" spans="1:10" x14ac:dyDescent="0.2">
      <c r="A119" s="30">
        <f t="shared" si="1"/>
        <v>39667</v>
      </c>
      <c r="C119">
        <v>45.9</v>
      </c>
      <c r="D119">
        <v>74</v>
      </c>
      <c r="E119">
        <v>1043.2</v>
      </c>
      <c r="F119">
        <v>1423.7</v>
      </c>
      <c r="G119" s="10">
        <f t="shared" si="41"/>
        <v>1089.1000000000001</v>
      </c>
      <c r="H119" s="2">
        <f t="shared" si="41"/>
        <v>1497.7</v>
      </c>
      <c r="I119" s="49">
        <f t="shared" si="40"/>
        <v>-27.281832142618679</v>
      </c>
      <c r="J119">
        <v>84.3</v>
      </c>
    </row>
    <row r="120" spans="1:10" x14ac:dyDescent="0.2">
      <c r="A120" s="30">
        <f t="shared" si="1"/>
        <v>39674</v>
      </c>
      <c r="C120">
        <v>40.6</v>
      </c>
      <c r="D120">
        <v>90.7</v>
      </c>
      <c r="E120">
        <v>1050.5999999999999</v>
      </c>
      <c r="F120">
        <v>1437.7</v>
      </c>
      <c r="G120" s="10">
        <f t="shared" ref="G120:H122" si="42">+C120+E120</f>
        <v>1091.1999999999998</v>
      </c>
      <c r="H120" s="2">
        <f t="shared" si="42"/>
        <v>1528.4</v>
      </c>
      <c r="I120" s="49">
        <f t="shared" ref="I120:I125" si="43">+(G120/H120-1)*100</f>
        <v>-28.605077204920192</v>
      </c>
      <c r="J120">
        <v>85</v>
      </c>
    </row>
    <row r="121" spans="1:10" x14ac:dyDescent="0.2">
      <c r="A121" s="30">
        <f t="shared" si="1"/>
        <v>39681</v>
      </c>
      <c r="C121">
        <v>40.799999999999997</v>
      </c>
      <c r="D121">
        <v>79.7</v>
      </c>
      <c r="E121">
        <v>1057.8</v>
      </c>
      <c r="F121">
        <v>1444.4</v>
      </c>
      <c r="G121" s="10">
        <f t="shared" si="42"/>
        <v>1098.5999999999999</v>
      </c>
      <c r="H121" s="2">
        <f t="shared" si="42"/>
        <v>1524.1000000000001</v>
      </c>
      <c r="I121" s="49">
        <f t="shared" si="43"/>
        <v>-27.918115609212002</v>
      </c>
      <c r="J121">
        <v>85.5</v>
      </c>
    </row>
    <row r="122" spans="1:10" x14ac:dyDescent="0.2">
      <c r="A122" s="30">
        <f t="shared" si="1"/>
        <v>39688</v>
      </c>
      <c r="C122">
        <v>33.6</v>
      </c>
      <c r="D122">
        <v>78</v>
      </c>
      <c r="E122">
        <v>1065.3</v>
      </c>
      <c r="F122">
        <v>1450.9</v>
      </c>
      <c r="G122" s="10">
        <f t="shared" si="42"/>
        <v>1098.8999999999999</v>
      </c>
      <c r="H122" s="2">
        <f t="shared" si="42"/>
        <v>1528.9</v>
      </c>
      <c r="I122" s="49">
        <f t="shared" si="43"/>
        <v>-28.124795604683118</v>
      </c>
      <c r="J122">
        <v>90.8</v>
      </c>
    </row>
    <row r="123" spans="1:10" x14ac:dyDescent="0.2">
      <c r="A123" s="30">
        <f t="shared" si="1"/>
        <v>39695</v>
      </c>
      <c r="C123">
        <v>128.5</v>
      </c>
      <c r="D123">
        <v>183.1</v>
      </c>
      <c r="E123">
        <v>2.6</v>
      </c>
      <c r="F123">
        <v>0</v>
      </c>
      <c r="G123" s="10">
        <f t="shared" ref="G123:H125" si="44">+C123+E123</f>
        <v>131.1</v>
      </c>
      <c r="H123" s="2">
        <f t="shared" si="44"/>
        <v>183.1</v>
      </c>
      <c r="I123" s="49">
        <f t="shared" si="43"/>
        <v>-28.399781540142001</v>
      </c>
    </row>
    <row r="124" spans="1:10" x14ac:dyDescent="0.2">
      <c r="A124" s="30">
        <f t="shared" si="1"/>
        <v>39702</v>
      </c>
      <c r="C124">
        <v>184.6</v>
      </c>
      <c r="D124">
        <v>182.4</v>
      </c>
      <c r="E124">
        <v>11.1</v>
      </c>
      <c r="F124">
        <v>1.4</v>
      </c>
      <c r="G124" s="10">
        <f t="shared" si="44"/>
        <v>195.7</v>
      </c>
      <c r="H124" s="2">
        <f t="shared" si="44"/>
        <v>183.8</v>
      </c>
      <c r="I124" s="49">
        <f t="shared" si="43"/>
        <v>6.474428726877024</v>
      </c>
    </row>
    <row r="125" spans="1:10" x14ac:dyDescent="0.2">
      <c r="A125" s="30">
        <f t="shared" si="1"/>
        <v>39709</v>
      </c>
      <c r="C125">
        <v>208.4</v>
      </c>
      <c r="D125">
        <v>214.9</v>
      </c>
      <c r="E125">
        <v>17.399999999999999</v>
      </c>
      <c r="F125">
        <v>7.1</v>
      </c>
      <c r="G125" s="10">
        <f t="shared" si="44"/>
        <v>225.8</v>
      </c>
      <c r="H125" s="2">
        <f t="shared" si="44"/>
        <v>222</v>
      </c>
      <c r="I125" s="49">
        <f t="shared" si="43"/>
        <v>1.7117117117117164</v>
      </c>
    </row>
    <row r="126" spans="1:10" x14ac:dyDescent="0.2">
      <c r="A126" s="30">
        <f t="shared" si="1"/>
        <v>39716</v>
      </c>
      <c r="C126">
        <v>209.9</v>
      </c>
      <c r="D126">
        <v>267.2</v>
      </c>
      <c r="E126">
        <v>25</v>
      </c>
      <c r="F126">
        <v>10.8</v>
      </c>
      <c r="G126" s="10">
        <f t="shared" ref="G126:H128" si="45">+C126+E126</f>
        <v>234.9</v>
      </c>
      <c r="H126" s="2">
        <f t="shared" si="45"/>
        <v>278</v>
      </c>
      <c r="I126" s="49">
        <f t="shared" ref="I126:I131" si="46">+(G126/H126-1)*100</f>
        <v>-15.50359712230216</v>
      </c>
    </row>
    <row r="127" spans="1:10" x14ac:dyDescent="0.2">
      <c r="A127" s="30">
        <f t="shared" si="1"/>
        <v>39723</v>
      </c>
      <c r="C127">
        <v>201.9</v>
      </c>
      <c r="D127">
        <v>312.5</v>
      </c>
      <c r="E127">
        <v>37.9</v>
      </c>
      <c r="F127">
        <v>23.8</v>
      </c>
      <c r="G127" s="10">
        <f t="shared" si="45"/>
        <v>239.8</v>
      </c>
      <c r="H127" s="2">
        <f t="shared" si="45"/>
        <v>336.3</v>
      </c>
      <c r="I127" s="49">
        <f t="shared" si="46"/>
        <v>-28.694617900683916</v>
      </c>
    </row>
    <row r="128" spans="1:10" x14ac:dyDescent="0.2">
      <c r="A128" s="30">
        <f t="shared" si="1"/>
        <v>39730</v>
      </c>
      <c r="C128">
        <v>252.8</v>
      </c>
      <c r="D128">
        <v>308.5</v>
      </c>
      <c r="E128">
        <v>43.1</v>
      </c>
      <c r="F128">
        <v>35.799999999999997</v>
      </c>
      <c r="G128" s="10">
        <f t="shared" si="45"/>
        <v>295.90000000000003</v>
      </c>
      <c r="H128" s="2">
        <f t="shared" si="45"/>
        <v>344.3</v>
      </c>
      <c r="I128" s="49">
        <f t="shared" si="46"/>
        <v>-14.057507987220442</v>
      </c>
    </row>
    <row r="129" spans="1:9" x14ac:dyDescent="0.2">
      <c r="A129" s="30">
        <f t="shared" si="1"/>
        <v>39737</v>
      </c>
      <c r="C129">
        <v>180.9</v>
      </c>
      <c r="D129">
        <v>291.89999999999998</v>
      </c>
      <c r="E129">
        <v>116.2</v>
      </c>
      <c r="F129">
        <v>127</v>
      </c>
      <c r="G129" s="10">
        <f t="shared" ref="G129:H131" si="47">+C129+E129</f>
        <v>297.10000000000002</v>
      </c>
      <c r="H129" s="2">
        <f t="shared" si="47"/>
        <v>418.9</v>
      </c>
      <c r="I129" s="49">
        <f t="shared" si="46"/>
        <v>-29.076151826211493</v>
      </c>
    </row>
    <row r="130" spans="1:9" x14ac:dyDescent="0.2">
      <c r="A130" s="30">
        <f t="shared" si="1"/>
        <v>39744</v>
      </c>
      <c r="C130">
        <v>171.8</v>
      </c>
      <c r="D130">
        <v>171.4</v>
      </c>
      <c r="E130">
        <v>126.3</v>
      </c>
      <c r="F130">
        <v>253.8</v>
      </c>
      <c r="G130" s="10">
        <f t="shared" si="47"/>
        <v>298.10000000000002</v>
      </c>
      <c r="H130" s="2">
        <f t="shared" si="47"/>
        <v>425.20000000000005</v>
      </c>
      <c r="I130" s="49">
        <f t="shared" si="46"/>
        <v>-29.891815616180629</v>
      </c>
    </row>
    <row r="131" spans="1:9" x14ac:dyDescent="0.2">
      <c r="A131" s="30">
        <f t="shared" si="1"/>
        <v>39751</v>
      </c>
      <c r="C131">
        <v>108.9</v>
      </c>
      <c r="D131">
        <v>173.3</v>
      </c>
      <c r="E131">
        <v>199.8</v>
      </c>
      <c r="F131">
        <v>267</v>
      </c>
      <c r="G131" s="10">
        <f t="shared" si="47"/>
        <v>308.70000000000005</v>
      </c>
      <c r="H131" s="2">
        <f t="shared" si="47"/>
        <v>440.3</v>
      </c>
      <c r="I131" s="49">
        <f t="shared" si="46"/>
        <v>-29.888712241653415</v>
      </c>
    </row>
    <row r="132" spans="1:9" x14ac:dyDescent="0.2">
      <c r="A132" s="30">
        <f t="shared" si="1"/>
        <v>39758</v>
      </c>
      <c r="C132">
        <v>43</v>
      </c>
      <c r="D132">
        <v>154</v>
      </c>
      <c r="E132">
        <v>275.89999999999998</v>
      </c>
      <c r="F132">
        <v>297.10000000000002</v>
      </c>
      <c r="G132" s="10">
        <f t="shared" ref="G132:H134" si="48">+C132+E132</f>
        <v>318.89999999999998</v>
      </c>
      <c r="H132" s="2">
        <f t="shared" si="48"/>
        <v>451.1</v>
      </c>
      <c r="I132" s="49">
        <f t="shared" ref="I132:I137" si="49">+(G132/H132-1)*100</f>
        <v>-29.306140545333637</v>
      </c>
    </row>
    <row r="133" spans="1:9" x14ac:dyDescent="0.2">
      <c r="A133" s="30">
        <f t="shared" si="1"/>
        <v>39765</v>
      </c>
      <c r="C133">
        <v>28.2</v>
      </c>
      <c r="D133">
        <v>152.5</v>
      </c>
      <c r="E133">
        <v>290.60000000000002</v>
      </c>
      <c r="F133">
        <v>314</v>
      </c>
      <c r="G133" s="10">
        <f t="shared" si="48"/>
        <v>318.8</v>
      </c>
      <c r="H133" s="2">
        <f t="shared" si="48"/>
        <v>466.5</v>
      </c>
      <c r="I133" s="49">
        <f t="shared" si="49"/>
        <v>-31.661307609860668</v>
      </c>
    </row>
    <row r="134" spans="1:9" x14ac:dyDescent="0.2">
      <c r="A134" s="30">
        <f t="shared" si="1"/>
        <v>39772</v>
      </c>
      <c r="C134">
        <v>22.7</v>
      </c>
      <c r="D134">
        <v>155.1</v>
      </c>
      <c r="E134">
        <v>298.39999999999998</v>
      </c>
      <c r="F134">
        <v>325.10000000000002</v>
      </c>
      <c r="G134" s="10">
        <f t="shared" si="48"/>
        <v>321.09999999999997</v>
      </c>
      <c r="H134" s="2">
        <f t="shared" si="48"/>
        <v>480.20000000000005</v>
      </c>
      <c r="I134" s="49">
        <f t="shared" si="49"/>
        <v>-33.132028321532701</v>
      </c>
    </row>
    <row r="135" spans="1:9" x14ac:dyDescent="0.2">
      <c r="A135" s="30">
        <f t="shared" si="1"/>
        <v>39779</v>
      </c>
      <c r="C135">
        <v>14.4</v>
      </c>
      <c r="D135">
        <v>186.4</v>
      </c>
      <c r="E135">
        <v>306.89999999999998</v>
      </c>
      <c r="F135">
        <v>331.8</v>
      </c>
      <c r="G135" s="10">
        <f t="shared" ref="G135:H137" si="50">+C135+E135</f>
        <v>321.29999999999995</v>
      </c>
      <c r="H135" s="2">
        <f t="shared" si="50"/>
        <v>518.20000000000005</v>
      </c>
      <c r="I135" s="49">
        <f t="shared" si="49"/>
        <v>-37.996912389038997</v>
      </c>
    </row>
    <row r="136" spans="1:9" x14ac:dyDescent="0.2">
      <c r="A136" s="30">
        <f t="shared" si="1"/>
        <v>39786</v>
      </c>
      <c r="C136">
        <v>18.100000000000001</v>
      </c>
      <c r="D136">
        <v>165.7</v>
      </c>
      <c r="E136">
        <v>308.5</v>
      </c>
      <c r="F136">
        <v>351.3</v>
      </c>
      <c r="G136" s="10">
        <f t="shared" si="50"/>
        <v>326.60000000000002</v>
      </c>
      <c r="H136" s="2">
        <f t="shared" si="50"/>
        <v>517</v>
      </c>
      <c r="I136" s="49">
        <f t="shared" si="49"/>
        <v>-36.827852998065758</v>
      </c>
    </row>
    <row r="137" spans="1:9" x14ac:dyDescent="0.2">
      <c r="A137" s="30">
        <f t="shared" si="1"/>
        <v>39793</v>
      </c>
      <c r="C137">
        <v>30.9</v>
      </c>
      <c r="D137">
        <v>213.7</v>
      </c>
      <c r="E137">
        <v>311.10000000000002</v>
      </c>
      <c r="F137">
        <v>360.4</v>
      </c>
      <c r="G137" s="10">
        <f t="shared" si="50"/>
        <v>342</v>
      </c>
      <c r="H137" s="2">
        <f t="shared" si="50"/>
        <v>574.09999999999991</v>
      </c>
      <c r="I137" s="49">
        <f t="shared" si="49"/>
        <v>-40.428496777564874</v>
      </c>
    </row>
    <row r="138" spans="1:9" x14ac:dyDescent="0.2">
      <c r="A138" s="30">
        <f t="shared" si="1"/>
        <v>39800</v>
      </c>
      <c r="C138">
        <v>144</v>
      </c>
      <c r="D138">
        <v>208.4</v>
      </c>
      <c r="E138">
        <v>312.60000000000002</v>
      </c>
      <c r="F138">
        <v>374.8</v>
      </c>
      <c r="G138" s="10">
        <f t="shared" ref="G138:H140" si="51">+C138+E138</f>
        <v>456.6</v>
      </c>
      <c r="H138" s="2">
        <f t="shared" si="51"/>
        <v>583.20000000000005</v>
      </c>
      <c r="I138" s="49">
        <f t="shared" ref="I138:I143" si="52">+(G138/H138-1)*100</f>
        <v>-21.707818930041157</v>
      </c>
    </row>
    <row r="139" spans="1:9" x14ac:dyDescent="0.2">
      <c r="A139" s="30">
        <f t="shared" si="1"/>
        <v>39807</v>
      </c>
      <c r="C139">
        <v>142.30000000000001</v>
      </c>
      <c r="D139">
        <v>196.1</v>
      </c>
      <c r="E139">
        <v>384.4</v>
      </c>
      <c r="F139">
        <v>388.5</v>
      </c>
      <c r="G139" s="10">
        <f t="shared" si="51"/>
        <v>526.70000000000005</v>
      </c>
      <c r="H139" s="2">
        <f t="shared" si="51"/>
        <v>584.6</v>
      </c>
      <c r="I139" s="49">
        <f t="shared" si="52"/>
        <v>-9.9042080054738246</v>
      </c>
    </row>
    <row r="140" spans="1:9" x14ac:dyDescent="0.2">
      <c r="A140" s="30">
        <f t="shared" si="1"/>
        <v>39814</v>
      </c>
      <c r="C140">
        <v>138.9</v>
      </c>
      <c r="D140">
        <v>180.3</v>
      </c>
      <c r="E140">
        <v>455.3</v>
      </c>
      <c r="F140">
        <v>403.9</v>
      </c>
      <c r="G140" s="10">
        <f t="shared" si="51"/>
        <v>594.20000000000005</v>
      </c>
      <c r="H140" s="2">
        <f t="shared" si="51"/>
        <v>584.20000000000005</v>
      </c>
      <c r="I140" s="49">
        <f t="shared" si="52"/>
        <v>1.7117425539198816</v>
      </c>
    </row>
    <row r="141" spans="1:9" x14ac:dyDescent="0.2">
      <c r="A141" s="30">
        <f t="shared" si="1"/>
        <v>39821</v>
      </c>
      <c r="C141">
        <v>241.9</v>
      </c>
      <c r="D141">
        <v>232.1</v>
      </c>
      <c r="E141">
        <v>457.8</v>
      </c>
      <c r="F141">
        <v>420.1</v>
      </c>
      <c r="G141" s="10">
        <f t="shared" ref="G141:H143" si="53">+C141+E141</f>
        <v>699.7</v>
      </c>
      <c r="H141" s="2">
        <f t="shared" si="53"/>
        <v>652.20000000000005</v>
      </c>
      <c r="I141" s="49">
        <f t="shared" si="52"/>
        <v>7.2830420116528627</v>
      </c>
    </row>
    <row r="142" spans="1:9" x14ac:dyDescent="0.2">
      <c r="A142" s="30">
        <f t="shared" si="1"/>
        <v>39828</v>
      </c>
      <c r="C142">
        <v>235.4</v>
      </c>
      <c r="D142">
        <v>211.7</v>
      </c>
      <c r="E142">
        <v>471.8</v>
      </c>
      <c r="F142">
        <v>445.5</v>
      </c>
      <c r="G142" s="10">
        <f t="shared" si="53"/>
        <v>707.2</v>
      </c>
      <c r="H142" s="2">
        <f t="shared" si="53"/>
        <v>657.2</v>
      </c>
      <c r="I142" s="49">
        <f t="shared" si="52"/>
        <v>7.6080340839926874</v>
      </c>
    </row>
    <row r="143" spans="1:9" x14ac:dyDescent="0.2">
      <c r="A143" s="30">
        <f t="shared" si="1"/>
        <v>39835</v>
      </c>
      <c r="C143">
        <v>256.39999999999998</v>
      </c>
      <c r="D143">
        <v>229.2</v>
      </c>
      <c r="E143">
        <v>481.5</v>
      </c>
      <c r="F143">
        <v>460</v>
      </c>
      <c r="G143" s="10">
        <f t="shared" si="53"/>
        <v>737.9</v>
      </c>
      <c r="H143" s="2">
        <f t="shared" si="53"/>
        <v>689.2</v>
      </c>
      <c r="I143" s="49">
        <f t="shared" si="52"/>
        <v>7.0661636680208861</v>
      </c>
    </row>
    <row r="144" spans="1:9" x14ac:dyDescent="0.2">
      <c r="A144" s="30">
        <f t="shared" si="1"/>
        <v>39842</v>
      </c>
      <c r="C144">
        <v>202.9</v>
      </c>
      <c r="D144">
        <v>251.1</v>
      </c>
      <c r="E144">
        <v>539.1</v>
      </c>
      <c r="F144">
        <v>468.2</v>
      </c>
      <c r="G144" s="10">
        <f t="shared" ref="G144:H146" si="54">+C144+E144</f>
        <v>742</v>
      </c>
      <c r="H144" s="2">
        <f t="shared" si="54"/>
        <v>719.3</v>
      </c>
      <c r="I144" s="49">
        <f t="shared" ref="I144:I149" si="55">+(G144/H144-1)*100</f>
        <v>3.1558459613513223</v>
      </c>
    </row>
    <row r="145" spans="1:9" x14ac:dyDescent="0.2">
      <c r="A145" s="30">
        <f t="shared" si="1"/>
        <v>39849</v>
      </c>
      <c r="C145">
        <v>197.8</v>
      </c>
      <c r="D145">
        <v>239</v>
      </c>
      <c r="E145">
        <v>621.79999999999995</v>
      </c>
      <c r="F145">
        <v>481.2</v>
      </c>
      <c r="G145" s="10">
        <f t="shared" si="54"/>
        <v>819.59999999999991</v>
      </c>
      <c r="H145" s="2">
        <f t="shared" si="54"/>
        <v>720.2</v>
      </c>
      <c r="I145" s="49">
        <f t="shared" si="55"/>
        <v>13.801721743959995</v>
      </c>
    </row>
    <row r="146" spans="1:9" x14ac:dyDescent="0.2">
      <c r="A146" s="30">
        <f t="shared" si="1"/>
        <v>39856</v>
      </c>
      <c r="C146">
        <v>195.7</v>
      </c>
      <c r="D146">
        <v>233</v>
      </c>
      <c r="E146">
        <v>633.79999999999995</v>
      </c>
      <c r="F146">
        <v>494</v>
      </c>
      <c r="G146" s="10">
        <f t="shared" si="54"/>
        <v>829.5</v>
      </c>
      <c r="H146" s="2">
        <f t="shared" si="54"/>
        <v>727</v>
      </c>
      <c r="I146" s="49">
        <f t="shared" si="55"/>
        <v>14.099037138927105</v>
      </c>
    </row>
    <row r="147" spans="1:9" x14ac:dyDescent="0.2">
      <c r="A147" s="30">
        <f t="shared" si="1"/>
        <v>39863</v>
      </c>
      <c r="C147">
        <v>188.6</v>
      </c>
      <c r="D147">
        <v>272.8</v>
      </c>
      <c r="E147">
        <v>642</v>
      </c>
      <c r="F147">
        <v>500.3</v>
      </c>
      <c r="G147" s="10">
        <f t="shared" ref="G147:H149" si="56">+C147+E147</f>
        <v>830.6</v>
      </c>
      <c r="H147" s="2">
        <f t="shared" si="56"/>
        <v>773.1</v>
      </c>
      <c r="I147" s="49">
        <f t="shared" si="55"/>
        <v>7.4375889276937057</v>
      </c>
    </row>
    <row r="148" spans="1:9" x14ac:dyDescent="0.2">
      <c r="A148" s="30">
        <f t="shared" si="1"/>
        <v>39870</v>
      </c>
      <c r="C148">
        <v>254.7</v>
      </c>
      <c r="D148">
        <v>260.2</v>
      </c>
      <c r="E148">
        <v>656.2</v>
      </c>
      <c r="F148">
        <v>512.6</v>
      </c>
      <c r="G148" s="10">
        <f t="shared" si="56"/>
        <v>910.90000000000009</v>
      </c>
      <c r="H148" s="2">
        <f t="shared" si="56"/>
        <v>772.8</v>
      </c>
      <c r="I148" s="49">
        <f t="shared" si="55"/>
        <v>17.87008281573501</v>
      </c>
    </row>
    <row r="149" spans="1:9" x14ac:dyDescent="0.2">
      <c r="A149" s="30">
        <f t="shared" si="1"/>
        <v>39877</v>
      </c>
      <c r="C149">
        <v>252.1</v>
      </c>
      <c r="D149">
        <v>204.7</v>
      </c>
      <c r="E149">
        <v>736.2</v>
      </c>
      <c r="F149">
        <v>572.20000000000005</v>
      </c>
      <c r="G149" s="10">
        <f t="shared" si="56"/>
        <v>988.30000000000007</v>
      </c>
      <c r="H149" s="2">
        <f t="shared" si="56"/>
        <v>776.90000000000009</v>
      </c>
      <c r="I149" s="49">
        <f t="shared" si="55"/>
        <v>27.210709228986985</v>
      </c>
    </row>
    <row r="150" spans="1:9" x14ac:dyDescent="0.2">
      <c r="A150" s="30">
        <f t="shared" si="1"/>
        <v>39884</v>
      </c>
      <c r="C150">
        <v>245.9</v>
      </c>
      <c r="D150">
        <v>202.3</v>
      </c>
      <c r="E150">
        <v>747.4</v>
      </c>
      <c r="F150">
        <v>582</v>
      </c>
      <c r="G150" s="10">
        <f t="shared" ref="G150:H152" si="57">+C150+E150</f>
        <v>993.3</v>
      </c>
      <c r="H150" s="2">
        <f t="shared" si="57"/>
        <v>784.3</v>
      </c>
      <c r="I150" s="49">
        <f t="shared" ref="I150:I155" si="58">+(G150/H150-1)*100</f>
        <v>26.647966339410935</v>
      </c>
    </row>
    <row r="151" spans="1:9" x14ac:dyDescent="0.2">
      <c r="A151" s="30">
        <f t="shared" si="1"/>
        <v>39891</v>
      </c>
      <c r="C151">
        <v>267.2</v>
      </c>
      <c r="D151">
        <v>193.6</v>
      </c>
      <c r="E151">
        <v>761.1</v>
      </c>
      <c r="F151">
        <v>592.79999999999995</v>
      </c>
      <c r="G151" s="10">
        <f t="shared" si="57"/>
        <v>1028.3</v>
      </c>
      <c r="H151" s="2">
        <f t="shared" si="57"/>
        <v>786.4</v>
      </c>
      <c r="I151" s="49">
        <f t="shared" si="58"/>
        <v>30.760427263479141</v>
      </c>
    </row>
    <row r="152" spans="1:9" x14ac:dyDescent="0.2">
      <c r="A152" s="30">
        <f t="shared" si="1"/>
        <v>39898</v>
      </c>
      <c r="C152">
        <v>336.7</v>
      </c>
      <c r="D152">
        <v>139.1</v>
      </c>
      <c r="E152">
        <v>769</v>
      </c>
      <c r="F152">
        <v>668.6</v>
      </c>
      <c r="G152" s="10">
        <f t="shared" si="57"/>
        <v>1105.7</v>
      </c>
      <c r="H152" s="2">
        <f t="shared" si="57"/>
        <v>807.7</v>
      </c>
      <c r="I152" s="49">
        <f t="shared" si="58"/>
        <v>36.894886715364606</v>
      </c>
    </row>
    <row r="153" spans="1:9" x14ac:dyDescent="0.2">
      <c r="A153" s="30">
        <f t="shared" si="1"/>
        <v>39905</v>
      </c>
      <c r="C153">
        <v>331.2</v>
      </c>
      <c r="D153">
        <v>119.8</v>
      </c>
      <c r="E153">
        <v>779.3</v>
      </c>
      <c r="F153">
        <v>693.5</v>
      </c>
      <c r="G153" s="10">
        <f t="shared" ref="G153:G184" si="59">+C153+E153</f>
        <v>1110.5</v>
      </c>
      <c r="H153" s="2">
        <f t="shared" ref="H153:H184" si="60">+D153+F153</f>
        <v>813.3</v>
      </c>
      <c r="I153" s="49">
        <f t="shared" si="58"/>
        <v>36.542481249231543</v>
      </c>
    </row>
    <row r="154" spans="1:9" x14ac:dyDescent="0.2">
      <c r="A154" s="30">
        <f t="shared" si="1"/>
        <v>39912</v>
      </c>
      <c r="C154">
        <v>265.39999999999998</v>
      </c>
      <c r="D154">
        <v>117.2</v>
      </c>
      <c r="E154">
        <v>849.7</v>
      </c>
      <c r="F154">
        <v>711.6</v>
      </c>
      <c r="G154" s="10">
        <f t="shared" si="59"/>
        <v>1115.0999999999999</v>
      </c>
      <c r="H154" s="2">
        <f t="shared" si="60"/>
        <v>828.80000000000007</v>
      </c>
      <c r="I154" s="49">
        <f t="shared" si="58"/>
        <v>34.543918918918905</v>
      </c>
    </row>
    <row r="155" spans="1:9" x14ac:dyDescent="0.2">
      <c r="A155" s="30">
        <f t="shared" si="1"/>
        <v>39919</v>
      </c>
      <c r="C155">
        <v>256.39999999999998</v>
      </c>
      <c r="D155">
        <v>161.69999999999999</v>
      </c>
      <c r="E155">
        <v>862.3</v>
      </c>
      <c r="F155">
        <v>802.2</v>
      </c>
      <c r="G155" s="10">
        <f t="shared" si="59"/>
        <v>1118.6999999999998</v>
      </c>
      <c r="H155" s="2">
        <f t="shared" si="60"/>
        <v>963.90000000000009</v>
      </c>
      <c r="I155" s="49">
        <f t="shared" si="58"/>
        <v>16.059757236227789</v>
      </c>
    </row>
    <row r="156" spans="1:9" x14ac:dyDescent="0.2">
      <c r="A156" s="30">
        <f t="shared" si="1"/>
        <v>39926</v>
      </c>
      <c r="C156">
        <v>188.3</v>
      </c>
      <c r="D156">
        <v>144.80000000000001</v>
      </c>
      <c r="E156">
        <v>936.2</v>
      </c>
      <c r="F156">
        <v>823.2</v>
      </c>
      <c r="G156" s="10">
        <f t="shared" si="59"/>
        <v>1124.5</v>
      </c>
      <c r="H156" s="2">
        <f t="shared" si="60"/>
        <v>968</v>
      </c>
      <c r="I156" s="49">
        <f t="shared" ref="I156:I187" si="61">+(G156/H156-1)*100</f>
        <v>16.167355371900815</v>
      </c>
    </row>
    <row r="157" spans="1:9" x14ac:dyDescent="0.2">
      <c r="A157" s="30">
        <f t="shared" si="1"/>
        <v>39933</v>
      </c>
      <c r="C157">
        <v>172</v>
      </c>
      <c r="D157">
        <v>130.6</v>
      </c>
      <c r="E157">
        <v>953.6</v>
      </c>
      <c r="F157">
        <v>842.1</v>
      </c>
      <c r="G157" s="10">
        <f t="shared" si="59"/>
        <v>1125.5999999999999</v>
      </c>
      <c r="H157" s="2">
        <f t="shared" si="60"/>
        <v>972.7</v>
      </c>
      <c r="I157" s="49">
        <f t="shared" si="61"/>
        <v>15.719132312120877</v>
      </c>
    </row>
    <row r="158" spans="1:9" x14ac:dyDescent="0.2">
      <c r="A158" s="30">
        <f t="shared" si="1"/>
        <v>39940</v>
      </c>
      <c r="C158">
        <v>176.8</v>
      </c>
      <c r="D158">
        <v>165.6</v>
      </c>
      <c r="E158">
        <v>969.1</v>
      </c>
      <c r="F158">
        <v>857.1</v>
      </c>
      <c r="G158" s="10">
        <f t="shared" si="59"/>
        <v>1145.9000000000001</v>
      </c>
      <c r="H158" s="2">
        <f t="shared" si="60"/>
        <v>1022.7</v>
      </c>
      <c r="I158" s="49">
        <f t="shared" si="61"/>
        <v>12.046543463381255</v>
      </c>
    </row>
    <row r="159" spans="1:9" x14ac:dyDescent="0.2">
      <c r="A159" s="30">
        <f t="shared" si="1"/>
        <v>39947</v>
      </c>
      <c r="C159">
        <v>177.3</v>
      </c>
      <c r="D159">
        <v>166.8</v>
      </c>
      <c r="E159">
        <v>989.1</v>
      </c>
      <c r="F159">
        <v>867.8</v>
      </c>
      <c r="G159" s="10">
        <f t="shared" si="59"/>
        <v>1166.4000000000001</v>
      </c>
      <c r="H159" s="2">
        <f t="shared" si="60"/>
        <v>1034.5999999999999</v>
      </c>
      <c r="I159" s="49">
        <f t="shared" si="61"/>
        <v>12.7392228880727</v>
      </c>
    </row>
    <row r="160" spans="1:9" x14ac:dyDescent="0.2">
      <c r="A160" s="30">
        <f t="shared" si="1"/>
        <v>39954</v>
      </c>
      <c r="C160">
        <v>56.8</v>
      </c>
      <c r="D160">
        <v>161.1</v>
      </c>
      <c r="E160">
        <v>1125.4000000000001</v>
      </c>
      <c r="F160">
        <v>879.8</v>
      </c>
      <c r="G160" s="10">
        <f t="shared" si="59"/>
        <v>1182.2</v>
      </c>
      <c r="H160" s="2">
        <f t="shared" si="60"/>
        <v>1040.8999999999999</v>
      </c>
      <c r="I160" s="49">
        <f t="shared" si="61"/>
        <v>13.574791046210022</v>
      </c>
    </row>
    <row r="161" spans="1:10" x14ac:dyDescent="0.2">
      <c r="A161" s="30">
        <f t="shared" si="1"/>
        <v>39961</v>
      </c>
      <c r="C161">
        <v>52.2</v>
      </c>
      <c r="D161">
        <v>158.19999999999999</v>
      </c>
      <c r="E161">
        <v>1130</v>
      </c>
      <c r="F161">
        <v>885.1</v>
      </c>
      <c r="G161" s="10">
        <f t="shared" si="59"/>
        <v>1182.2</v>
      </c>
      <c r="H161" s="2">
        <f t="shared" si="60"/>
        <v>1043.3</v>
      </c>
      <c r="I161" s="49">
        <f t="shared" si="61"/>
        <v>13.313524393750598</v>
      </c>
    </row>
    <row r="162" spans="1:10" x14ac:dyDescent="0.2">
      <c r="A162" s="30">
        <f t="shared" si="1"/>
        <v>39968</v>
      </c>
      <c r="C162">
        <v>48.1</v>
      </c>
      <c r="D162">
        <v>100.8</v>
      </c>
      <c r="E162">
        <v>1136.5999999999999</v>
      </c>
      <c r="F162">
        <v>948.8</v>
      </c>
      <c r="G162" s="10">
        <f t="shared" si="59"/>
        <v>1184.6999999999998</v>
      </c>
      <c r="H162" s="2">
        <f t="shared" si="60"/>
        <v>1049.5999999999999</v>
      </c>
      <c r="I162" s="49">
        <f t="shared" si="61"/>
        <v>12.871570121951216</v>
      </c>
    </row>
    <row r="163" spans="1:10" x14ac:dyDescent="0.2">
      <c r="A163" s="30">
        <f t="shared" si="1"/>
        <v>39975</v>
      </c>
      <c r="C163">
        <v>46.8</v>
      </c>
      <c r="D163">
        <v>80.900000000000006</v>
      </c>
      <c r="E163">
        <v>1144.3</v>
      </c>
      <c r="F163">
        <v>962.8</v>
      </c>
      <c r="G163" s="10">
        <f t="shared" si="59"/>
        <v>1191.0999999999999</v>
      </c>
      <c r="H163" s="2">
        <f t="shared" si="60"/>
        <v>1043.7</v>
      </c>
      <c r="I163" s="49">
        <f t="shared" si="61"/>
        <v>14.122832231484139</v>
      </c>
    </row>
    <row r="164" spans="1:10" x14ac:dyDescent="0.2">
      <c r="A164" s="30">
        <f t="shared" si="1"/>
        <v>39982</v>
      </c>
      <c r="C164">
        <v>39.5</v>
      </c>
      <c r="D164">
        <v>85.9</v>
      </c>
      <c r="E164">
        <v>1153.9000000000001</v>
      </c>
      <c r="F164">
        <v>974</v>
      </c>
      <c r="G164" s="10">
        <f t="shared" si="59"/>
        <v>1193.4000000000001</v>
      </c>
      <c r="H164" s="2">
        <f t="shared" si="60"/>
        <v>1059.9000000000001</v>
      </c>
      <c r="I164" s="49">
        <f t="shared" si="61"/>
        <v>12.595527879988676</v>
      </c>
    </row>
    <row r="165" spans="1:10" x14ac:dyDescent="0.2">
      <c r="A165" s="30">
        <f t="shared" si="1"/>
        <v>39989</v>
      </c>
      <c r="C165">
        <v>30.1</v>
      </c>
      <c r="D165">
        <v>76.7</v>
      </c>
      <c r="E165">
        <v>1168.3</v>
      </c>
      <c r="F165">
        <v>985.3</v>
      </c>
      <c r="G165" s="10">
        <f t="shared" si="59"/>
        <v>1198.3999999999999</v>
      </c>
      <c r="H165" s="2">
        <f t="shared" si="60"/>
        <v>1062</v>
      </c>
      <c r="I165" s="49">
        <f t="shared" si="61"/>
        <v>12.843691148775882</v>
      </c>
    </row>
    <row r="166" spans="1:10" x14ac:dyDescent="0.2">
      <c r="A166" s="30">
        <f t="shared" si="1"/>
        <v>39996</v>
      </c>
      <c r="C166">
        <v>26.5</v>
      </c>
      <c r="D166">
        <v>68.900000000000006</v>
      </c>
      <c r="E166">
        <v>1171.9000000000001</v>
      </c>
      <c r="F166">
        <v>994.2</v>
      </c>
      <c r="G166" s="10">
        <f t="shared" si="59"/>
        <v>1198.4000000000001</v>
      </c>
      <c r="H166" s="2">
        <f t="shared" si="60"/>
        <v>1063.1000000000001</v>
      </c>
      <c r="I166" s="49">
        <f t="shared" si="61"/>
        <v>12.726930674442659</v>
      </c>
    </row>
    <row r="167" spans="1:10" x14ac:dyDescent="0.2">
      <c r="A167" s="30">
        <f t="shared" si="1"/>
        <v>40003</v>
      </c>
      <c r="C167">
        <v>20.8</v>
      </c>
      <c r="D167">
        <v>57.7</v>
      </c>
      <c r="E167">
        <v>1177.7</v>
      </c>
      <c r="F167">
        <v>1006.9</v>
      </c>
      <c r="G167" s="10">
        <f t="shared" si="59"/>
        <v>1198.5</v>
      </c>
      <c r="H167" s="2">
        <f t="shared" si="60"/>
        <v>1064.5999999999999</v>
      </c>
      <c r="I167" s="49">
        <f t="shared" si="61"/>
        <v>12.577493894420444</v>
      </c>
    </row>
    <row r="168" spans="1:10" x14ac:dyDescent="0.2">
      <c r="A168" s="30">
        <f t="shared" si="1"/>
        <v>40010</v>
      </c>
      <c r="C168">
        <v>25</v>
      </c>
      <c r="D168">
        <v>54.7</v>
      </c>
      <c r="E168">
        <v>1187.4000000000001</v>
      </c>
      <c r="F168">
        <v>1013.8</v>
      </c>
      <c r="G168" s="10">
        <f t="shared" si="59"/>
        <v>1212.4000000000001</v>
      </c>
      <c r="H168" s="2">
        <f t="shared" si="60"/>
        <v>1068.5</v>
      </c>
      <c r="I168" s="49">
        <f t="shared" si="61"/>
        <v>13.467477772578395</v>
      </c>
    </row>
    <row r="169" spans="1:10" x14ac:dyDescent="0.2">
      <c r="A169" s="30">
        <f t="shared" si="1"/>
        <v>40017</v>
      </c>
      <c r="C169">
        <v>77.400000000000006</v>
      </c>
      <c r="D169">
        <v>52.4</v>
      </c>
      <c r="E169">
        <v>1258.0999999999999</v>
      </c>
      <c r="F169">
        <v>1024.8</v>
      </c>
      <c r="G169" s="10">
        <f t="shared" si="59"/>
        <v>1335.5</v>
      </c>
      <c r="H169" s="2">
        <f t="shared" si="60"/>
        <v>1077.2</v>
      </c>
      <c r="I169" s="49">
        <f t="shared" si="61"/>
        <v>23.97883401411065</v>
      </c>
    </row>
    <row r="170" spans="1:10" x14ac:dyDescent="0.2">
      <c r="A170" s="30">
        <f t="shared" si="1"/>
        <v>40024</v>
      </c>
      <c r="C170">
        <v>78.5</v>
      </c>
      <c r="D170">
        <v>52.2</v>
      </c>
      <c r="E170">
        <v>1264.5999999999999</v>
      </c>
      <c r="F170">
        <v>1034.9000000000001</v>
      </c>
      <c r="G170" s="10">
        <f t="shared" si="59"/>
        <v>1343.1</v>
      </c>
      <c r="H170" s="2">
        <f t="shared" si="60"/>
        <v>1087.1000000000001</v>
      </c>
      <c r="I170" s="49">
        <f t="shared" si="61"/>
        <v>23.548891546315854</v>
      </c>
      <c r="J170">
        <v>10</v>
      </c>
    </row>
    <row r="171" spans="1:10" x14ac:dyDescent="0.2">
      <c r="A171" s="30">
        <f t="shared" si="1"/>
        <v>40031</v>
      </c>
      <c r="C171">
        <v>162.4</v>
      </c>
      <c r="D171">
        <v>45.9</v>
      </c>
      <c r="E171">
        <v>1266.5999999999999</v>
      </c>
      <c r="F171">
        <v>1043.2</v>
      </c>
      <c r="G171" s="10">
        <f t="shared" si="59"/>
        <v>1429</v>
      </c>
      <c r="H171" s="2">
        <f t="shared" si="60"/>
        <v>1089.1000000000001</v>
      </c>
      <c r="I171" s="49">
        <f t="shared" si="61"/>
        <v>31.209255348452825</v>
      </c>
      <c r="J171">
        <v>10</v>
      </c>
    </row>
    <row r="172" spans="1:10" x14ac:dyDescent="0.2">
      <c r="A172" s="30">
        <f t="shared" si="1"/>
        <v>40038</v>
      </c>
      <c r="C172">
        <v>166.2</v>
      </c>
      <c r="D172">
        <v>40.6</v>
      </c>
      <c r="E172">
        <v>1269.8</v>
      </c>
      <c r="F172">
        <v>1050.5999999999999</v>
      </c>
      <c r="G172" s="10">
        <f t="shared" si="59"/>
        <v>1436</v>
      </c>
      <c r="H172" s="2">
        <f t="shared" si="60"/>
        <v>1091.1999999999998</v>
      </c>
      <c r="I172" s="49">
        <f t="shared" si="61"/>
        <v>31.598240469208228</v>
      </c>
      <c r="J172">
        <v>10</v>
      </c>
    </row>
    <row r="173" spans="1:10" x14ac:dyDescent="0.2">
      <c r="A173" s="30">
        <f t="shared" si="1"/>
        <v>40045</v>
      </c>
      <c r="C173">
        <v>106.1</v>
      </c>
      <c r="D173">
        <v>40.799999999999997</v>
      </c>
      <c r="E173">
        <v>1332.5</v>
      </c>
      <c r="F173">
        <v>1057.8</v>
      </c>
      <c r="G173" s="10">
        <f t="shared" si="59"/>
        <v>1438.6</v>
      </c>
      <c r="H173" s="2">
        <f t="shared" si="60"/>
        <v>1098.5999999999999</v>
      </c>
      <c r="I173" s="49">
        <f t="shared" si="61"/>
        <v>30.948479883488076</v>
      </c>
      <c r="J173">
        <v>23</v>
      </c>
    </row>
    <row r="174" spans="1:10" x14ac:dyDescent="0.2">
      <c r="A174" s="30">
        <f t="shared" si="1"/>
        <v>40052</v>
      </c>
      <c r="C174">
        <v>100.2</v>
      </c>
      <c r="D174">
        <v>33.6</v>
      </c>
      <c r="E174">
        <v>1338.3</v>
      </c>
      <c r="F174">
        <v>1065.3</v>
      </c>
      <c r="G174" s="10">
        <f t="shared" si="59"/>
        <v>1438.5</v>
      </c>
      <c r="H174" s="2">
        <f t="shared" si="60"/>
        <v>1098.8999999999999</v>
      </c>
      <c r="I174" s="49">
        <f t="shared" si="61"/>
        <v>30.90363090363093</v>
      </c>
      <c r="J174">
        <v>28</v>
      </c>
    </row>
    <row r="175" spans="1:10" x14ac:dyDescent="0.2">
      <c r="A175" s="30">
        <f t="shared" si="1"/>
        <v>40059</v>
      </c>
      <c r="C175">
        <v>126.5</v>
      </c>
      <c r="D175">
        <v>128.5</v>
      </c>
      <c r="E175">
        <v>3.3</v>
      </c>
      <c r="F175">
        <v>2.6</v>
      </c>
      <c r="G175" s="10">
        <f t="shared" si="59"/>
        <v>129.80000000000001</v>
      </c>
      <c r="H175" s="2">
        <f t="shared" si="60"/>
        <v>131.1</v>
      </c>
      <c r="I175" s="49">
        <f t="shared" si="61"/>
        <v>-0.9916094584286661</v>
      </c>
    </row>
    <row r="176" spans="1:10" x14ac:dyDescent="0.2">
      <c r="A176" s="30">
        <f t="shared" si="1"/>
        <v>40066</v>
      </c>
      <c r="C176">
        <v>130.6</v>
      </c>
      <c r="D176">
        <v>184.6</v>
      </c>
      <c r="E176">
        <v>9.1999999999999993</v>
      </c>
      <c r="F176">
        <v>11.1</v>
      </c>
      <c r="G176" s="10">
        <f t="shared" si="59"/>
        <v>139.79999999999998</v>
      </c>
      <c r="H176" s="2">
        <f t="shared" si="60"/>
        <v>195.7</v>
      </c>
      <c r="I176" s="49">
        <f t="shared" si="61"/>
        <v>-28.564128768523254</v>
      </c>
    </row>
    <row r="177" spans="1:9" x14ac:dyDescent="0.2">
      <c r="A177" s="30">
        <f t="shared" si="1"/>
        <v>40073</v>
      </c>
      <c r="C177">
        <v>134.6</v>
      </c>
      <c r="D177">
        <v>208.4</v>
      </c>
      <c r="E177">
        <v>14.9</v>
      </c>
      <c r="F177">
        <v>17.399999999999999</v>
      </c>
      <c r="G177" s="10">
        <f t="shared" si="59"/>
        <v>149.5</v>
      </c>
      <c r="H177" s="2">
        <f t="shared" si="60"/>
        <v>225.8</v>
      </c>
      <c r="I177" s="49">
        <f t="shared" si="61"/>
        <v>-33.790965456155895</v>
      </c>
    </row>
    <row r="178" spans="1:9" x14ac:dyDescent="0.2">
      <c r="A178" s="30">
        <f t="shared" si="1"/>
        <v>40080</v>
      </c>
      <c r="C178">
        <v>138</v>
      </c>
      <c r="D178">
        <v>209.9</v>
      </c>
      <c r="E178">
        <v>19.600000000000001</v>
      </c>
      <c r="F178">
        <v>25</v>
      </c>
      <c r="G178" s="10">
        <f t="shared" si="59"/>
        <v>157.6</v>
      </c>
      <c r="H178" s="2">
        <f t="shared" si="60"/>
        <v>234.9</v>
      </c>
      <c r="I178" s="49">
        <f t="shared" si="61"/>
        <v>-32.907620263942107</v>
      </c>
    </row>
    <row r="179" spans="1:9" x14ac:dyDescent="0.2">
      <c r="A179" s="30">
        <f t="shared" si="1"/>
        <v>40087</v>
      </c>
      <c r="C179">
        <v>132.80000000000001</v>
      </c>
      <c r="D179">
        <v>201.9</v>
      </c>
      <c r="E179">
        <v>25.8</v>
      </c>
      <c r="F179">
        <v>37.9</v>
      </c>
      <c r="G179" s="10">
        <f t="shared" si="59"/>
        <v>158.60000000000002</v>
      </c>
      <c r="H179" s="2">
        <f t="shared" si="60"/>
        <v>239.8</v>
      </c>
      <c r="I179" s="49">
        <f t="shared" si="61"/>
        <v>-33.861551292743954</v>
      </c>
    </row>
    <row r="180" spans="1:9" x14ac:dyDescent="0.2">
      <c r="A180" s="30">
        <f t="shared" si="1"/>
        <v>40094</v>
      </c>
      <c r="C180">
        <v>146.19999999999999</v>
      </c>
      <c r="D180">
        <v>252.8</v>
      </c>
      <c r="E180">
        <v>26.3</v>
      </c>
      <c r="F180">
        <v>43.1</v>
      </c>
      <c r="G180" s="10">
        <f t="shared" si="59"/>
        <v>172.5</v>
      </c>
      <c r="H180" s="2">
        <f t="shared" si="60"/>
        <v>295.90000000000003</v>
      </c>
      <c r="I180" s="49">
        <f t="shared" si="61"/>
        <v>-41.703278134504906</v>
      </c>
    </row>
    <row r="181" spans="1:9" x14ac:dyDescent="0.2">
      <c r="A181" s="30">
        <f t="shared" si="1"/>
        <v>40101</v>
      </c>
      <c r="C181">
        <v>147.1</v>
      </c>
      <c r="D181">
        <v>180.9</v>
      </c>
      <c r="E181">
        <v>30.3</v>
      </c>
      <c r="F181">
        <v>116.2</v>
      </c>
      <c r="G181" s="10">
        <f t="shared" si="59"/>
        <v>177.4</v>
      </c>
      <c r="H181" s="2">
        <f t="shared" si="60"/>
        <v>297.10000000000002</v>
      </c>
      <c r="I181" s="49">
        <f t="shared" si="61"/>
        <v>-40.289464826657692</v>
      </c>
    </row>
    <row r="182" spans="1:9" x14ac:dyDescent="0.2">
      <c r="A182" s="30">
        <f t="shared" si="1"/>
        <v>40108</v>
      </c>
      <c r="C182">
        <v>156.9</v>
      </c>
      <c r="D182">
        <v>171.8</v>
      </c>
      <c r="E182">
        <v>31.6</v>
      </c>
      <c r="F182">
        <v>126.3</v>
      </c>
      <c r="G182" s="10">
        <f t="shared" si="59"/>
        <v>188.5</v>
      </c>
      <c r="H182" s="2">
        <f t="shared" si="60"/>
        <v>298.10000000000002</v>
      </c>
      <c r="I182" s="49">
        <f t="shared" si="61"/>
        <v>-36.766185843676624</v>
      </c>
    </row>
    <row r="183" spans="1:9" x14ac:dyDescent="0.2">
      <c r="A183" s="30">
        <f t="shared" si="1"/>
        <v>40115</v>
      </c>
      <c r="C183">
        <v>155.30000000000001</v>
      </c>
      <c r="D183">
        <v>108.9</v>
      </c>
      <c r="E183">
        <v>98.6</v>
      </c>
      <c r="F183">
        <v>199.8</v>
      </c>
      <c r="G183" s="10">
        <f t="shared" si="59"/>
        <v>253.9</v>
      </c>
      <c r="H183" s="2">
        <f t="shared" si="60"/>
        <v>308.70000000000005</v>
      </c>
      <c r="I183" s="49">
        <f t="shared" si="61"/>
        <v>-17.751862649821849</v>
      </c>
    </row>
    <row r="184" spans="1:9" x14ac:dyDescent="0.2">
      <c r="A184" s="30">
        <f t="shared" si="1"/>
        <v>40122</v>
      </c>
      <c r="C184">
        <v>154.30000000000001</v>
      </c>
      <c r="D184">
        <v>28.2</v>
      </c>
      <c r="E184">
        <v>103.1</v>
      </c>
      <c r="F184">
        <v>290.60000000000002</v>
      </c>
      <c r="G184" s="10">
        <f t="shared" si="59"/>
        <v>257.39999999999998</v>
      </c>
      <c r="H184" s="2">
        <f t="shared" si="60"/>
        <v>318.8</v>
      </c>
      <c r="I184" s="49">
        <f t="shared" si="61"/>
        <v>-19.259723964868268</v>
      </c>
    </row>
    <row r="185" spans="1:9" x14ac:dyDescent="0.2">
      <c r="A185" s="30">
        <f t="shared" si="1"/>
        <v>40129</v>
      </c>
      <c r="C185">
        <v>155.19999999999999</v>
      </c>
      <c r="D185">
        <v>28.2</v>
      </c>
      <c r="E185">
        <v>195.2</v>
      </c>
      <c r="F185">
        <v>290.60000000000002</v>
      </c>
      <c r="G185" s="10">
        <f t="shared" ref="G185:G216" si="62">+C185+E185</f>
        <v>350.4</v>
      </c>
      <c r="H185" s="2">
        <f t="shared" ref="H185:H216" si="63">+D185+F185</f>
        <v>318.8</v>
      </c>
      <c r="I185" s="49">
        <f t="shared" si="61"/>
        <v>9.912170639899621</v>
      </c>
    </row>
    <row r="186" spans="1:9" x14ac:dyDescent="0.2">
      <c r="A186" s="30">
        <f t="shared" si="1"/>
        <v>40136</v>
      </c>
      <c r="C186">
        <v>167.8</v>
      </c>
      <c r="D186">
        <v>22.7</v>
      </c>
      <c r="E186">
        <v>218.6</v>
      </c>
      <c r="F186">
        <v>298.39999999999998</v>
      </c>
      <c r="G186" s="10">
        <f t="shared" si="62"/>
        <v>386.4</v>
      </c>
      <c r="H186" s="2">
        <f t="shared" si="63"/>
        <v>321.09999999999997</v>
      </c>
      <c r="I186" s="49">
        <f t="shared" si="61"/>
        <v>20.33634381812519</v>
      </c>
    </row>
    <row r="187" spans="1:9" x14ac:dyDescent="0.2">
      <c r="A187" s="30">
        <f t="shared" si="1"/>
        <v>40143</v>
      </c>
      <c r="C187">
        <v>168.3</v>
      </c>
      <c r="D187">
        <v>14.4</v>
      </c>
      <c r="E187">
        <v>237</v>
      </c>
      <c r="F187">
        <v>306.89999999999998</v>
      </c>
      <c r="G187" s="10">
        <f t="shared" si="62"/>
        <v>405.3</v>
      </c>
      <c r="H187" s="2">
        <f t="shared" si="63"/>
        <v>321.29999999999995</v>
      </c>
      <c r="I187" s="49">
        <f t="shared" si="61"/>
        <v>26.14379084967322</v>
      </c>
    </row>
    <row r="188" spans="1:9" x14ac:dyDescent="0.2">
      <c r="A188" s="30">
        <f t="shared" si="1"/>
        <v>40150</v>
      </c>
      <c r="C188">
        <v>232.1</v>
      </c>
      <c r="D188">
        <v>18.100000000000001</v>
      </c>
      <c r="E188">
        <v>245.6</v>
      </c>
      <c r="F188">
        <v>308.5</v>
      </c>
      <c r="G188" s="10">
        <f t="shared" si="62"/>
        <v>477.7</v>
      </c>
      <c r="H188" s="2">
        <f t="shared" si="63"/>
        <v>326.60000000000002</v>
      </c>
      <c r="I188" s="49">
        <f t="shared" ref="I188:I219" si="64">+(G188/H188-1)*100</f>
        <v>46.264543784445799</v>
      </c>
    </row>
    <row r="189" spans="1:9" x14ac:dyDescent="0.2">
      <c r="A189" s="30">
        <f t="shared" si="1"/>
        <v>40157</v>
      </c>
      <c r="C189">
        <v>220.1</v>
      </c>
      <c r="D189">
        <v>30.9</v>
      </c>
      <c r="E189">
        <v>270.60000000000002</v>
      </c>
      <c r="F189">
        <v>311.10000000000002</v>
      </c>
      <c r="G189" s="10">
        <f t="shared" si="62"/>
        <v>490.70000000000005</v>
      </c>
      <c r="H189" s="2">
        <f t="shared" si="63"/>
        <v>342</v>
      </c>
      <c r="I189" s="49">
        <f t="shared" si="64"/>
        <v>43.479532163742697</v>
      </c>
    </row>
    <row r="190" spans="1:9" x14ac:dyDescent="0.2">
      <c r="A190" s="30">
        <f t="shared" si="1"/>
        <v>40164</v>
      </c>
      <c r="C190">
        <v>143.69999999999999</v>
      </c>
      <c r="D190">
        <v>144</v>
      </c>
      <c r="E190">
        <v>357.7</v>
      </c>
      <c r="F190">
        <v>312.60000000000002</v>
      </c>
      <c r="G190" s="10">
        <f t="shared" si="62"/>
        <v>501.4</v>
      </c>
      <c r="H190" s="2">
        <f t="shared" si="63"/>
        <v>456.6</v>
      </c>
      <c r="I190" s="49">
        <f t="shared" si="64"/>
        <v>9.8116513359614466</v>
      </c>
    </row>
    <row r="191" spans="1:9" x14ac:dyDescent="0.2">
      <c r="A191" s="30">
        <f t="shared" si="1"/>
        <v>40171</v>
      </c>
      <c r="C191">
        <v>145.80000000000001</v>
      </c>
      <c r="D191">
        <v>142.30000000000001</v>
      </c>
      <c r="E191">
        <v>368.4</v>
      </c>
      <c r="F191">
        <v>384.4</v>
      </c>
      <c r="G191" s="10">
        <f t="shared" si="62"/>
        <v>514.20000000000005</v>
      </c>
      <c r="H191" s="2">
        <f t="shared" si="63"/>
        <v>526.70000000000005</v>
      </c>
      <c r="I191" s="49">
        <f t="shared" si="64"/>
        <v>-2.3732675147142612</v>
      </c>
    </row>
    <row r="192" spans="1:9" x14ac:dyDescent="0.2">
      <c r="A192" s="30">
        <f t="shared" si="1"/>
        <v>40178</v>
      </c>
      <c r="C192">
        <v>131.80000000000001</v>
      </c>
      <c r="D192">
        <v>138.9</v>
      </c>
      <c r="E192">
        <v>459.9</v>
      </c>
      <c r="F192">
        <v>455.3</v>
      </c>
      <c r="G192" s="10">
        <f t="shared" si="62"/>
        <v>591.70000000000005</v>
      </c>
      <c r="H192" s="2">
        <f t="shared" si="63"/>
        <v>594.20000000000005</v>
      </c>
      <c r="I192" s="49">
        <f t="shared" si="64"/>
        <v>-0.42073375967687232</v>
      </c>
    </row>
    <row r="193" spans="1:9" x14ac:dyDescent="0.2">
      <c r="A193" s="30">
        <f t="shared" si="1"/>
        <v>40185</v>
      </c>
      <c r="C193">
        <v>125.4</v>
      </c>
      <c r="D193">
        <v>241.9</v>
      </c>
      <c r="E193">
        <v>484.8</v>
      </c>
      <c r="F193">
        <v>457.8</v>
      </c>
      <c r="G193" s="10">
        <f t="shared" si="62"/>
        <v>610.20000000000005</v>
      </c>
      <c r="H193" s="2">
        <f t="shared" si="63"/>
        <v>699.7</v>
      </c>
      <c r="I193" s="49">
        <f t="shared" si="64"/>
        <v>-12.791196226954405</v>
      </c>
    </row>
    <row r="194" spans="1:9" x14ac:dyDescent="0.2">
      <c r="A194" s="30">
        <f t="shared" si="1"/>
        <v>40192</v>
      </c>
      <c r="C194">
        <v>132.30000000000001</v>
      </c>
      <c r="D194">
        <v>235.4</v>
      </c>
      <c r="E194">
        <v>497.6</v>
      </c>
      <c r="F194">
        <v>471.8</v>
      </c>
      <c r="G194" s="10">
        <f t="shared" si="62"/>
        <v>629.90000000000009</v>
      </c>
      <c r="H194" s="2">
        <f t="shared" si="63"/>
        <v>707.2</v>
      </c>
      <c r="I194" s="49">
        <f t="shared" si="64"/>
        <v>-10.930429864253387</v>
      </c>
    </row>
    <row r="195" spans="1:9" x14ac:dyDescent="0.2">
      <c r="A195" s="30">
        <f t="shared" si="1"/>
        <v>40199</v>
      </c>
      <c r="C195">
        <v>159.30000000000001</v>
      </c>
      <c r="D195">
        <v>256.39999999999998</v>
      </c>
      <c r="E195">
        <v>517.79999999999995</v>
      </c>
      <c r="F195">
        <v>481.5</v>
      </c>
      <c r="G195" s="10">
        <f t="shared" si="62"/>
        <v>677.09999999999991</v>
      </c>
      <c r="H195" s="2">
        <f t="shared" si="63"/>
        <v>737.9</v>
      </c>
      <c r="I195" s="49">
        <f t="shared" si="64"/>
        <v>-8.2395988616343789</v>
      </c>
    </row>
    <row r="196" spans="1:9" x14ac:dyDescent="0.2">
      <c r="A196" s="30">
        <f t="shared" si="1"/>
        <v>40206</v>
      </c>
      <c r="C196">
        <v>166.1</v>
      </c>
      <c r="D196">
        <v>202.9</v>
      </c>
      <c r="E196">
        <v>600.4</v>
      </c>
      <c r="F196">
        <v>539.1</v>
      </c>
      <c r="G196" s="10">
        <f t="shared" si="62"/>
        <v>766.5</v>
      </c>
      <c r="H196" s="2">
        <f t="shared" si="63"/>
        <v>742</v>
      </c>
      <c r="I196" s="49">
        <f t="shared" si="64"/>
        <v>3.3018867924528239</v>
      </c>
    </row>
    <row r="197" spans="1:9" x14ac:dyDescent="0.2">
      <c r="A197" s="30">
        <f t="shared" si="1"/>
        <v>40213</v>
      </c>
      <c r="C197">
        <v>151.6</v>
      </c>
      <c r="D197">
        <v>197.8</v>
      </c>
      <c r="E197">
        <v>615.79999999999995</v>
      </c>
      <c r="F197">
        <v>621.79999999999995</v>
      </c>
      <c r="G197" s="10">
        <f t="shared" si="62"/>
        <v>767.4</v>
      </c>
      <c r="H197" s="2">
        <f t="shared" si="63"/>
        <v>819.59999999999991</v>
      </c>
      <c r="I197" s="49">
        <f t="shared" si="64"/>
        <v>-6.3689604685212231</v>
      </c>
    </row>
    <row r="198" spans="1:9" x14ac:dyDescent="0.2">
      <c r="A198" s="30">
        <f t="shared" si="1"/>
        <v>40220</v>
      </c>
      <c r="C198">
        <v>196.6</v>
      </c>
      <c r="D198">
        <v>195.7</v>
      </c>
      <c r="E198">
        <v>630</v>
      </c>
      <c r="F198">
        <v>633.79999999999995</v>
      </c>
      <c r="G198" s="10">
        <f t="shared" si="62"/>
        <v>826.6</v>
      </c>
      <c r="H198" s="2">
        <f t="shared" si="63"/>
        <v>829.5</v>
      </c>
      <c r="I198" s="49">
        <f t="shared" si="64"/>
        <v>-0.34960819770946117</v>
      </c>
    </row>
    <row r="199" spans="1:9" x14ac:dyDescent="0.2">
      <c r="A199" s="30">
        <f t="shared" si="1"/>
        <v>40227</v>
      </c>
      <c r="C199">
        <v>182.2</v>
      </c>
      <c r="D199">
        <v>188.6</v>
      </c>
      <c r="E199">
        <v>651.4</v>
      </c>
      <c r="F199">
        <v>642</v>
      </c>
      <c r="G199" s="10">
        <f t="shared" si="62"/>
        <v>833.59999999999991</v>
      </c>
      <c r="H199" s="2">
        <f t="shared" si="63"/>
        <v>830.6</v>
      </c>
      <c r="I199" s="49">
        <f t="shared" si="64"/>
        <v>0.36118468576931129</v>
      </c>
    </row>
    <row r="200" spans="1:9" x14ac:dyDescent="0.2">
      <c r="A200" s="30">
        <f t="shared" si="1"/>
        <v>40234</v>
      </c>
      <c r="C200">
        <v>162.30000000000001</v>
      </c>
      <c r="D200">
        <v>254.7</v>
      </c>
      <c r="E200">
        <v>742.3</v>
      </c>
      <c r="F200">
        <v>656.2</v>
      </c>
      <c r="G200" s="10">
        <f t="shared" si="62"/>
        <v>904.59999999999991</v>
      </c>
      <c r="H200" s="2">
        <f t="shared" si="63"/>
        <v>910.90000000000009</v>
      </c>
      <c r="I200" s="49">
        <f t="shared" si="64"/>
        <v>-0.6916236688989108</v>
      </c>
    </row>
    <row r="201" spans="1:9" x14ac:dyDescent="0.2">
      <c r="A201" s="30">
        <f t="shared" si="1"/>
        <v>40241</v>
      </c>
      <c r="C201">
        <v>140.4</v>
      </c>
      <c r="D201">
        <v>252.1</v>
      </c>
      <c r="E201">
        <v>766.5</v>
      </c>
      <c r="F201">
        <v>736.2</v>
      </c>
      <c r="G201" s="10">
        <f t="shared" si="62"/>
        <v>906.9</v>
      </c>
      <c r="H201" s="2">
        <f t="shared" si="63"/>
        <v>988.30000000000007</v>
      </c>
      <c r="I201" s="49">
        <f t="shared" si="64"/>
        <v>-8.2363654760700289</v>
      </c>
    </row>
    <row r="202" spans="1:9" x14ac:dyDescent="0.2">
      <c r="A202" s="30">
        <f t="shared" si="1"/>
        <v>40248</v>
      </c>
      <c r="C202">
        <v>160.1</v>
      </c>
      <c r="D202">
        <v>245.9</v>
      </c>
      <c r="E202">
        <v>842.1</v>
      </c>
      <c r="F202">
        <v>747.4</v>
      </c>
      <c r="G202" s="10">
        <f t="shared" si="62"/>
        <v>1002.2</v>
      </c>
      <c r="H202" s="2">
        <f t="shared" si="63"/>
        <v>993.3</v>
      </c>
      <c r="I202" s="49">
        <f t="shared" si="64"/>
        <v>0.89600322158462919</v>
      </c>
    </row>
    <row r="203" spans="1:9" x14ac:dyDescent="0.2">
      <c r="A203" s="30">
        <f t="shared" si="1"/>
        <v>40255</v>
      </c>
      <c r="C203">
        <v>148.1</v>
      </c>
      <c r="D203">
        <v>267.2</v>
      </c>
      <c r="E203">
        <v>923.5</v>
      </c>
      <c r="F203">
        <v>761.1</v>
      </c>
      <c r="G203" s="10">
        <f t="shared" si="62"/>
        <v>1071.5999999999999</v>
      </c>
      <c r="H203" s="2">
        <f t="shared" si="63"/>
        <v>1028.3</v>
      </c>
      <c r="I203" s="49">
        <f t="shared" si="64"/>
        <v>4.2108334143732273</v>
      </c>
    </row>
    <row r="204" spans="1:9" x14ac:dyDescent="0.2">
      <c r="A204" s="30">
        <f t="shared" si="1"/>
        <v>40262</v>
      </c>
      <c r="C204">
        <v>130.30000000000001</v>
      </c>
      <c r="D204">
        <v>336.7</v>
      </c>
      <c r="E204">
        <v>944</v>
      </c>
      <c r="F204">
        <v>769</v>
      </c>
      <c r="G204" s="10">
        <f t="shared" si="62"/>
        <v>1074.3</v>
      </c>
      <c r="H204" s="2">
        <f t="shared" si="63"/>
        <v>1105.7</v>
      </c>
      <c r="I204" s="49">
        <f t="shared" si="64"/>
        <v>-2.8398299719634701</v>
      </c>
    </row>
    <row r="205" spans="1:9" x14ac:dyDescent="0.2">
      <c r="A205" s="30">
        <f t="shared" si="1"/>
        <v>40269</v>
      </c>
      <c r="C205">
        <v>132</v>
      </c>
      <c r="D205">
        <v>331.2</v>
      </c>
      <c r="E205">
        <v>955.5</v>
      </c>
      <c r="F205">
        <v>779.3</v>
      </c>
      <c r="G205" s="10">
        <f t="shared" si="62"/>
        <v>1087.5</v>
      </c>
      <c r="H205" s="2">
        <f t="shared" si="63"/>
        <v>1110.5</v>
      </c>
      <c r="I205" s="49">
        <f t="shared" si="64"/>
        <v>-2.0711391265195833</v>
      </c>
    </row>
    <row r="206" spans="1:9" x14ac:dyDescent="0.2">
      <c r="A206" s="30">
        <f t="shared" si="1"/>
        <v>40276</v>
      </c>
      <c r="C206">
        <v>119</v>
      </c>
      <c r="D206">
        <v>265.39999999999998</v>
      </c>
      <c r="E206">
        <v>973.1</v>
      </c>
      <c r="F206">
        <v>849.7</v>
      </c>
      <c r="G206" s="10">
        <f t="shared" si="62"/>
        <v>1092.0999999999999</v>
      </c>
      <c r="H206" s="2">
        <f t="shared" si="63"/>
        <v>1115.0999999999999</v>
      </c>
      <c r="I206" s="49">
        <f t="shared" si="64"/>
        <v>-2.0625952829342653</v>
      </c>
    </row>
    <row r="207" spans="1:9" x14ac:dyDescent="0.2">
      <c r="A207" s="30">
        <f t="shared" si="1"/>
        <v>40283</v>
      </c>
      <c r="C207">
        <v>112.4</v>
      </c>
      <c r="D207">
        <v>256.39999999999998</v>
      </c>
      <c r="E207">
        <v>981.8</v>
      </c>
      <c r="F207">
        <v>862.3</v>
      </c>
      <c r="G207" s="10">
        <f t="shared" si="62"/>
        <v>1094.2</v>
      </c>
      <c r="H207" s="2">
        <f t="shared" si="63"/>
        <v>1118.6999999999998</v>
      </c>
      <c r="I207" s="49">
        <f t="shared" si="64"/>
        <v>-2.1900420130508413</v>
      </c>
    </row>
    <row r="208" spans="1:9" x14ac:dyDescent="0.2">
      <c r="A208" s="30">
        <f t="shared" si="1"/>
        <v>40290</v>
      </c>
      <c r="C208">
        <v>102</v>
      </c>
      <c r="D208">
        <v>188.3</v>
      </c>
      <c r="E208">
        <v>994</v>
      </c>
      <c r="F208">
        <v>936.2</v>
      </c>
      <c r="G208" s="10">
        <f t="shared" si="62"/>
        <v>1096</v>
      </c>
      <c r="H208" s="2">
        <f t="shared" si="63"/>
        <v>1124.5</v>
      </c>
      <c r="I208" s="49">
        <f t="shared" si="64"/>
        <v>-2.5344597598932816</v>
      </c>
    </row>
    <row r="209" spans="1:10" x14ac:dyDescent="0.2">
      <c r="A209" s="30">
        <f t="shared" si="1"/>
        <v>40297</v>
      </c>
      <c r="C209">
        <v>97.3</v>
      </c>
      <c r="D209">
        <v>172</v>
      </c>
      <c r="E209">
        <v>1001</v>
      </c>
      <c r="F209">
        <v>953.6</v>
      </c>
      <c r="G209" s="10">
        <f t="shared" si="62"/>
        <v>1098.3</v>
      </c>
      <c r="H209" s="2">
        <f t="shared" si="63"/>
        <v>1125.5999999999999</v>
      </c>
      <c r="I209" s="49">
        <f t="shared" si="64"/>
        <v>-2.4253731343283569</v>
      </c>
      <c r="J209">
        <v>0</v>
      </c>
    </row>
    <row r="210" spans="1:10" x14ac:dyDescent="0.2">
      <c r="A210" s="30">
        <f t="shared" si="1"/>
        <v>40304</v>
      </c>
      <c r="C210">
        <v>109.8</v>
      </c>
      <c r="D210">
        <v>176.8</v>
      </c>
      <c r="E210">
        <v>1006.6</v>
      </c>
      <c r="F210">
        <v>969.1</v>
      </c>
      <c r="G210" s="10">
        <f t="shared" si="62"/>
        <v>1116.4000000000001</v>
      </c>
      <c r="H210" s="2">
        <f t="shared" si="63"/>
        <v>1145.9000000000001</v>
      </c>
      <c r="I210" s="49">
        <f t="shared" si="64"/>
        <v>-2.5743956715245653</v>
      </c>
      <c r="J210">
        <v>0</v>
      </c>
    </row>
    <row r="211" spans="1:10" x14ac:dyDescent="0.2">
      <c r="A211" s="30">
        <f t="shared" si="1"/>
        <v>40311</v>
      </c>
      <c r="C211">
        <v>84</v>
      </c>
      <c r="D211">
        <v>177.3</v>
      </c>
      <c r="E211">
        <v>1079.8</v>
      </c>
      <c r="F211">
        <v>989.1</v>
      </c>
      <c r="G211" s="10">
        <f t="shared" si="62"/>
        <v>1163.8</v>
      </c>
      <c r="H211" s="2">
        <f t="shared" si="63"/>
        <v>1166.4000000000001</v>
      </c>
      <c r="I211" s="49">
        <f t="shared" si="64"/>
        <v>-0.22290809327847327</v>
      </c>
      <c r="J211">
        <v>0</v>
      </c>
    </row>
    <row r="212" spans="1:10" x14ac:dyDescent="0.2">
      <c r="A212" s="30">
        <f t="shared" si="1"/>
        <v>40318</v>
      </c>
      <c r="C212">
        <v>84</v>
      </c>
      <c r="D212">
        <v>177.3</v>
      </c>
      <c r="E212">
        <v>1079.8</v>
      </c>
      <c r="F212">
        <v>989.1</v>
      </c>
      <c r="G212" s="10">
        <f t="shared" si="62"/>
        <v>1163.8</v>
      </c>
      <c r="H212" s="2">
        <f t="shared" si="63"/>
        <v>1166.4000000000001</v>
      </c>
      <c r="I212" s="49">
        <f t="shared" si="64"/>
        <v>-0.22290809327847327</v>
      </c>
      <c r="J212">
        <v>0</v>
      </c>
    </row>
    <row r="213" spans="1:10" x14ac:dyDescent="0.2">
      <c r="A213" s="30">
        <f t="shared" si="1"/>
        <v>40325</v>
      </c>
      <c r="C213">
        <v>71.099999999999994</v>
      </c>
      <c r="D213">
        <v>52.2</v>
      </c>
      <c r="E213">
        <v>1097.0999999999999</v>
      </c>
      <c r="F213">
        <v>1130</v>
      </c>
      <c r="G213" s="10">
        <f t="shared" si="62"/>
        <v>1168.1999999999998</v>
      </c>
      <c r="H213" s="2">
        <f t="shared" si="63"/>
        <v>1182.2</v>
      </c>
      <c r="I213" s="49">
        <f t="shared" si="64"/>
        <v>-1.1842327863305857</v>
      </c>
      <c r="J213">
        <v>0</v>
      </c>
    </row>
    <row r="214" spans="1:10" x14ac:dyDescent="0.2">
      <c r="A214" s="30">
        <f t="shared" si="1"/>
        <v>40332</v>
      </c>
      <c r="C214">
        <v>72.3</v>
      </c>
      <c r="D214">
        <v>48.1</v>
      </c>
      <c r="E214">
        <v>1175</v>
      </c>
      <c r="F214">
        <v>1136.5999999999999</v>
      </c>
      <c r="G214" s="10">
        <f t="shared" si="62"/>
        <v>1247.3</v>
      </c>
      <c r="H214" s="2">
        <f t="shared" si="63"/>
        <v>1184.6999999999998</v>
      </c>
      <c r="I214" s="49">
        <f t="shared" si="64"/>
        <v>5.2840381531189529</v>
      </c>
      <c r="J214">
        <v>0</v>
      </c>
    </row>
    <row r="215" spans="1:10" x14ac:dyDescent="0.2">
      <c r="A215" s="30">
        <f t="shared" si="1"/>
        <v>40339</v>
      </c>
      <c r="C215">
        <v>62.4</v>
      </c>
      <c r="D215">
        <v>46.8</v>
      </c>
      <c r="E215">
        <v>1185</v>
      </c>
      <c r="F215">
        <v>1144.3</v>
      </c>
      <c r="G215" s="10">
        <f t="shared" si="62"/>
        <v>1247.4000000000001</v>
      </c>
      <c r="H215" s="2">
        <f t="shared" si="63"/>
        <v>1191.0999999999999</v>
      </c>
      <c r="I215" s="49">
        <f t="shared" si="64"/>
        <v>4.7267231970447687</v>
      </c>
      <c r="J215">
        <v>0</v>
      </c>
    </row>
    <row r="216" spans="1:10" x14ac:dyDescent="0.2">
      <c r="A216" s="30">
        <f t="shared" si="1"/>
        <v>40346</v>
      </c>
      <c r="C216">
        <v>52.9</v>
      </c>
      <c r="D216">
        <v>39.5</v>
      </c>
      <c r="E216">
        <v>1195.5</v>
      </c>
      <c r="F216">
        <v>1153.9000000000001</v>
      </c>
      <c r="G216" s="10">
        <f t="shared" si="62"/>
        <v>1248.4000000000001</v>
      </c>
      <c r="H216" s="2">
        <f t="shared" si="63"/>
        <v>1193.4000000000001</v>
      </c>
      <c r="I216" s="49">
        <f t="shared" si="64"/>
        <v>4.6086810792693056</v>
      </c>
      <c r="J216">
        <v>0</v>
      </c>
    </row>
    <row r="217" spans="1:10" x14ac:dyDescent="0.2">
      <c r="A217" s="30">
        <f t="shared" si="1"/>
        <v>40353</v>
      </c>
      <c r="C217">
        <v>105.1</v>
      </c>
      <c r="D217">
        <v>30.1</v>
      </c>
      <c r="E217">
        <v>1205.5</v>
      </c>
      <c r="F217">
        <v>1168.3</v>
      </c>
      <c r="G217" s="10">
        <f t="shared" ref="G217:G227" si="65">+C217+E217</f>
        <v>1310.5999999999999</v>
      </c>
      <c r="H217" s="2">
        <f t="shared" ref="H217:H227" si="66">+D217+F217</f>
        <v>1198.3999999999999</v>
      </c>
      <c r="I217" s="49">
        <f t="shared" si="64"/>
        <v>9.3624833110814478</v>
      </c>
      <c r="J217">
        <v>0</v>
      </c>
    </row>
    <row r="218" spans="1:10" x14ac:dyDescent="0.2">
      <c r="A218" s="30">
        <f t="shared" si="1"/>
        <v>40360</v>
      </c>
      <c r="C218">
        <v>104.3</v>
      </c>
      <c r="D218">
        <v>26.5</v>
      </c>
      <c r="E218">
        <v>1212.7</v>
      </c>
      <c r="F218">
        <v>1171.9000000000001</v>
      </c>
      <c r="G218" s="10">
        <f t="shared" si="65"/>
        <v>1317</v>
      </c>
      <c r="H218" s="2">
        <f t="shared" si="66"/>
        <v>1198.4000000000001</v>
      </c>
      <c r="I218" s="49">
        <f t="shared" si="64"/>
        <v>9.8965287049399109</v>
      </c>
    </row>
    <row r="219" spans="1:10" x14ac:dyDescent="0.2">
      <c r="A219" s="30">
        <f t="shared" si="1"/>
        <v>40367</v>
      </c>
      <c r="C219">
        <v>155.6</v>
      </c>
      <c r="D219">
        <v>20.8</v>
      </c>
      <c r="E219">
        <v>1221.5</v>
      </c>
      <c r="F219">
        <v>1177.7</v>
      </c>
      <c r="G219" s="10">
        <f t="shared" si="65"/>
        <v>1377.1</v>
      </c>
      <c r="H219" s="2">
        <f t="shared" si="66"/>
        <v>1198.5</v>
      </c>
      <c r="I219" s="49">
        <f t="shared" si="64"/>
        <v>14.901960784313717</v>
      </c>
    </row>
    <row r="220" spans="1:10" x14ac:dyDescent="0.2">
      <c r="A220" s="30">
        <f t="shared" si="1"/>
        <v>40374</v>
      </c>
      <c r="C220">
        <v>88.6</v>
      </c>
      <c r="D220">
        <v>25</v>
      </c>
      <c r="E220">
        <v>1228.4000000000001</v>
      </c>
      <c r="F220">
        <v>1187.4000000000001</v>
      </c>
      <c r="G220" s="10">
        <f t="shared" si="65"/>
        <v>1317</v>
      </c>
      <c r="H220" s="2">
        <f t="shared" si="66"/>
        <v>1212.4000000000001</v>
      </c>
      <c r="I220" s="49">
        <f t="shared" ref="I220:I227" si="67">+(G220/H220-1)*100</f>
        <v>8.6275156713955692</v>
      </c>
      <c r="J220">
        <v>60</v>
      </c>
    </row>
    <row r="221" spans="1:10" x14ac:dyDescent="0.2">
      <c r="A221" s="30">
        <f t="shared" si="1"/>
        <v>40381</v>
      </c>
      <c r="C221">
        <v>81.7</v>
      </c>
      <c r="D221">
        <v>77.400000000000006</v>
      </c>
      <c r="E221">
        <v>1235.3</v>
      </c>
      <c r="F221">
        <v>1258.0999999999999</v>
      </c>
      <c r="G221" s="10">
        <f t="shared" si="65"/>
        <v>1317</v>
      </c>
      <c r="H221" s="2">
        <f t="shared" si="66"/>
        <v>1335.5</v>
      </c>
      <c r="I221" s="49">
        <f t="shared" si="67"/>
        <v>-1.3852489704230586</v>
      </c>
      <c r="J221">
        <v>65</v>
      </c>
    </row>
    <row r="222" spans="1:10" x14ac:dyDescent="0.2">
      <c r="A222" s="30">
        <f t="shared" si="1"/>
        <v>40388</v>
      </c>
      <c r="C222">
        <v>82.8</v>
      </c>
      <c r="D222">
        <v>78.5</v>
      </c>
      <c r="E222">
        <v>1304.7</v>
      </c>
      <c r="F222">
        <v>1264.5999999999999</v>
      </c>
      <c r="G222" s="10">
        <f t="shared" si="65"/>
        <v>1387.5</v>
      </c>
      <c r="H222" s="2">
        <f t="shared" si="66"/>
        <v>1343.1</v>
      </c>
      <c r="I222" s="49">
        <f t="shared" si="67"/>
        <v>3.3057851239669533</v>
      </c>
    </row>
    <row r="223" spans="1:10" x14ac:dyDescent="0.2">
      <c r="A223" s="30">
        <f t="shared" si="1"/>
        <v>40395</v>
      </c>
      <c r="C223">
        <v>145.4</v>
      </c>
      <c r="D223">
        <v>162.4</v>
      </c>
      <c r="E223">
        <v>1309.8</v>
      </c>
      <c r="F223">
        <v>1266.5999999999999</v>
      </c>
      <c r="G223" s="10">
        <f t="shared" si="65"/>
        <v>1455.2</v>
      </c>
      <c r="H223" s="2">
        <f t="shared" si="66"/>
        <v>1429</v>
      </c>
      <c r="I223" s="49">
        <f t="shared" si="67"/>
        <v>1.8334499650104918</v>
      </c>
      <c r="J223">
        <v>95.5</v>
      </c>
    </row>
    <row r="224" spans="1:10" x14ac:dyDescent="0.2">
      <c r="A224" s="30">
        <f t="shared" si="1"/>
        <v>40402</v>
      </c>
      <c r="C224">
        <v>109.5</v>
      </c>
      <c r="D224">
        <v>166.2</v>
      </c>
      <c r="E224">
        <v>1385.6</v>
      </c>
      <c r="F224">
        <v>1269.8</v>
      </c>
      <c r="G224" s="10">
        <f t="shared" si="65"/>
        <v>1495.1</v>
      </c>
      <c r="H224" s="2">
        <f t="shared" si="66"/>
        <v>1436</v>
      </c>
      <c r="I224" s="49">
        <f t="shared" si="67"/>
        <v>4.1155988857938697</v>
      </c>
      <c r="J224">
        <v>155.5</v>
      </c>
    </row>
    <row r="225" spans="1:10" x14ac:dyDescent="0.2">
      <c r="A225" s="30">
        <f t="shared" si="1"/>
        <v>40409</v>
      </c>
      <c r="C225">
        <v>103.8</v>
      </c>
      <c r="D225">
        <v>106.1</v>
      </c>
      <c r="E225">
        <v>1392.9</v>
      </c>
      <c r="F225">
        <v>1332.5</v>
      </c>
      <c r="G225" s="10">
        <f t="shared" si="65"/>
        <v>1496.7</v>
      </c>
      <c r="H225" s="2">
        <f t="shared" si="66"/>
        <v>1438.6</v>
      </c>
      <c r="I225" s="49">
        <f t="shared" si="67"/>
        <v>4.0386486862227233</v>
      </c>
      <c r="J225">
        <v>210.5</v>
      </c>
    </row>
    <row r="226" spans="1:10" x14ac:dyDescent="0.2">
      <c r="A226" s="30">
        <f t="shared" si="1"/>
        <v>40416</v>
      </c>
      <c r="C226">
        <v>112.4</v>
      </c>
      <c r="D226">
        <v>100.2</v>
      </c>
      <c r="E226">
        <v>1393.8</v>
      </c>
      <c r="F226">
        <v>1338.3</v>
      </c>
      <c r="G226" s="10">
        <f t="shared" si="65"/>
        <v>1506.2</v>
      </c>
      <c r="H226" s="2">
        <f t="shared" si="66"/>
        <v>1438.5</v>
      </c>
      <c r="I226" s="49">
        <f t="shared" si="67"/>
        <v>4.7062912756343556</v>
      </c>
      <c r="J226">
        <v>218.5</v>
      </c>
    </row>
    <row r="227" spans="1:10" x14ac:dyDescent="0.2">
      <c r="A227" s="30">
        <f t="shared" si="1"/>
        <v>40423</v>
      </c>
      <c r="C227">
        <v>286.3</v>
      </c>
      <c r="D227">
        <v>126.5</v>
      </c>
      <c r="F227">
        <v>3.3</v>
      </c>
      <c r="G227" s="10">
        <f t="shared" si="65"/>
        <v>286.3</v>
      </c>
      <c r="H227" s="2">
        <f t="shared" si="66"/>
        <v>129.80000000000001</v>
      </c>
      <c r="I227" s="49">
        <f t="shared" si="67"/>
        <v>120.57010785824343</v>
      </c>
    </row>
    <row r="228" spans="1:10" x14ac:dyDescent="0.2">
      <c r="A228" s="30">
        <f t="shared" si="1"/>
        <v>40430</v>
      </c>
      <c r="C228">
        <v>350</v>
      </c>
      <c r="D228">
        <v>130.6</v>
      </c>
      <c r="E228">
        <v>2.4</v>
      </c>
      <c r="F228">
        <v>9.1999999999999993</v>
      </c>
      <c r="G228" s="10">
        <f t="shared" ref="G228:G264" si="68">+C228+E228</f>
        <v>352.4</v>
      </c>
      <c r="H228" s="2">
        <f t="shared" ref="H228:H264" si="69">+D228+F228</f>
        <v>139.79999999999998</v>
      </c>
      <c r="I228" s="49">
        <f t="shared" ref="I228:I264" si="70">+(G228/H228-1)*100</f>
        <v>152.07439198855508</v>
      </c>
    </row>
    <row r="229" spans="1:10" x14ac:dyDescent="0.2">
      <c r="A229" s="30">
        <f t="shared" si="1"/>
        <v>40437</v>
      </c>
      <c r="C229">
        <v>357.2</v>
      </c>
      <c r="D229">
        <v>134.6</v>
      </c>
      <c r="E229">
        <v>6.3</v>
      </c>
      <c r="F229">
        <v>14.9</v>
      </c>
      <c r="G229" s="10">
        <f t="shared" si="68"/>
        <v>363.5</v>
      </c>
      <c r="H229" s="2">
        <f t="shared" si="69"/>
        <v>149.5</v>
      </c>
      <c r="I229" s="49">
        <f t="shared" si="70"/>
        <v>143.1438127090301</v>
      </c>
    </row>
    <row r="230" spans="1:10" x14ac:dyDescent="0.2">
      <c r="A230" s="30">
        <f t="shared" si="1"/>
        <v>40444</v>
      </c>
      <c r="C230">
        <v>482.1</v>
      </c>
      <c r="D230">
        <v>138</v>
      </c>
      <c r="E230">
        <v>73.2</v>
      </c>
      <c r="F230">
        <v>19.600000000000001</v>
      </c>
      <c r="G230" s="10">
        <f t="shared" si="68"/>
        <v>555.30000000000007</v>
      </c>
      <c r="H230" s="2">
        <f t="shared" si="69"/>
        <v>157.6</v>
      </c>
      <c r="I230" s="49">
        <f t="shared" si="70"/>
        <v>252.34771573604067</v>
      </c>
    </row>
    <row r="231" spans="1:10" x14ac:dyDescent="0.2">
      <c r="A231" s="30">
        <f t="shared" si="1"/>
        <v>40451</v>
      </c>
      <c r="C231">
        <v>481</v>
      </c>
      <c r="D231">
        <v>132.80000000000001</v>
      </c>
      <c r="E231">
        <v>77.400000000000006</v>
      </c>
      <c r="F231">
        <v>25.8</v>
      </c>
      <c r="G231" s="10">
        <f t="shared" si="68"/>
        <v>558.4</v>
      </c>
      <c r="H231" s="2">
        <f t="shared" si="69"/>
        <v>158.60000000000002</v>
      </c>
      <c r="I231" s="49">
        <f t="shared" si="70"/>
        <v>252.08070617906677</v>
      </c>
    </row>
    <row r="232" spans="1:10" x14ac:dyDescent="0.2">
      <c r="A232" s="30">
        <f t="shared" si="1"/>
        <v>40458</v>
      </c>
      <c r="C232">
        <v>514.6</v>
      </c>
      <c r="D232">
        <v>146.19999999999999</v>
      </c>
      <c r="E232">
        <v>85.7</v>
      </c>
      <c r="F232">
        <v>26.3</v>
      </c>
      <c r="G232" s="10">
        <f t="shared" si="68"/>
        <v>600.30000000000007</v>
      </c>
      <c r="H232" s="2">
        <f t="shared" si="69"/>
        <v>172.5</v>
      </c>
      <c r="I232" s="49">
        <f t="shared" si="70"/>
        <v>248.00000000000006</v>
      </c>
    </row>
    <row r="233" spans="1:10" x14ac:dyDescent="0.2">
      <c r="A233" s="30">
        <f t="shared" si="1"/>
        <v>40465</v>
      </c>
      <c r="C233">
        <v>507.4</v>
      </c>
      <c r="D233">
        <v>147.1</v>
      </c>
      <c r="E233">
        <v>93.5</v>
      </c>
      <c r="F233">
        <v>30.3</v>
      </c>
      <c r="G233" s="10">
        <f t="shared" si="68"/>
        <v>600.9</v>
      </c>
      <c r="H233" s="2">
        <f t="shared" si="69"/>
        <v>177.4</v>
      </c>
      <c r="I233" s="49">
        <f t="shared" si="70"/>
        <v>238.72604284103721</v>
      </c>
    </row>
    <row r="234" spans="1:10" x14ac:dyDescent="0.2">
      <c r="A234" s="30">
        <f t="shared" si="1"/>
        <v>40472</v>
      </c>
      <c r="C234">
        <v>499</v>
      </c>
      <c r="D234">
        <v>156.9</v>
      </c>
      <c r="E234">
        <v>106.7</v>
      </c>
      <c r="F234">
        <v>31.6</v>
      </c>
      <c r="G234" s="10">
        <f t="shared" si="68"/>
        <v>605.70000000000005</v>
      </c>
      <c r="H234" s="2">
        <f t="shared" si="69"/>
        <v>188.5</v>
      </c>
      <c r="I234" s="49">
        <f t="shared" si="70"/>
        <v>221.32625994694962</v>
      </c>
    </row>
    <row r="235" spans="1:10" x14ac:dyDescent="0.2">
      <c r="A235" s="30">
        <f t="shared" si="1"/>
        <v>40479</v>
      </c>
      <c r="C235">
        <v>473.5</v>
      </c>
      <c r="D235">
        <v>155.30000000000001</v>
      </c>
      <c r="E235">
        <v>136.6</v>
      </c>
      <c r="F235">
        <v>98.6</v>
      </c>
      <c r="G235" s="10">
        <f t="shared" si="68"/>
        <v>610.1</v>
      </c>
      <c r="H235" s="2">
        <f t="shared" si="69"/>
        <v>253.9</v>
      </c>
      <c r="I235" s="49">
        <f t="shared" si="70"/>
        <v>140.2914533280819</v>
      </c>
    </row>
    <row r="236" spans="1:10" x14ac:dyDescent="0.2">
      <c r="A236" s="30">
        <f t="shared" si="1"/>
        <v>40486</v>
      </c>
      <c r="C236">
        <v>455.5</v>
      </c>
      <c r="D236">
        <v>154.30000000000001</v>
      </c>
      <c r="E236">
        <v>161.69999999999999</v>
      </c>
      <c r="F236">
        <v>103.1</v>
      </c>
      <c r="G236" s="10">
        <f t="shared" si="68"/>
        <v>617.20000000000005</v>
      </c>
      <c r="H236" s="2">
        <f t="shared" si="69"/>
        <v>257.39999999999998</v>
      </c>
      <c r="I236" s="49">
        <f t="shared" si="70"/>
        <v>139.78243978243984</v>
      </c>
    </row>
    <row r="237" spans="1:10" x14ac:dyDescent="0.2">
      <c r="A237" s="30">
        <f t="shared" si="1"/>
        <v>40493</v>
      </c>
      <c r="C237">
        <v>437.9</v>
      </c>
      <c r="D237">
        <v>155.19999999999999</v>
      </c>
      <c r="E237">
        <v>224.5</v>
      </c>
      <c r="F237">
        <v>195.2</v>
      </c>
      <c r="G237" s="10">
        <f t="shared" si="68"/>
        <v>662.4</v>
      </c>
      <c r="H237" s="2">
        <f t="shared" si="69"/>
        <v>350.4</v>
      </c>
      <c r="I237" s="49">
        <f t="shared" si="70"/>
        <v>89.041095890410958</v>
      </c>
    </row>
    <row r="238" spans="1:10" x14ac:dyDescent="0.2">
      <c r="A238" s="30">
        <f t="shared" si="1"/>
        <v>40500</v>
      </c>
      <c r="C238">
        <v>418.6</v>
      </c>
      <c r="D238">
        <v>167.8</v>
      </c>
      <c r="E238">
        <v>249.6</v>
      </c>
      <c r="F238">
        <v>218.6</v>
      </c>
      <c r="G238" s="10">
        <f t="shared" si="68"/>
        <v>668.2</v>
      </c>
      <c r="H238" s="2">
        <f t="shared" si="69"/>
        <v>386.4</v>
      </c>
      <c r="I238" s="49">
        <f t="shared" si="70"/>
        <v>72.929606625258828</v>
      </c>
    </row>
    <row r="239" spans="1:10" x14ac:dyDescent="0.2">
      <c r="A239" s="30">
        <f t="shared" si="1"/>
        <v>40507</v>
      </c>
      <c r="C239">
        <v>404.2</v>
      </c>
      <c r="D239">
        <v>168.3</v>
      </c>
      <c r="E239">
        <v>262.3</v>
      </c>
      <c r="F239">
        <v>237</v>
      </c>
      <c r="G239" s="10">
        <f t="shared" si="68"/>
        <v>666.5</v>
      </c>
      <c r="H239" s="2">
        <f t="shared" si="69"/>
        <v>405.3</v>
      </c>
      <c r="I239" s="49">
        <f t="shared" si="70"/>
        <v>64.446089316555643</v>
      </c>
    </row>
    <row r="240" spans="1:10" x14ac:dyDescent="0.2">
      <c r="A240" s="30">
        <f t="shared" si="1"/>
        <v>40514</v>
      </c>
      <c r="C240">
        <v>259.60000000000002</v>
      </c>
      <c r="D240">
        <v>232.1</v>
      </c>
      <c r="E240">
        <v>488</v>
      </c>
      <c r="F240">
        <v>245.6</v>
      </c>
      <c r="G240" s="10">
        <f t="shared" si="68"/>
        <v>747.6</v>
      </c>
      <c r="H240" s="2">
        <f t="shared" si="69"/>
        <v>477.7</v>
      </c>
      <c r="I240" s="49">
        <f t="shared" si="70"/>
        <v>56.4998953317982</v>
      </c>
    </row>
    <row r="241" spans="1:9" x14ac:dyDescent="0.2">
      <c r="A241" s="30">
        <f t="shared" si="1"/>
        <v>40521</v>
      </c>
      <c r="C241">
        <v>253.8</v>
      </c>
      <c r="D241">
        <v>220.1</v>
      </c>
      <c r="E241">
        <v>516.70000000000005</v>
      </c>
      <c r="F241">
        <v>270.60000000000002</v>
      </c>
      <c r="G241" s="10">
        <f t="shared" si="68"/>
        <v>770.5</v>
      </c>
      <c r="H241" s="2">
        <f t="shared" si="69"/>
        <v>490.70000000000005</v>
      </c>
      <c r="I241" s="49">
        <f t="shared" si="70"/>
        <v>57.020582840839594</v>
      </c>
    </row>
    <row r="242" spans="1:9" x14ac:dyDescent="0.2">
      <c r="A242" s="30">
        <f t="shared" si="1"/>
        <v>40528</v>
      </c>
      <c r="C242">
        <v>235</v>
      </c>
      <c r="D242">
        <v>143.69999999999999</v>
      </c>
      <c r="E242">
        <v>599.29999999999995</v>
      </c>
      <c r="F242">
        <v>357.7</v>
      </c>
      <c r="G242" s="10">
        <f t="shared" si="68"/>
        <v>834.3</v>
      </c>
      <c r="H242" s="2">
        <f t="shared" si="69"/>
        <v>501.4</v>
      </c>
      <c r="I242" s="49">
        <f t="shared" si="70"/>
        <v>66.394096529716791</v>
      </c>
    </row>
    <row r="243" spans="1:9" x14ac:dyDescent="0.2">
      <c r="A243" s="30">
        <f t="shared" si="1"/>
        <v>40535</v>
      </c>
      <c r="C243">
        <v>222.1</v>
      </c>
      <c r="D243">
        <v>145.80000000000001</v>
      </c>
      <c r="E243">
        <v>613.4</v>
      </c>
      <c r="F243">
        <v>368.4</v>
      </c>
      <c r="G243" s="10">
        <f t="shared" si="68"/>
        <v>835.5</v>
      </c>
      <c r="H243" s="2">
        <f t="shared" si="69"/>
        <v>514.20000000000005</v>
      </c>
      <c r="I243" s="49">
        <f t="shared" si="70"/>
        <v>62.485414235705925</v>
      </c>
    </row>
    <row r="244" spans="1:9" x14ac:dyDescent="0.2">
      <c r="A244" s="30">
        <f t="shared" si="1"/>
        <v>40542</v>
      </c>
      <c r="C244">
        <v>215.3</v>
      </c>
      <c r="D244">
        <v>131.80000000000001</v>
      </c>
      <c r="E244">
        <v>620.79999999999995</v>
      </c>
      <c r="F244">
        <v>459.9</v>
      </c>
      <c r="G244" s="10">
        <f t="shared" si="68"/>
        <v>836.09999999999991</v>
      </c>
      <c r="H244" s="2">
        <f t="shared" si="69"/>
        <v>591.70000000000005</v>
      </c>
      <c r="I244" s="49">
        <f t="shared" si="70"/>
        <v>41.304715227311121</v>
      </c>
    </row>
    <row r="245" spans="1:9" x14ac:dyDescent="0.2">
      <c r="A245" s="30">
        <f t="shared" si="1"/>
        <v>40549</v>
      </c>
      <c r="C245">
        <v>207.8</v>
      </c>
      <c r="D245">
        <v>125.4</v>
      </c>
      <c r="E245">
        <v>669.7</v>
      </c>
      <c r="F245">
        <v>484.8</v>
      </c>
      <c r="G245" s="10">
        <f t="shared" si="68"/>
        <v>877.5</v>
      </c>
      <c r="H245" s="2">
        <f t="shared" si="69"/>
        <v>610.20000000000005</v>
      </c>
      <c r="I245" s="49">
        <f t="shared" si="70"/>
        <v>43.805309734513266</v>
      </c>
    </row>
    <row r="246" spans="1:9" x14ac:dyDescent="0.2">
      <c r="A246" s="30">
        <f t="shared" si="1"/>
        <v>40556</v>
      </c>
      <c r="C246">
        <v>209.6</v>
      </c>
      <c r="D246">
        <v>132.30000000000001</v>
      </c>
      <c r="E246">
        <v>681.1</v>
      </c>
      <c r="F246">
        <v>497.6</v>
      </c>
      <c r="G246" s="10">
        <f t="shared" si="68"/>
        <v>890.7</v>
      </c>
      <c r="H246" s="2">
        <f t="shared" si="69"/>
        <v>629.90000000000009</v>
      </c>
      <c r="I246" s="49">
        <f t="shared" si="70"/>
        <v>41.403397364661053</v>
      </c>
    </row>
    <row r="247" spans="1:9" x14ac:dyDescent="0.2">
      <c r="A247" s="30">
        <f t="shared" si="1"/>
        <v>40563</v>
      </c>
      <c r="C247">
        <v>224.3</v>
      </c>
      <c r="D247">
        <v>159.30000000000001</v>
      </c>
      <c r="E247">
        <v>696.3</v>
      </c>
      <c r="F247">
        <v>517.79999999999995</v>
      </c>
      <c r="G247" s="10">
        <f t="shared" si="68"/>
        <v>920.59999999999991</v>
      </c>
      <c r="H247" s="2">
        <f t="shared" si="69"/>
        <v>677.09999999999991</v>
      </c>
      <c r="I247" s="49">
        <f t="shared" si="70"/>
        <v>35.962191699896628</v>
      </c>
    </row>
    <row r="248" spans="1:9" x14ac:dyDescent="0.2">
      <c r="A248" s="30">
        <f t="shared" si="1"/>
        <v>40570</v>
      </c>
      <c r="C248">
        <v>224.6</v>
      </c>
      <c r="D248">
        <v>166.1</v>
      </c>
      <c r="E248">
        <v>706.3</v>
      </c>
      <c r="F248">
        <v>600.4</v>
      </c>
      <c r="G248" s="10">
        <f t="shared" si="68"/>
        <v>930.9</v>
      </c>
      <c r="H248" s="2">
        <f t="shared" si="69"/>
        <v>766.5</v>
      </c>
      <c r="I248" s="49">
        <f t="shared" si="70"/>
        <v>21.448140900195689</v>
      </c>
    </row>
    <row r="249" spans="1:9" x14ac:dyDescent="0.2">
      <c r="A249" s="30">
        <f t="shared" si="1"/>
        <v>40577</v>
      </c>
      <c r="C249">
        <v>208.7</v>
      </c>
      <c r="D249">
        <v>151.6</v>
      </c>
      <c r="E249">
        <v>728.1</v>
      </c>
      <c r="F249">
        <v>615.79999999999995</v>
      </c>
      <c r="G249" s="10">
        <f t="shared" si="68"/>
        <v>936.8</v>
      </c>
      <c r="H249" s="2">
        <f t="shared" si="69"/>
        <v>767.4</v>
      </c>
      <c r="I249" s="49">
        <f t="shared" si="70"/>
        <v>22.074537399009643</v>
      </c>
    </row>
    <row r="250" spans="1:9" x14ac:dyDescent="0.2">
      <c r="A250" s="30">
        <f t="shared" si="1"/>
        <v>40584</v>
      </c>
      <c r="C250">
        <v>210.2</v>
      </c>
      <c r="D250">
        <v>196.6</v>
      </c>
      <c r="E250">
        <v>739</v>
      </c>
      <c r="F250">
        <v>630</v>
      </c>
      <c r="G250" s="10">
        <f t="shared" si="68"/>
        <v>949.2</v>
      </c>
      <c r="H250" s="2">
        <f t="shared" si="69"/>
        <v>826.6</v>
      </c>
      <c r="I250" s="49">
        <f t="shared" si="70"/>
        <v>14.831841277522372</v>
      </c>
    </row>
    <row r="251" spans="1:9" x14ac:dyDescent="0.2">
      <c r="A251" s="30">
        <f t="shared" si="1"/>
        <v>40591</v>
      </c>
      <c r="C251">
        <v>206.8</v>
      </c>
      <c r="D251">
        <v>182.2</v>
      </c>
      <c r="E251">
        <v>750</v>
      </c>
      <c r="F251">
        <v>651.4</v>
      </c>
      <c r="G251" s="10">
        <f t="shared" si="68"/>
        <v>956.8</v>
      </c>
      <c r="H251" s="2">
        <f t="shared" si="69"/>
        <v>833.59999999999991</v>
      </c>
      <c r="I251" s="49">
        <f t="shared" si="70"/>
        <v>14.779270633397324</v>
      </c>
    </row>
    <row r="252" spans="1:9" x14ac:dyDescent="0.2">
      <c r="A252" s="30">
        <f t="shared" si="1"/>
        <v>40598</v>
      </c>
      <c r="C252">
        <v>214</v>
      </c>
      <c r="D252">
        <v>162.30000000000001</v>
      </c>
      <c r="E252">
        <v>760</v>
      </c>
      <c r="F252">
        <v>742.3</v>
      </c>
      <c r="G252" s="10">
        <f t="shared" si="68"/>
        <v>974</v>
      </c>
      <c r="H252" s="2">
        <f t="shared" si="69"/>
        <v>904.59999999999991</v>
      </c>
      <c r="I252" s="49">
        <f t="shared" si="70"/>
        <v>7.6718991819588966</v>
      </c>
    </row>
    <row r="253" spans="1:9" x14ac:dyDescent="0.2">
      <c r="A253" s="30">
        <f t="shared" ref="A253:A316" si="71">+A252+7</f>
        <v>40605</v>
      </c>
      <c r="C253">
        <v>215.4</v>
      </c>
      <c r="D253">
        <v>140.4</v>
      </c>
      <c r="E253">
        <v>822.6</v>
      </c>
      <c r="F253">
        <v>766.5</v>
      </c>
      <c r="G253" s="10">
        <f t="shared" si="68"/>
        <v>1038</v>
      </c>
      <c r="H253" s="2">
        <f t="shared" si="69"/>
        <v>906.9</v>
      </c>
      <c r="I253" s="49">
        <f t="shared" si="70"/>
        <v>14.455838570956004</v>
      </c>
    </row>
    <row r="254" spans="1:9" x14ac:dyDescent="0.2">
      <c r="A254" s="30">
        <f t="shared" si="71"/>
        <v>40612</v>
      </c>
      <c r="C254">
        <v>196.8</v>
      </c>
      <c r="D254">
        <v>160.1</v>
      </c>
      <c r="E254">
        <v>842.3</v>
      </c>
      <c r="F254">
        <v>842.1</v>
      </c>
      <c r="G254" s="10">
        <f t="shared" si="68"/>
        <v>1039.0999999999999</v>
      </c>
      <c r="H254" s="2">
        <f t="shared" si="69"/>
        <v>1002.2</v>
      </c>
      <c r="I254" s="49">
        <f t="shared" si="70"/>
        <v>3.681899820395107</v>
      </c>
    </row>
    <row r="255" spans="1:9" x14ac:dyDescent="0.2">
      <c r="A255" s="30">
        <f t="shared" si="71"/>
        <v>40619</v>
      </c>
      <c r="C255">
        <v>210.6</v>
      </c>
      <c r="D255">
        <v>148.1</v>
      </c>
      <c r="E255">
        <v>858.8</v>
      </c>
      <c r="F255">
        <v>923.5</v>
      </c>
      <c r="G255" s="10">
        <f t="shared" si="68"/>
        <v>1069.3999999999999</v>
      </c>
      <c r="H255" s="2">
        <f t="shared" si="69"/>
        <v>1071.5999999999999</v>
      </c>
      <c r="I255" s="49">
        <f t="shared" si="70"/>
        <v>-0.20530048525569944</v>
      </c>
    </row>
    <row r="256" spans="1:9" x14ac:dyDescent="0.2">
      <c r="A256" s="30">
        <f t="shared" si="71"/>
        <v>40626</v>
      </c>
      <c r="C256">
        <v>152.30000000000001</v>
      </c>
      <c r="D256">
        <v>130.30000000000001</v>
      </c>
      <c r="E256">
        <v>937.9</v>
      </c>
      <c r="F256">
        <v>944</v>
      </c>
      <c r="G256" s="10">
        <f t="shared" si="68"/>
        <v>1090.2</v>
      </c>
      <c r="H256" s="2">
        <f t="shared" si="69"/>
        <v>1074.3</v>
      </c>
      <c r="I256" s="49">
        <f t="shared" si="70"/>
        <v>1.480033510192702</v>
      </c>
    </row>
    <row r="257" spans="1:10" x14ac:dyDescent="0.2">
      <c r="A257" s="30">
        <f t="shared" si="71"/>
        <v>40633</v>
      </c>
      <c r="C257">
        <v>166.7</v>
      </c>
      <c r="D257">
        <v>132</v>
      </c>
      <c r="E257">
        <v>1022</v>
      </c>
      <c r="F257">
        <v>955.5</v>
      </c>
      <c r="G257" s="10">
        <f t="shared" si="68"/>
        <v>1188.7</v>
      </c>
      <c r="H257" s="2">
        <f t="shared" si="69"/>
        <v>1087.5</v>
      </c>
      <c r="I257" s="49">
        <f t="shared" si="70"/>
        <v>9.3057471264367919</v>
      </c>
    </row>
    <row r="258" spans="1:10" x14ac:dyDescent="0.2">
      <c r="A258" s="30">
        <f t="shared" si="71"/>
        <v>40640</v>
      </c>
      <c r="C258">
        <v>160.30000000000001</v>
      </c>
      <c r="D258">
        <v>119</v>
      </c>
      <c r="E258">
        <v>1036.4000000000001</v>
      </c>
      <c r="F258">
        <v>973.1</v>
      </c>
      <c r="G258" s="10">
        <f t="shared" si="68"/>
        <v>1196.7</v>
      </c>
      <c r="H258" s="2">
        <f t="shared" si="69"/>
        <v>1092.0999999999999</v>
      </c>
      <c r="I258" s="49">
        <f t="shared" si="70"/>
        <v>9.5778774837469207</v>
      </c>
    </row>
    <row r="259" spans="1:10" x14ac:dyDescent="0.2">
      <c r="A259" s="30">
        <f t="shared" si="71"/>
        <v>40647</v>
      </c>
      <c r="C259">
        <v>170.8</v>
      </c>
      <c r="D259">
        <v>112.4</v>
      </c>
      <c r="E259">
        <v>1050.3</v>
      </c>
      <c r="F259">
        <v>981.8</v>
      </c>
      <c r="G259" s="10">
        <f t="shared" si="68"/>
        <v>1221.0999999999999</v>
      </c>
      <c r="H259" s="2">
        <f t="shared" si="69"/>
        <v>1094.2</v>
      </c>
      <c r="I259" s="49">
        <f t="shared" si="70"/>
        <v>11.597514165600419</v>
      </c>
    </row>
    <row r="260" spans="1:10" x14ac:dyDescent="0.2">
      <c r="A260" s="30">
        <f t="shared" si="71"/>
        <v>40654</v>
      </c>
      <c r="C260">
        <v>184.9</v>
      </c>
      <c r="D260">
        <v>102</v>
      </c>
      <c r="E260">
        <v>1124.9000000000001</v>
      </c>
      <c r="F260">
        <v>994.1</v>
      </c>
      <c r="G260" s="10">
        <f t="shared" si="68"/>
        <v>1309.8000000000002</v>
      </c>
      <c r="H260" s="2">
        <f t="shared" si="69"/>
        <v>1096.0999999999999</v>
      </c>
      <c r="I260" s="49">
        <f t="shared" si="70"/>
        <v>19.496396314204944</v>
      </c>
    </row>
    <row r="261" spans="1:10" x14ac:dyDescent="0.2">
      <c r="A261" s="30">
        <f t="shared" si="71"/>
        <v>40661</v>
      </c>
      <c r="C261">
        <v>206.1</v>
      </c>
      <c r="D261">
        <v>97.3</v>
      </c>
      <c r="E261">
        <v>1132.4000000000001</v>
      </c>
      <c r="F261">
        <v>1001</v>
      </c>
      <c r="G261" s="10">
        <f t="shared" si="68"/>
        <v>1338.5</v>
      </c>
      <c r="H261" s="2">
        <f t="shared" si="69"/>
        <v>1098.3</v>
      </c>
      <c r="I261" s="49">
        <f t="shared" si="70"/>
        <v>21.870162979149612</v>
      </c>
    </row>
    <row r="262" spans="1:10" x14ac:dyDescent="0.2">
      <c r="A262" s="30">
        <f t="shared" si="71"/>
        <v>40668</v>
      </c>
      <c r="C262">
        <v>209.9</v>
      </c>
      <c r="D262">
        <v>109.8</v>
      </c>
      <c r="E262">
        <v>1137.4000000000001</v>
      </c>
      <c r="F262">
        <v>1006.6</v>
      </c>
      <c r="G262" s="10">
        <f t="shared" si="68"/>
        <v>1347.3000000000002</v>
      </c>
      <c r="H262" s="2">
        <f t="shared" si="69"/>
        <v>1116.4000000000001</v>
      </c>
      <c r="I262" s="49">
        <f t="shared" si="70"/>
        <v>20.682551056968833</v>
      </c>
    </row>
    <row r="263" spans="1:10" x14ac:dyDescent="0.2">
      <c r="A263" s="30">
        <f t="shared" si="71"/>
        <v>40675</v>
      </c>
      <c r="C263">
        <v>229.1</v>
      </c>
      <c r="D263">
        <v>84</v>
      </c>
      <c r="E263">
        <v>1148.5</v>
      </c>
      <c r="F263">
        <v>1079.8</v>
      </c>
      <c r="G263" s="10">
        <f t="shared" si="68"/>
        <v>1377.6</v>
      </c>
      <c r="H263" s="2">
        <f t="shared" si="69"/>
        <v>1163.8</v>
      </c>
      <c r="I263" s="49">
        <f t="shared" si="70"/>
        <v>18.370854098642386</v>
      </c>
    </row>
    <row r="264" spans="1:10" x14ac:dyDescent="0.2">
      <c r="A264" s="30">
        <f t="shared" si="71"/>
        <v>40682</v>
      </c>
      <c r="C264">
        <v>218.2</v>
      </c>
      <c r="D264">
        <v>77.400000000000006</v>
      </c>
      <c r="E264">
        <v>1230.2</v>
      </c>
      <c r="F264">
        <v>1089.8</v>
      </c>
      <c r="G264" s="10">
        <f t="shared" si="68"/>
        <v>1448.4</v>
      </c>
      <c r="H264" s="2">
        <f t="shared" si="69"/>
        <v>1167.2</v>
      </c>
      <c r="I264" s="49">
        <f t="shared" si="70"/>
        <v>24.091843728581217</v>
      </c>
    </row>
    <row r="265" spans="1:10" x14ac:dyDescent="0.2">
      <c r="A265" s="30">
        <f t="shared" si="71"/>
        <v>40689</v>
      </c>
      <c r="C265">
        <v>210.4</v>
      </c>
      <c r="D265">
        <v>71.099999999999994</v>
      </c>
      <c r="E265">
        <v>1261.5999999999999</v>
      </c>
      <c r="F265">
        <v>1097.0999999999999</v>
      </c>
      <c r="G265" s="10">
        <f t="shared" ref="G265:G274" si="72">+C265+E265</f>
        <v>1472</v>
      </c>
      <c r="H265" s="2">
        <f t="shared" ref="H265:H274" si="73">+D265+F265</f>
        <v>1168.1999999999998</v>
      </c>
      <c r="I265" s="49">
        <f t="shared" ref="I265:I274" si="74">+(G265/H265-1)*100</f>
        <v>26.005820921075173</v>
      </c>
    </row>
    <row r="266" spans="1:10" x14ac:dyDescent="0.2">
      <c r="A266" s="30">
        <f t="shared" si="71"/>
        <v>40696</v>
      </c>
      <c r="C266">
        <v>168.8</v>
      </c>
      <c r="D266">
        <v>75.3</v>
      </c>
      <c r="E266">
        <v>1279</v>
      </c>
      <c r="F266">
        <v>1175</v>
      </c>
      <c r="G266" s="10">
        <f t="shared" si="72"/>
        <v>1447.8</v>
      </c>
      <c r="H266" s="2">
        <f t="shared" si="73"/>
        <v>1250.3</v>
      </c>
      <c r="I266" s="49">
        <f t="shared" si="74"/>
        <v>15.796208909861642</v>
      </c>
    </row>
    <row r="267" spans="1:10" x14ac:dyDescent="0.2">
      <c r="A267" s="30">
        <f t="shared" si="71"/>
        <v>40703</v>
      </c>
      <c r="C267">
        <v>182.3</v>
      </c>
      <c r="D267">
        <v>62.4</v>
      </c>
      <c r="E267">
        <v>1296.0999999999999</v>
      </c>
      <c r="F267">
        <v>1185</v>
      </c>
      <c r="G267" s="10">
        <f t="shared" si="72"/>
        <v>1478.3999999999999</v>
      </c>
      <c r="H267" s="2">
        <f t="shared" si="73"/>
        <v>1247.4000000000001</v>
      </c>
      <c r="I267" s="49">
        <f t="shared" si="74"/>
        <v>18.518518518518491</v>
      </c>
      <c r="J267">
        <v>5</v>
      </c>
    </row>
    <row r="268" spans="1:10" x14ac:dyDescent="0.2">
      <c r="A268" s="30">
        <f t="shared" si="71"/>
        <v>40710</v>
      </c>
      <c r="C268">
        <v>171.6</v>
      </c>
      <c r="D268">
        <v>52.9</v>
      </c>
      <c r="E268">
        <v>1312.4</v>
      </c>
      <c r="F268">
        <v>1195.5</v>
      </c>
      <c r="G268" s="10">
        <f t="shared" si="72"/>
        <v>1484</v>
      </c>
      <c r="H268" s="2">
        <f t="shared" si="73"/>
        <v>1248.4000000000001</v>
      </c>
      <c r="I268" s="49">
        <f t="shared" si="74"/>
        <v>18.87215636014097</v>
      </c>
      <c r="J268">
        <v>5</v>
      </c>
    </row>
    <row r="269" spans="1:10" x14ac:dyDescent="0.2">
      <c r="A269" s="30">
        <f t="shared" si="71"/>
        <v>40717</v>
      </c>
      <c r="C269">
        <v>155.9</v>
      </c>
      <c r="D269">
        <v>105.1</v>
      </c>
      <c r="E269">
        <v>1330.9</v>
      </c>
      <c r="F269">
        <v>1205.5</v>
      </c>
      <c r="G269" s="10">
        <f t="shared" si="72"/>
        <v>1486.8000000000002</v>
      </c>
      <c r="H269" s="2">
        <f t="shared" si="73"/>
        <v>1310.5999999999999</v>
      </c>
      <c r="I269" s="49">
        <f t="shared" si="74"/>
        <v>13.444224019533069</v>
      </c>
      <c r="J269">
        <v>5</v>
      </c>
    </row>
    <row r="270" spans="1:10" x14ac:dyDescent="0.2">
      <c r="A270" s="30">
        <f t="shared" si="71"/>
        <v>40724</v>
      </c>
      <c r="C270">
        <v>146.80000000000001</v>
      </c>
      <c r="D270">
        <v>104.3</v>
      </c>
      <c r="E270">
        <v>1348.8</v>
      </c>
      <c r="F270">
        <v>1212.7</v>
      </c>
      <c r="G270" s="10">
        <f t="shared" si="72"/>
        <v>1495.6</v>
      </c>
      <c r="H270" s="2">
        <f t="shared" si="73"/>
        <v>1317</v>
      </c>
      <c r="I270" s="49">
        <f t="shared" si="74"/>
        <v>13.561123766135141</v>
      </c>
      <c r="J270">
        <v>5</v>
      </c>
    </row>
    <row r="271" spans="1:10" x14ac:dyDescent="0.2">
      <c r="A271" s="30">
        <f t="shared" si="71"/>
        <v>40731</v>
      </c>
      <c r="C271">
        <v>115.2</v>
      </c>
      <c r="D271">
        <v>155.6</v>
      </c>
      <c r="E271">
        <v>1494.6</v>
      </c>
      <c r="F271">
        <v>1221.5</v>
      </c>
      <c r="G271" s="10">
        <f t="shared" si="72"/>
        <v>1609.8</v>
      </c>
      <c r="H271" s="2">
        <f t="shared" si="73"/>
        <v>1377.1</v>
      </c>
      <c r="I271" s="49">
        <f t="shared" si="74"/>
        <v>16.897828770604907</v>
      </c>
      <c r="J271">
        <v>20</v>
      </c>
    </row>
    <row r="272" spans="1:10" x14ac:dyDescent="0.2">
      <c r="A272" s="30">
        <f t="shared" si="71"/>
        <v>40738</v>
      </c>
      <c r="C272">
        <v>120.2</v>
      </c>
      <c r="D272">
        <v>88.6</v>
      </c>
      <c r="E272">
        <v>1499</v>
      </c>
      <c r="F272">
        <v>1228.4000000000001</v>
      </c>
      <c r="G272" s="10">
        <f t="shared" si="72"/>
        <v>1619.2</v>
      </c>
      <c r="H272" s="2">
        <f t="shared" si="73"/>
        <v>1317</v>
      </c>
      <c r="I272" s="49">
        <f t="shared" si="74"/>
        <v>22.946089597570229</v>
      </c>
      <c r="J272">
        <v>86</v>
      </c>
    </row>
    <row r="273" spans="1:10" x14ac:dyDescent="0.2">
      <c r="A273" s="30">
        <f t="shared" si="71"/>
        <v>40745</v>
      </c>
      <c r="C273">
        <v>134.69999999999999</v>
      </c>
      <c r="D273">
        <v>81.7</v>
      </c>
      <c r="E273">
        <v>1504.7</v>
      </c>
      <c r="F273">
        <v>1235.3</v>
      </c>
      <c r="G273" s="10">
        <f t="shared" si="72"/>
        <v>1639.4</v>
      </c>
      <c r="H273" s="2">
        <f t="shared" si="73"/>
        <v>1317</v>
      </c>
      <c r="I273" s="49">
        <f t="shared" si="74"/>
        <v>24.479878511769183</v>
      </c>
      <c r="J273">
        <v>103.5</v>
      </c>
    </row>
    <row r="274" spans="1:10" x14ac:dyDescent="0.2">
      <c r="A274" s="30">
        <f t="shared" si="71"/>
        <v>40752</v>
      </c>
      <c r="C274">
        <v>128.1</v>
      </c>
      <c r="D274">
        <v>82.8</v>
      </c>
      <c r="E274">
        <v>1521.5</v>
      </c>
      <c r="F274">
        <v>1304.7</v>
      </c>
      <c r="G274" s="10">
        <f t="shared" si="72"/>
        <v>1649.6</v>
      </c>
      <c r="H274" s="2">
        <f t="shared" si="73"/>
        <v>1387.5</v>
      </c>
      <c r="I274" s="49">
        <f t="shared" si="74"/>
        <v>18.890090090090084</v>
      </c>
      <c r="J274">
        <v>102.5</v>
      </c>
    </row>
    <row r="275" spans="1:10" x14ac:dyDescent="0.2">
      <c r="A275" s="30">
        <f t="shared" si="71"/>
        <v>40759</v>
      </c>
      <c r="C275">
        <v>148.19999999999999</v>
      </c>
      <c r="D275">
        <v>145.4</v>
      </c>
      <c r="E275">
        <v>1533.5</v>
      </c>
      <c r="F275">
        <v>1309.8</v>
      </c>
      <c r="G275" s="10">
        <f t="shared" ref="G275:H285" si="75">+C275+E275</f>
        <v>1681.7</v>
      </c>
      <c r="H275" s="2">
        <f t="shared" si="75"/>
        <v>1455.2</v>
      </c>
      <c r="I275" s="49">
        <f t="shared" ref="I275:I316" si="76">+(G275/H275-1)*100</f>
        <v>15.564870808136334</v>
      </c>
      <c r="J275">
        <v>108</v>
      </c>
    </row>
    <row r="276" spans="1:10" x14ac:dyDescent="0.2">
      <c r="A276" s="30">
        <f t="shared" si="71"/>
        <v>40766</v>
      </c>
      <c r="C276">
        <v>121.1</v>
      </c>
      <c r="D276">
        <v>109.5</v>
      </c>
      <c r="E276">
        <v>1555.2</v>
      </c>
      <c r="F276">
        <v>1385.6</v>
      </c>
      <c r="G276" s="10">
        <f t="shared" si="75"/>
        <v>1676.3</v>
      </c>
      <c r="H276" s="2">
        <f t="shared" si="75"/>
        <v>1495.1</v>
      </c>
      <c r="I276" s="49">
        <f t="shared" si="76"/>
        <v>12.119590662831925</v>
      </c>
      <c r="J276">
        <v>105</v>
      </c>
    </row>
    <row r="277" spans="1:10" x14ac:dyDescent="0.2">
      <c r="A277" s="30">
        <f t="shared" si="71"/>
        <v>40773</v>
      </c>
      <c r="C277">
        <v>184.4</v>
      </c>
      <c r="D277">
        <v>103.8</v>
      </c>
      <c r="E277">
        <v>1640.3</v>
      </c>
      <c r="F277">
        <v>1392.9</v>
      </c>
      <c r="G277" s="10">
        <f t="shared" si="75"/>
        <v>1824.7</v>
      </c>
      <c r="H277" s="2">
        <f t="shared" si="75"/>
        <v>1496.7</v>
      </c>
      <c r="I277" s="49">
        <f t="shared" si="76"/>
        <v>21.914879401349641</v>
      </c>
      <c r="J277">
        <v>201</v>
      </c>
    </row>
    <row r="278" spans="1:10" x14ac:dyDescent="0.2">
      <c r="A278" s="30">
        <f t="shared" si="71"/>
        <v>40780</v>
      </c>
      <c r="C278">
        <v>166.4</v>
      </c>
      <c r="D278">
        <v>112.4</v>
      </c>
      <c r="E278">
        <v>1660.7</v>
      </c>
      <c r="F278">
        <v>1393.8</v>
      </c>
      <c r="G278" s="10">
        <f t="shared" si="75"/>
        <v>1827.1000000000001</v>
      </c>
      <c r="H278" s="2">
        <f t="shared" si="75"/>
        <v>1506.2</v>
      </c>
      <c r="I278" s="49">
        <f t="shared" si="76"/>
        <v>21.305271544283634</v>
      </c>
      <c r="J278">
        <v>237</v>
      </c>
    </row>
    <row r="279" spans="1:10" x14ac:dyDescent="0.2">
      <c r="A279" s="30">
        <f t="shared" si="71"/>
        <v>40787</v>
      </c>
      <c r="C279">
        <v>400.3</v>
      </c>
      <c r="D279">
        <v>286.3</v>
      </c>
      <c r="E279">
        <v>3.7</v>
      </c>
      <c r="F279">
        <v>0</v>
      </c>
      <c r="G279" s="10">
        <f t="shared" si="75"/>
        <v>404</v>
      </c>
      <c r="H279" s="2">
        <f t="shared" si="75"/>
        <v>286.3</v>
      </c>
      <c r="I279" s="49">
        <f t="shared" si="76"/>
        <v>41.11072301781347</v>
      </c>
    </row>
    <row r="280" spans="1:10" x14ac:dyDescent="0.2">
      <c r="A280" s="30">
        <f t="shared" si="71"/>
        <v>40794</v>
      </c>
      <c r="C280">
        <v>380.7</v>
      </c>
      <c r="D280">
        <v>350</v>
      </c>
      <c r="E280">
        <v>20.8</v>
      </c>
      <c r="F280">
        <v>2.4</v>
      </c>
      <c r="G280" s="10">
        <f t="shared" si="75"/>
        <v>401.5</v>
      </c>
      <c r="H280" s="2">
        <f t="shared" si="75"/>
        <v>352.4</v>
      </c>
      <c r="I280" s="49">
        <f t="shared" si="76"/>
        <v>13.933030646992073</v>
      </c>
    </row>
    <row r="281" spans="1:10" x14ac:dyDescent="0.2">
      <c r="A281" s="30">
        <f t="shared" si="71"/>
        <v>40801</v>
      </c>
      <c r="C281">
        <v>374.6</v>
      </c>
      <c r="D281">
        <v>357.2</v>
      </c>
      <c r="E281">
        <v>31.4</v>
      </c>
      <c r="F281">
        <v>6.3</v>
      </c>
      <c r="G281" s="10">
        <f t="shared" si="75"/>
        <v>406</v>
      </c>
      <c r="H281" s="2">
        <f t="shared" si="75"/>
        <v>363.5</v>
      </c>
      <c r="I281" s="49">
        <f t="shared" si="76"/>
        <v>11.691884456671243</v>
      </c>
    </row>
    <row r="282" spans="1:10" x14ac:dyDescent="0.2">
      <c r="A282" s="30">
        <f t="shared" si="71"/>
        <v>40808</v>
      </c>
      <c r="C282">
        <v>379.7</v>
      </c>
      <c r="D282">
        <v>482.1</v>
      </c>
      <c r="E282">
        <v>45.4</v>
      </c>
      <c r="F282">
        <v>73.2</v>
      </c>
      <c r="G282" s="10">
        <f t="shared" si="75"/>
        <v>425.09999999999997</v>
      </c>
      <c r="H282" s="2">
        <f t="shared" si="75"/>
        <v>555.30000000000007</v>
      </c>
      <c r="I282" s="49">
        <f t="shared" si="76"/>
        <v>-23.44678552133983</v>
      </c>
    </row>
    <row r="283" spans="1:10" x14ac:dyDescent="0.2">
      <c r="A283" s="30">
        <f t="shared" si="71"/>
        <v>40815</v>
      </c>
      <c r="C283" s="96">
        <v>346.2</v>
      </c>
      <c r="D283" s="96">
        <v>481</v>
      </c>
      <c r="E283" s="96">
        <v>81.2</v>
      </c>
      <c r="F283" s="96">
        <v>77.400000000000006</v>
      </c>
      <c r="G283" s="114">
        <f t="shared" si="75"/>
        <v>427.4</v>
      </c>
      <c r="H283" s="2">
        <f t="shared" si="75"/>
        <v>558.4</v>
      </c>
      <c r="I283" s="49">
        <f t="shared" si="76"/>
        <v>-23.45988538681949</v>
      </c>
    </row>
    <row r="284" spans="1:10" ht="15" x14ac:dyDescent="0.3">
      <c r="A284" s="30">
        <f t="shared" si="71"/>
        <v>40822</v>
      </c>
      <c r="C284" s="97">
        <v>344.8</v>
      </c>
      <c r="D284" s="96">
        <v>514.6</v>
      </c>
      <c r="E284" s="96">
        <v>95.1</v>
      </c>
      <c r="F284" s="96">
        <v>85.7</v>
      </c>
      <c r="G284" s="114">
        <f t="shared" si="75"/>
        <v>439.9</v>
      </c>
      <c r="H284" s="2">
        <f t="shared" si="75"/>
        <v>600.30000000000007</v>
      </c>
      <c r="I284" s="49">
        <f t="shared" si="76"/>
        <v>-26.719973346660019</v>
      </c>
    </row>
    <row r="285" spans="1:10" x14ac:dyDescent="0.2">
      <c r="A285" s="30">
        <f t="shared" si="71"/>
        <v>40829</v>
      </c>
      <c r="C285" s="96">
        <v>346.3</v>
      </c>
      <c r="D285" s="96">
        <v>507.4</v>
      </c>
      <c r="E285" s="96">
        <v>99.5</v>
      </c>
      <c r="F285" s="96">
        <v>93.5</v>
      </c>
      <c r="G285" s="114">
        <f t="shared" si="75"/>
        <v>445.8</v>
      </c>
      <c r="H285" s="2">
        <f t="shared" si="75"/>
        <v>600.9</v>
      </c>
      <c r="I285" s="49">
        <f t="shared" si="76"/>
        <v>-25.811283075386914</v>
      </c>
    </row>
    <row r="286" spans="1:10" x14ac:dyDescent="0.2">
      <c r="A286" s="30">
        <f t="shared" si="71"/>
        <v>40836</v>
      </c>
      <c r="C286" s="96">
        <v>340.8</v>
      </c>
      <c r="D286" s="96">
        <v>499</v>
      </c>
      <c r="E286" s="96">
        <v>107.2</v>
      </c>
      <c r="F286" s="96">
        <v>106.7</v>
      </c>
      <c r="G286" s="114">
        <f t="shared" ref="G286:H293" si="77">+C286+E286</f>
        <v>448</v>
      </c>
      <c r="H286" s="2">
        <f t="shared" si="77"/>
        <v>605.70000000000005</v>
      </c>
      <c r="I286" s="49">
        <f t="shared" si="76"/>
        <v>-26.035991414891868</v>
      </c>
    </row>
    <row r="287" spans="1:10" x14ac:dyDescent="0.2">
      <c r="A287" s="30">
        <f t="shared" si="71"/>
        <v>40843</v>
      </c>
      <c r="C287" s="96">
        <v>338.9</v>
      </c>
      <c r="D287" s="96">
        <v>473.5</v>
      </c>
      <c r="E287" s="96">
        <v>119</v>
      </c>
      <c r="F287" s="96">
        <v>136.6</v>
      </c>
      <c r="G287" s="114">
        <f t="shared" si="77"/>
        <v>457.9</v>
      </c>
      <c r="H287" s="2">
        <f t="shared" si="77"/>
        <v>610.1</v>
      </c>
      <c r="I287" s="49">
        <f t="shared" si="76"/>
        <v>-24.946730044255048</v>
      </c>
    </row>
    <row r="288" spans="1:10" x14ac:dyDescent="0.2">
      <c r="A288" s="30">
        <f t="shared" si="71"/>
        <v>40850</v>
      </c>
      <c r="C288" s="96">
        <v>198.8</v>
      </c>
      <c r="D288" s="96">
        <v>455.5</v>
      </c>
      <c r="E288" s="96">
        <v>265.2</v>
      </c>
      <c r="F288" s="96">
        <v>161.69999999999999</v>
      </c>
      <c r="G288" s="114">
        <f t="shared" si="77"/>
        <v>464</v>
      </c>
      <c r="H288" s="2">
        <f t="shared" si="77"/>
        <v>617.20000000000005</v>
      </c>
      <c r="I288" s="49">
        <f t="shared" si="76"/>
        <v>-24.821775761503574</v>
      </c>
    </row>
    <row r="289" spans="1:9" x14ac:dyDescent="0.2">
      <c r="A289" s="30">
        <f t="shared" si="71"/>
        <v>40857</v>
      </c>
      <c r="C289" s="96">
        <v>183.6</v>
      </c>
      <c r="D289" s="96">
        <v>437.9</v>
      </c>
      <c r="E289" s="96">
        <v>282.3</v>
      </c>
      <c r="F289" s="96">
        <v>224.5</v>
      </c>
      <c r="G289" s="114">
        <f t="shared" si="77"/>
        <v>465.9</v>
      </c>
      <c r="H289" s="2">
        <f t="shared" si="77"/>
        <v>662.4</v>
      </c>
      <c r="I289" s="49">
        <f t="shared" si="76"/>
        <v>-29.664855072463769</v>
      </c>
    </row>
    <row r="290" spans="1:9" x14ac:dyDescent="0.2">
      <c r="A290" s="30">
        <f t="shared" si="71"/>
        <v>40864</v>
      </c>
      <c r="C290" s="96">
        <v>172.1</v>
      </c>
      <c r="D290" s="96">
        <v>418.6</v>
      </c>
      <c r="E290" s="96">
        <v>307.89999999999998</v>
      </c>
      <c r="F290" s="96">
        <v>249.7</v>
      </c>
      <c r="G290" s="114">
        <f t="shared" si="77"/>
        <v>480</v>
      </c>
      <c r="H290" s="2">
        <f t="shared" si="77"/>
        <v>668.3</v>
      </c>
      <c r="I290" s="49">
        <f t="shared" si="76"/>
        <v>-28.175968876253176</v>
      </c>
    </row>
    <row r="291" spans="1:9" x14ac:dyDescent="0.2">
      <c r="A291" s="30">
        <f t="shared" si="71"/>
        <v>40871</v>
      </c>
      <c r="C291" s="96">
        <v>217.7</v>
      </c>
      <c r="D291" s="96">
        <v>404.2</v>
      </c>
      <c r="E291" s="96">
        <v>324.10000000000002</v>
      </c>
      <c r="F291" s="96">
        <v>262.3</v>
      </c>
      <c r="G291" s="114">
        <f t="shared" si="77"/>
        <v>541.79999999999995</v>
      </c>
      <c r="H291" s="2">
        <f t="shared" si="77"/>
        <v>666.5</v>
      </c>
      <c r="I291" s="49">
        <f t="shared" si="76"/>
        <v>-18.709677419354843</v>
      </c>
    </row>
    <row r="292" spans="1:9" x14ac:dyDescent="0.2">
      <c r="A292" s="30">
        <f t="shared" si="71"/>
        <v>40878</v>
      </c>
      <c r="C292" s="96">
        <v>212.8</v>
      </c>
      <c r="D292" s="96">
        <v>259.60000000000002</v>
      </c>
      <c r="E292" s="96">
        <v>331.5</v>
      </c>
      <c r="F292" s="96">
        <v>488.1</v>
      </c>
      <c r="G292" s="114">
        <f t="shared" si="77"/>
        <v>544.29999999999995</v>
      </c>
      <c r="H292" s="2">
        <f t="shared" si="77"/>
        <v>747.7</v>
      </c>
      <c r="I292" s="49">
        <f t="shared" si="76"/>
        <v>-27.203423833088149</v>
      </c>
    </row>
    <row r="293" spans="1:9" x14ac:dyDescent="0.2">
      <c r="A293" s="30">
        <f t="shared" si="71"/>
        <v>40885</v>
      </c>
      <c r="C293" s="96">
        <v>205.9</v>
      </c>
      <c r="D293" s="96">
        <v>253.8</v>
      </c>
      <c r="E293" s="96">
        <v>345.9</v>
      </c>
      <c r="F293" s="96">
        <v>5216.7</v>
      </c>
      <c r="G293" s="114">
        <f t="shared" si="77"/>
        <v>551.79999999999995</v>
      </c>
      <c r="H293" s="2">
        <f t="shared" si="77"/>
        <v>5470.5</v>
      </c>
      <c r="I293" s="49">
        <f t="shared" si="76"/>
        <v>-89.913170642537239</v>
      </c>
    </row>
    <row r="294" spans="1:9" x14ac:dyDescent="0.2">
      <c r="A294" s="30">
        <f t="shared" si="71"/>
        <v>40892</v>
      </c>
      <c r="C294">
        <v>208.4</v>
      </c>
      <c r="D294">
        <v>235</v>
      </c>
      <c r="E294">
        <v>419.9</v>
      </c>
      <c r="F294">
        <v>599.29999999999995</v>
      </c>
      <c r="G294" s="114">
        <f t="shared" ref="G294:H296" si="78">+C294+E294</f>
        <v>628.29999999999995</v>
      </c>
      <c r="H294" s="2">
        <f t="shared" si="78"/>
        <v>834.3</v>
      </c>
      <c r="I294" s="49">
        <f t="shared" si="76"/>
        <v>-24.691358024691358</v>
      </c>
    </row>
    <row r="295" spans="1:9" x14ac:dyDescent="0.2">
      <c r="A295" s="30">
        <f t="shared" si="71"/>
        <v>40899</v>
      </c>
      <c r="C295">
        <v>222.7</v>
      </c>
      <c r="D295">
        <v>222.1</v>
      </c>
      <c r="E295">
        <v>427.4</v>
      </c>
      <c r="F295">
        <v>613.4</v>
      </c>
      <c r="G295" s="114">
        <f t="shared" si="78"/>
        <v>650.09999999999991</v>
      </c>
      <c r="H295" s="2">
        <f t="shared" si="78"/>
        <v>835.5</v>
      </c>
      <c r="I295" s="49">
        <f t="shared" si="76"/>
        <v>-22.190305206463201</v>
      </c>
    </row>
    <row r="296" spans="1:9" x14ac:dyDescent="0.2">
      <c r="A296" s="30">
        <f t="shared" si="71"/>
        <v>40906</v>
      </c>
      <c r="C296">
        <v>226.1</v>
      </c>
      <c r="D296">
        <v>215.3</v>
      </c>
      <c r="E296">
        <v>460.6</v>
      </c>
      <c r="F296">
        <v>620.79999999999995</v>
      </c>
      <c r="G296" s="114">
        <f t="shared" si="78"/>
        <v>686.7</v>
      </c>
      <c r="H296" s="2">
        <f t="shared" si="78"/>
        <v>836.09999999999991</v>
      </c>
      <c r="I296" s="49">
        <f t="shared" si="76"/>
        <v>-17.868675995694282</v>
      </c>
    </row>
    <row r="297" spans="1:9" x14ac:dyDescent="0.2">
      <c r="A297" s="30">
        <f t="shared" si="71"/>
        <v>40913</v>
      </c>
      <c r="C297">
        <v>225.6</v>
      </c>
      <c r="D297">
        <v>207.8</v>
      </c>
      <c r="E297">
        <v>471.4</v>
      </c>
      <c r="F297">
        <v>669.7</v>
      </c>
      <c r="G297" s="114">
        <f>+C297+E297</f>
        <v>697</v>
      </c>
      <c r="H297" s="2">
        <f>+D297+F297</f>
        <v>877.5</v>
      </c>
      <c r="I297" s="49">
        <f t="shared" si="76"/>
        <v>-20.569800569800567</v>
      </c>
    </row>
    <row r="298" spans="1:9" x14ac:dyDescent="0.2">
      <c r="A298" s="30">
        <f t="shared" si="71"/>
        <v>40920</v>
      </c>
      <c r="C298">
        <v>306.39999999999998</v>
      </c>
      <c r="D298">
        <v>209.6</v>
      </c>
      <c r="E298">
        <v>544.29999999999995</v>
      </c>
      <c r="F298">
        <v>681.1</v>
      </c>
      <c r="G298" s="114">
        <f t="shared" ref="G298:G330" si="79">+C298+E298</f>
        <v>850.69999999999993</v>
      </c>
      <c r="H298" s="2">
        <f t="shared" ref="H298:H330" si="80">+D298+F298</f>
        <v>890.7</v>
      </c>
      <c r="I298" s="49">
        <f t="shared" si="76"/>
        <v>-4.4908498933423306</v>
      </c>
    </row>
    <row r="299" spans="1:9" x14ac:dyDescent="0.2">
      <c r="A299" s="30">
        <f t="shared" si="71"/>
        <v>40927</v>
      </c>
      <c r="C299">
        <v>315.3</v>
      </c>
      <c r="D299">
        <v>224.3</v>
      </c>
      <c r="E299">
        <v>551.9</v>
      </c>
      <c r="F299">
        <v>696.3</v>
      </c>
      <c r="G299" s="114">
        <f t="shared" si="79"/>
        <v>867.2</v>
      </c>
      <c r="H299" s="2">
        <f t="shared" si="80"/>
        <v>920.59999999999991</v>
      </c>
      <c r="I299" s="49">
        <f t="shared" si="76"/>
        <v>-5.8005648490115025</v>
      </c>
    </row>
    <row r="300" spans="1:9" x14ac:dyDescent="0.2">
      <c r="A300" s="30">
        <f t="shared" si="71"/>
        <v>40934</v>
      </c>
      <c r="C300">
        <v>278.39999999999998</v>
      </c>
      <c r="D300">
        <v>224.6</v>
      </c>
      <c r="E300">
        <v>592.6</v>
      </c>
      <c r="F300">
        <v>706.3</v>
      </c>
      <c r="G300" s="114">
        <f t="shared" si="79"/>
        <v>871</v>
      </c>
      <c r="H300" s="2">
        <f t="shared" si="80"/>
        <v>930.9</v>
      </c>
      <c r="I300" s="49">
        <f t="shared" si="76"/>
        <v>-6.4346331507143635</v>
      </c>
    </row>
    <row r="301" spans="1:9" x14ac:dyDescent="0.2">
      <c r="A301" s="30">
        <f t="shared" si="71"/>
        <v>40941</v>
      </c>
      <c r="C301">
        <v>266.8</v>
      </c>
      <c r="D301">
        <v>208.7</v>
      </c>
      <c r="E301">
        <v>610.79999999999995</v>
      </c>
      <c r="F301">
        <v>728.1</v>
      </c>
      <c r="G301" s="114">
        <f t="shared" si="79"/>
        <v>877.59999999999991</v>
      </c>
      <c r="H301" s="2">
        <f t="shared" si="80"/>
        <v>936.8</v>
      </c>
      <c r="I301" s="49">
        <f t="shared" si="76"/>
        <v>-6.3193851409052098</v>
      </c>
    </row>
    <row r="302" spans="1:9" x14ac:dyDescent="0.2">
      <c r="A302" s="30">
        <f t="shared" si="71"/>
        <v>40948</v>
      </c>
      <c r="C302">
        <v>259.3</v>
      </c>
      <c r="D302">
        <v>210.2</v>
      </c>
      <c r="E302">
        <v>698.7</v>
      </c>
      <c r="F302">
        <v>739</v>
      </c>
      <c r="G302" s="114">
        <f t="shared" si="79"/>
        <v>958</v>
      </c>
      <c r="H302" s="2">
        <f t="shared" si="80"/>
        <v>949.2</v>
      </c>
      <c r="I302" s="49">
        <f t="shared" si="76"/>
        <v>0.92709650231772578</v>
      </c>
    </row>
    <row r="303" spans="1:9" x14ac:dyDescent="0.2">
      <c r="A303" s="30">
        <f t="shared" si="71"/>
        <v>40955</v>
      </c>
      <c r="C303">
        <v>261.89999999999998</v>
      </c>
      <c r="D303">
        <v>206.8</v>
      </c>
      <c r="E303">
        <v>708</v>
      </c>
      <c r="F303">
        <v>750</v>
      </c>
      <c r="G303" s="114">
        <f t="shared" si="79"/>
        <v>969.9</v>
      </c>
      <c r="H303" s="2">
        <f t="shared" si="80"/>
        <v>956.8</v>
      </c>
      <c r="I303" s="49">
        <f t="shared" si="76"/>
        <v>1.3691471571906311</v>
      </c>
    </row>
    <row r="304" spans="1:9" x14ac:dyDescent="0.2">
      <c r="A304" s="30">
        <f t="shared" si="71"/>
        <v>40962</v>
      </c>
      <c r="C304">
        <v>268.89999999999998</v>
      </c>
      <c r="D304">
        <v>214</v>
      </c>
      <c r="E304">
        <v>728.2</v>
      </c>
      <c r="F304">
        <v>760</v>
      </c>
      <c r="G304" s="114">
        <f t="shared" si="79"/>
        <v>997.1</v>
      </c>
      <c r="H304" s="2">
        <f t="shared" si="80"/>
        <v>974</v>
      </c>
      <c r="I304" s="49">
        <f t="shared" si="76"/>
        <v>2.3716632443531838</v>
      </c>
    </row>
    <row r="305" spans="1:10" x14ac:dyDescent="0.2">
      <c r="A305" s="30">
        <f t="shared" si="71"/>
        <v>40969</v>
      </c>
      <c r="C305">
        <v>276.3</v>
      </c>
      <c r="D305">
        <v>215.4</v>
      </c>
      <c r="E305">
        <v>741.3</v>
      </c>
      <c r="F305">
        <v>822.6</v>
      </c>
      <c r="G305" s="114">
        <f t="shared" si="79"/>
        <v>1017.5999999999999</v>
      </c>
      <c r="H305" s="2">
        <f t="shared" si="80"/>
        <v>1038</v>
      </c>
      <c r="I305" s="49">
        <f t="shared" si="76"/>
        <v>-1.9653179190751491</v>
      </c>
    </row>
    <row r="306" spans="1:10" x14ac:dyDescent="0.2">
      <c r="A306" s="30">
        <f t="shared" si="71"/>
        <v>40976</v>
      </c>
      <c r="C306">
        <v>260.3</v>
      </c>
      <c r="D306">
        <v>196.8</v>
      </c>
      <c r="E306">
        <v>766.5</v>
      </c>
      <c r="F306">
        <v>842.3</v>
      </c>
      <c r="G306" s="114">
        <f t="shared" si="79"/>
        <v>1026.8</v>
      </c>
      <c r="H306" s="2">
        <f t="shared" si="80"/>
        <v>1039.0999999999999</v>
      </c>
      <c r="I306" s="49">
        <f t="shared" si="76"/>
        <v>-1.1837166778943309</v>
      </c>
    </row>
    <row r="307" spans="1:10" x14ac:dyDescent="0.2">
      <c r="A307" s="30">
        <f t="shared" si="71"/>
        <v>40983</v>
      </c>
      <c r="C307">
        <v>200.5</v>
      </c>
      <c r="D307">
        <v>210.6</v>
      </c>
      <c r="E307">
        <v>847.4</v>
      </c>
      <c r="F307">
        <v>858.8</v>
      </c>
      <c r="G307" s="114">
        <f t="shared" si="79"/>
        <v>1047.9000000000001</v>
      </c>
      <c r="H307" s="2">
        <f t="shared" si="80"/>
        <v>1069.3999999999999</v>
      </c>
      <c r="I307" s="49">
        <f t="shared" si="76"/>
        <v>-2.0104731625210204</v>
      </c>
    </row>
    <row r="308" spans="1:10" x14ac:dyDescent="0.2">
      <c r="A308" s="30">
        <f t="shared" si="71"/>
        <v>40990</v>
      </c>
      <c r="C308">
        <v>223.3</v>
      </c>
      <c r="D308">
        <v>152.30000000000001</v>
      </c>
      <c r="E308">
        <v>857.1</v>
      </c>
      <c r="F308">
        <v>937.9</v>
      </c>
      <c r="G308" s="114">
        <f t="shared" si="79"/>
        <v>1080.4000000000001</v>
      </c>
      <c r="H308" s="2">
        <f t="shared" si="80"/>
        <v>1090.2</v>
      </c>
      <c r="I308" s="49">
        <f t="shared" si="76"/>
        <v>-0.89891762979269485</v>
      </c>
    </row>
    <row r="309" spans="1:10" x14ac:dyDescent="0.2">
      <c r="A309" s="30">
        <f t="shared" si="71"/>
        <v>40997</v>
      </c>
      <c r="C309">
        <v>314.8</v>
      </c>
      <c r="D309">
        <v>166.7</v>
      </c>
      <c r="E309">
        <v>870.7</v>
      </c>
      <c r="F309">
        <v>1022</v>
      </c>
      <c r="G309" s="114">
        <f t="shared" si="79"/>
        <v>1185.5</v>
      </c>
      <c r="H309" s="2">
        <f t="shared" si="80"/>
        <v>1188.7</v>
      </c>
      <c r="I309" s="49">
        <f t="shared" si="76"/>
        <v>-0.26920164886010678</v>
      </c>
    </row>
    <row r="310" spans="1:10" x14ac:dyDescent="0.2">
      <c r="A310" s="30">
        <f t="shared" si="71"/>
        <v>41004</v>
      </c>
      <c r="C310">
        <v>249.9</v>
      </c>
      <c r="D310">
        <v>160.30000000000001</v>
      </c>
      <c r="E310">
        <v>1043.9000000000001</v>
      </c>
      <c r="F310">
        <v>1036.4000000000001</v>
      </c>
      <c r="G310" s="114">
        <f t="shared" si="79"/>
        <v>1293.8000000000002</v>
      </c>
      <c r="H310" s="2">
        <f t="shared" si="80"/>
        <v>1196.7</v>
      </c>
      <c r="I310" s="49">
        <f t="shared" si="76"/>
        <v>8.113980111974616</v>
      </c>
    </row>
    <row r="311" spans="1:10" x14ac:dyDescent="0.2">
      <c r="A311" s="30">
        <f t="shared" si="71"/>
        <v>41011</v>
      </c>
      <c r="C311">
        <v>242.9</v>
      </c>
      <c r="D311">
        <v>170.8</v>
      </c>
      <c r="E311">
        <v>1062.5</v>
      </c>
      <c r="F311">
        <v>1050.3</v>
      </c>
      <c r="G311" s="114">
        <f t="shared" si="79"/>
        <v>1305.4000000000001</v>
      </c>
      <c r="H311" s="2">
        <f t="shared" si="80"/>
        <v>1221.0999999999999</v>
      </c>
      <c r="I311" s="49">
        <f t="shared" si="76"/>
        <v>6.9036114978298313</v>
      </c>
    </row>
    <row r="312" spans="1:10" x14ac:dyDescent="0.2">
      <c r="A312" s="30">
        <f t="shared" si="71"/>
        <v>41018</v>
      </c>
      <c r="C312">
        <v>245.7</v>
      </c>
      <c r="D312">
        <v>184.9</v>
      </c>
      <c r="E312">
        <v>1069.9000000000001</v>
      </c>
      <c r="F312">
        <v>1124.9000000000001</v>
      </c>
      <c r="G312" s="114">
        <f t="shared" si="79"/>
        <v>1315.6000000000001</v>
      </c>
      <c r="H312" s="2">
        <f t="shared" si="80"/>
        <v>1309.8000000000002</v>
      </c>
      <c r="I312" s="49">
        <f t="shared" si="76"/>
        <v>0.44281569705297841</v>
      </c>
    </row>
    <row r="313" spans="1:10" x14ac:dyDescent="0.2">
      <c r="A313" s="30">
        <f t="shared" si="71"/>
        <v>41025</v>
      </c>
      <c r="C313">
        <v>240.3</v>
      </c>
      <c r="D313">
        <v>206.1</v>
      </c>
      <c r="E313">
        <v>1091.8</v>
      </c>
      <c r="F313">
        <v>1132.4000000000001</v>
      </c>
      <c r="G313" s="114">
        <f t="shared" si="79"/>
        <v>1332.1</v>
      </c>
      <c r="H313" s="2">
        <f t="shared" si="80"/>
        <v>1338.5</v>
      </c>
      <c r="I313" s="49">
        <f t="shared" si="76"/>
        <v>-0.4781471796787562</v>
      </c>
    </row>
    <row r="314" spans="1:10" x14ac:dyDescent="0.2">
      <c r="A314" s="30">
        <f t="shared" si="71"/>
        <v>41032</v>
      </c>
      <c r="C314">
        <v>237.4</v>
      </c>
      <c r="D314">
        <v>209.9</v>
      </c>
      <c r="E314">
        <v>1108.4000000000001</v>
      </c>
      <c r="F314">
        <v>1137.4000000000001</v>
      </c>
      <c r="G314" s="114">
        <f t="shared" si="79"/>
        <v>1345.8000000000002</v>
      </c>
      <c r="H314" s="2">
        <f t="shared" si="80"/>
        <v>1347.3000000000002</v>
      </c>
      <c r="I314" s="49">
        <f t="shared" si="76"/>
        <v>-0.11133377866844318</v>
      </c>
      <c r="J314">
        <v>60.5</v>
      </c>
    </row>
    <row r="315" spans="1:10" x14ac:dyDescent="0.2">
      <c r="A315" s="30">
        <f t="shared" si="71"/>
        <v>41039</v>
      </c>
      <c r="C315">
        <v>232.7</v>
      </c>
      <c r="D315">
        <v>229.1</v>
      </c>
      <c r="E315">
        <v>1121.4000000000001</v>
      </c>
      <c r="F315">
        <v>1148.5</v>
      </c>
      <c r="G315" s="114">
        <f t="shared" si="79"/>
        <v>1354.1000000000001</v>
      </c>
      <c r="H315" s="2">
        <f t="shared" si="80"/>
        <v>1377.6</v>
      </c>
      <c r="I315" s="49">
        <f t="shared" si="76"/>
        <v>-1.7058652729384227</v>
      </c>
      <c r="J315">
        <v>63.5</v>
      </c>
    </row>
    <row r="316" spans="1:10" x14ac:dyDescent="0.2">
      <c r="A316" s="30">
        <f t="shared" si="71"/>
        <v>41046</v>
      </c>
      <c r="C316">
        <v>234</v>
      </c>
      <c r="D316">
        <v>218.2</v>
      </c>
      <c r="E316">
        <v>1137.7</v>
      </c>
      <c r="F316">
        <v>1230.2</v>
      </c>
      <c r="G316" s="114">
        <f t="shared" si="79"/>
        <v>1371.7</v>
      </c>
      <c r="H316" s="2">
        <f t="shared" si="80"/>
        <v>1448.4</v>
      </c>
      <c r="I316" s="49">
        <f t="shared" si="76"/>
        <v>-5.2954984810825723</v>
      </c>
      <c r="J316">
        <v>63.5</v>
      </c>
    </row>
    <row r="317" spans="1:10" x14ac:dyDescent="0.2">
      <c r="A317" s="30">
        <f t="shared" ref="A317:A380" si="81">+A316+7</f>
        <v>41053</v>
      </c>
      <c r="C317">
        <v>234</v>
      </c>
      <c r="D317">
        <v>218.2</v>
      </c>
      <c r="E317">
        <v>1137.7</v>
      </c>
      <c r="F317">
        <v>1230.2</v>
      </c>
      <c r="G317" s="114">
        <f t="shared" si="79"/>
        <v>1371.7</v>
      </c>
      <c r="H317" s="2">
        <f t="shared" si="80"/>
        <v>1448.4</v>
      </c>
      <c r="I317" s="49">
        <f>+(G317/H317-1)*100</f>
        <v>-5.2954984810825723</v>
      </c>
      <c r="J317">
        <v>63.5</v>
      </c>
    </row>
    <row r="318" spans="1:10" x14ac:dyDescent="0.2">
      <c r="A318" s="30">
        <f t="shared" si="81"/>
        <v>41060</v>
      </c>
      <c r="C318">
        <v>209.8</v>
      </c>
      <c r="D318">
        <v>168.8</v>
      </c>
      <c r="E318">
        <v>1260.7</v>
      </c>
      <c r="F318">
        <v>1279</v>
      </c>
      <c r="G318" s="114">
        <f t="shared" si="79"/>
        <v>1470.5</v>
      </c>
      <c r="H318" s="2">
        <f t="shared" si="80"/>
        <v>1447.8</v>
      </c>
      <c r="I318" s="49">
        <f>+(G318/H318-1)*100</f>
        <v>1.5678961182483908</v>
      </c>
      <c r="J318">
        <v>63.5</v>
      </c>
    </row>
    <row r="319" spans="1:10" x14ac:dyDescent="0.2">
      <c r="A319" s="30">
        <f t="shared" si="81"/>
        <v>41067</v>
      </c>
      <c r="C319">
        <v>203.2</v>
      </c>
      <c r="D319">
        <v>182.3</v>
      </c>
      <c r="E319">
        <v>1272.8</v>
      </c>
      <c r="F319">
        <v>1296.0999999999999</v>
      </c>
      <c r="G319" s="114">
        <f t="shared" si="79"/>
        <v>1476</v>
      </c>
      <c r="H319" s="2">
        <f t="shared" si="80"/>
        <v>1478.3999999999999</v>
      </c>
      <c r="I319" s="49">
        <f>+(G319/H319-1)*100</f>
        <v>-0.16233766233765268</v>
      </c>
      <c r="J319">
        <v>63.5</v>
      </c>
    </row>
    <row r="320" spans="1:10" x14ac:dyDescent="0.2">
      <c r="A320" s="30">
        <f t="shared" si="81"/>
        <v>41074</v>
      </c>
      <c r="C320">
        <v>181.2</v>
      </c>
      <c r="D320">
        <v>171.6</v>
      </c>
      <c r="E320">
        <v>1296.9000000000001</v>
      </c>
      <c r="F320">
        <v>1312.4</v>
      </c>
      <c r="G320" s="114">
        <f t="shared" si="79"/>
        <v>1478.1000000000001</v>
      </c>
      <c r="H320" s="2">
        <f t="shared" si="80"/>
        <v>1484</v>
      </c>
      <c r="I320" s="49">
        <f>+(G320/H320-1)*100</f>
        <v>-0.39757412398920833</v>
      </c>
      <c r="J320">
        <v>63.5</v>
      </c>
    </row>
    <row r="321" spans="1:10" x14ac:dyDescent="0.2">
      <c r="A321" s="30">
        <f t="shared" si="81"/>
        <v>41081</v>
      </c>
      <c r="C321">
        <v>183.3</v>
      </c>
      <c r="D321">
        <v>155.9</v>
      </c>
      <c r="E321">
        <v>1309.7</v>
      </c>
      <c r="F321">
        <v>1330.9</v>
      </c>
      <c r="G321" s="114">
        <f t="shared" si="79"/>
        <v>1493</v>
      </c>
      <c r="H321" s="2">
        <f t="shared" si="80"/>
        <v>1486.8000000000002</v>
      </c>
      <c r="I321" s="49">
        <f t="shared" ref="I321:I327" si="82">+(G321/H321-1)*100</f>
        <v>0.41700295937583398</v>
      </c>
      <c r="J321">
        <v>63.5</v>
      </c>
    </row>
    <row r="322" spans="1:10" x14ac:dyDescent="0.2">
      <c r="A322" s="30">
        <f t="shared" si="81"/>
        <v>41088</v>
      </c>
      <c r="C322">
        <v>156.1</v>
      </c>
      <c r="D322">
        <v>146.80000000000001</v>
      </c>
      <c r="E322">
        <v>1331.8</v>
      </c>
      <c r="F322">
        <v>1348.8</v>
      </c>
      <c r="G322" s="114">
        <f t="shared" si="79"/>
        <v>1487.8999999999999</v>
      </c>
      <c r="H322" s="2">
        <f t="shared" si="80"/>
        <v>1495.6</v>
      </c>
      <c r="I322" s="49">
        <f t="shared" si="82"/>
        <v>-0.51484354105375552</v>
      </c>
      <c r="J322">
        <v>63.5</v>
      </c>
    </row>
    <row r="323" spans="1:10" x14ac:dyDescent="0.2">
      <c r="A323" s="30">
        <f t="shared" si="81"/>
        <v>41095</v>
      </c>
      <c r="C323">
        <v>172.5</v>
      </c>
      <c r="D323">
        <v>115.2</v>
      </c>
      <c r="E323">
        <v>1345.5</v>
      </c>
      <c r="F323">
        <v>1494.6</v>
      </c>
      <c r="G323" s="114">
        <f t="shared" si="79"/>
        <v>1518</v>
      </c>
      <c r="H323" s="2">
        <f t="shared" si="80"/>
        <v>1609.8</v>
      </c>
      <c r="I323" s="49">
        <f t="shared" si="82"/>
        <v>-5.7025717480432281</v>
      </c>
      <c r="J323">
        <v>63.5</v>
      </c>
    </row>
    <row r="324" spans="1:10" x14ac:dyDescent="0.2">
      <c r="A324" s="30">
        <f t="shared" si="81"/>
        <v>41102</v>
      </c>
      <c r="C324">
        <v>161.4</v>
      </c>
      <c r="D324">
        <v>120.2</v>
      </c>
      <c r="E324">
        <v>1362.2</v>
      </c>
      <c r="F324">
        <v>1499</v>
      </c>
      <c r="G324" s="114">
        <f t="shared" si="79"/>
        <v>1523.6000000000001</v>
      </c>
      <c r="H324" s="2">
        <f t="shared" si="80"/>
        <v>1619.2</v>
      </c>
      <c r="I324" s="49">
        <f t="shared" si="82"/>
        <v>-5.9041501976284554</v>
      </c>
      <c r="J324">
        <v>68.5</v>
      </c>
    </row>
    <row r="325" spans="1:10" x14ac:dyDescent="0.2">
      <c r="A325" s="30">
        <f t="shared" si="81"/>
        <v>41109</v>
      </c>
      <c r="C325">
        <v>90.9</v>
      </c>
      <c r="D325">
        <v>134.69999999999999</v>
      </c>
      <c r="E325">
        <v>1438.5</v>
      </c>
      <c r="F325">
        <v>1504.7</v>
      </c>
      <c r="G325" s="114">
        <f t="shared" si="79"/>
        <v>1529.4</v>
      </c>
      <c r="H325" s="2">
        <f t="shared" si="80"/>
        <v>1639.4</v>
      </c>
      <c r="I325" s="49">
        <f t="shared" si="82"/>
        <v>-6.7097718677564977</v>
      </c>
      <c r="J325">
        <v>68.5</v>
      </c>
    </row>
    <row r="326" spans="1:10" x14ac:dyDescent="0.2">
      <c r="A326" s="30">
        <f t="shared" si="81"/>
        <v>41116</v>
      </c>
      <c r="C326">
        <v>80.2</v>
      </c>
      <c r="D326">
        <v>128.1</v>
      </c>
      <c r="E326">
        <v>1475.7</v>
      </c>
      <c r="F326">
        <v>1521.5</v>
      </c>
      <c r="G326" s="114">
        <f t="shared" si="79"/>
        <v>1555.9</v>
      </c>
      <c r="H326" s="2">
        <f t="shared" si="80"/>
        <v>1649.6</v>
      </c>
      <c r="I326" s="49">
        <f t="shared" si="82"/>
        <v>-5.6801648884577949</v>
      </c>
      <c r="J326">
        <v>75.5</v>
      </c>
    </row>
    <row r="327" spans="1:10" x14ac:dyDescent="0.2">
      <c r="A327" s="30">
        <f t="shared" si="81"/>
        <v>41123</v>
      </c>
      <c r="C327">
        <v>62.6</v>
      </c>
      <c r="D327">
        <v>148.19999999999999</v>
      </c>
      <c r="E327">
        <v>1501.9</v>
      </c>
      <c r="F327">
        <v>1533.5</v>
      </c>
      <c r="G327" s="114">
        <f t="shared" si="79"/>
        <v>1564.5</v>
      </c>
      <c r="H327" s="2">
        <f t="shared" si="80"/>
        <v>1681.7</v>
      </c>
      <c r="I327" s="49">
        <f t="shared" si="82"/>
        <v>-6.969138371885597</v>
      </c>
      <c r="J327">
        <v>81.5</v>
      </c>
    </row>
    <row r="328" spans="1:10" x14ac:dyDescent="0.2">
      <c r="A328" s="30">
        <f t="shared" si="81"/>
        <v>41130</v>
      </c>
      <c r="C328">
        <v>59.5</v>
      </c>
      <c r="D328">
        <v>121.1</v>
      </c>
      <c r="E328">
        <v>1579.2</v>
      </c>
      <c r="F328">
        <v>1555.2</v>
      </c>
      <c r="G328" s="114">
        <f t="shared" si="79"/>
        <v>1638.7</v>
      </c>
      <c r="H328" s="2">
        <f t="shared" si="80"/>
        <v>1676.3</v>
      </c>
      <c r="I328" s="49">
        <f t="shared" ref="I328:I373" si="83">+(G328/H328-1)*100</f>
        <v>-2.2430352562190503</v>
      </c>
      <c r="J328">
        <v>81.5</v>
      </c>
    </row>
    <row r="329" spans="1:10" x14ac:dyDescent="0.2">
      <c r="A329" s="30">
        <f t="shared" si="81"/>
        <v>41137</v>
      </c>
      <c r="C329">
        <v>49.9</v>
      </c>
      <c r="D329">
        <v>184.4</v>
      </c>
      <c r="E329">
        <v>1591.6</v>
      </c>
      <c r="F329">
        <v>1640.3</v>
      </c>
      <c r="G329" s="114">
        <f t="shared" si="79"/>
        <v>1641.5</v>
      </c>
      <c r="H329" s="2">
        <f t="shared" si="80"/>
        <v>1824.7</v>
      </c>
      <c r="I329" s="49">
        <f t="shared" si="83"/>
        <v>-10.040006576423522</v>
      </c>
      <c r="J329">
        <v>84.5</v>
      </c>
    </row>
    <row r="330" spans="1:10" x14ac:dyDescent="0.2">
      <c r="A330" s="30">
        <f t="shared" si="81"/>
        <v>41144</v>
      </c>
      <c r="C330">
        <v>37.200000000000003</v>
      </c>
      <c r="D330">
        <v>166.4</v>
      </c>
      <c r="E330">
        <v>1630.9</v>
      </c>
      <c r="F330">
        <v>1660.7</v>
      </c>
      <c r="G330" s="114">
        <f t="shared" si="79"/>
        <v>1668.1000000000001</v>
      </c>
      <c r="H330" s="2">
        <f t="shared" si="80"/>
        <v>1827.1000000000001</v>
      </c>
      <c r="I330" s="49">
        <f t="shared" si="83"/>
        <v>-8.702315144217609</v>
      </c>
      <c r="J330">
        <v>84.9</v>
      </c>
    </row>
    <row r="331" spans="1:10" x14ac:dyDescent="0.2">
      <c r="A331" s="30">
        <f t="shared" si="81"/>
        <v>41151</v>
      </c>
      <c r="C331">
        <v>31.1</v>
      </c>
      <c r="D331">
        <v>400.3</v>
      </c>
      <c r="E331">
        <v>1709.2</v>
      </c>
      <c r="F331">
        <v>3.7</v>
      </c>
      <c r="G331" s="114">
        <f t="shared" ref="G331:G373" si="84">+C331+E331</f>
        <v>1740.3</v>
      </c>
      <c r="H331" s="2">
        <f t="shared" ref="H331:H373" si="85">+D331+F331</f>
        <v>404</v>
      </c>
      <c r="I331" s="49">
        <f t="shared" si="83"/>
        <v>330.76732673267327</v>
      </c>
      <c r="J331">
        <v>84.9</v>
      </c>
    </row>
    <row r="332" spans="1:10" x14ac:dyDescent="0.2">
      <c r="A332" s="30">
        <f t="shared" si="81"/>
        <v>41158</v>
      </c>
      <c r="C332">
        <v>149</v>
      </c>
      <c r="D332">
        <v>400.3</v>
      </c>
      <c r="E332">
        <v>5.5</v>
      </c>
      <c r="F332">
        <v>3.7</v>
      </c>
      <c r="G332" s="114">
        <f t="shared" si="84"/>
        <v>154.5</v>
      </c>
      <c r="H332" s="2">
        <f t="shared" si="85"/>
        <v>404</v>
      </c>
      <c r="I332" s="49">
        <f t="shared" si="83"/>
        <v>-61.757425742574256</v>
      </c>
    </row>
    <row r="333" spans="1:10" x14ac:dyDescent="0.2">
      <c r="A333" s="30">
        <f t="shared" si="81"/>
        <v>41165</v>
      </c>
      <c r="C333">
        <v>182</v>
      </c>
      <c r="D333">
        <v>374.6</v>
      </c>
      <c r="E333">
        <v>12.6</v>
      </c>
      <c r="F333">
        <v>31.4</v>
      </c>
      <c r="G333" s="114">
        <f t="shared" si="84"/>
        <v>194.6</v>
      </c>
      <c r="H333" s="2">
        <f t="shared" si="85"/>
        <v>406</v>
      </c>
      <c r="I333" s="49">
        <f t="shared" si="83"/>
        <v>-52.068965517241381</v>
      </c>
    </row>
    <row r="334" spans="1:10" x14ac:dyDescent="0.2">
      <c r="A334" s="30">
        <f t="shared" si="81"/>
        <v>41172</v>
      </c>
      <c r="C334">
        <v>204.5</v>
      </c>
      <c r="D334">
        <v>379.7</v>
      </c>
      <c r="E334">
        <v>20.2</v>
      </c>
      <c r="F334">
        <v>45.4</v>
      </c>
      <c r="G334" s="114">
        <f t="shared" si="84"/>
        <v>224.7</v>
      </c>
      <c r="H334" s="2">
        <f t="shared" si="85"/>
        <v>425.09999999999997</v>
      </c>
      <c r="I334" s="49">
        <f t="shared" si="83"/>
        <v>-47.141848976711366</v>
      </c>
    </row>
    <row r="335" spans="1:10" x14ac:dyDescent="0.2">
      <c r="A335" s="30">
        <f t="shared" si="81"/>
        <v>41179</v>
      </c>
      <c r="C335">
        <v>211.4</v>
      </c>
      <c r="D335">
        <v>346.2</v>
      </c>
      <c r="E335">
        <v>97.1</v>
      </c>
      <c r="F335">
        <v>81.2</v>
      </c>
      <c r="G335" s="114">
        <f t="shared" si="84"/>
        <v>308.5</v>
      </c>
      <c r="H335" s="2">
        <f t="shared" si="85"/>
        <v>427.4</v>
      </c>
      <c r="I335" s="49">
        <f t="shared" si="83"/>
        <v>-27.819372952737474</v>
      </c>
    </row>
    <row r="336" spans="1:10" x14ac:dyDescent="0.2">
      <c r="A336" s="30">
        <f t="shared" si="81"/>
        <v>41186</v>
      </c>
      <c r="C336">
        <v>200.7</v>
      </c>
      <c r="D336">
        <v>344.8</v>
      </c>
      <c r="E336">
        <v>133.69999999999999</v>
      </c>
      <c r="F336">
        <v>95.1</v>
      </c>
      <c r="G336" s="114">
        <f t="shared" si="84"/>
        <v>334.4</v>
      </c>
      <c r="H336" s="2">
        <f t="shared" si="85"/>
        <v>439.9</v>
      </c>
      <c r="I336" s="49">
        <f t="shared" si="83"/>
        <v>-23.982723346215053</v>
      </c>
    </row>
    <row r="337" spans="1:9" x14ac:dyDescent="0.2">
      <c r="A337" s="30">
        <f t="shared" si="81"/>
        <v>41193</v>
      </c>
      <c r="C337">
        <v>203.1</v>
      </c>
      <c r="D337">
        <v>346.3</v>
      </c>
      <c r="E337">
        <v>136.69999999999999</v>
      </c>
      <c r="F337">
        <v>99.5</v>
      </c>
      <c r="G337" s="114">
        <f t="shared" si="84"/>
        <v>339.79999999999995</v>
      </c>
      <c r="H337" s="2">
        <f t="shared" si="85"/>
        <v>445.8</v>
      </c>
      <c r="I337" s="49">
        <f t="shared" si="83"/>
        <v>-23.777478689995522</v>
      </c>
    </row>
    <row r="338" spans="1:9" x14ac:dyDescent="0.2">
      <c r="A338" s="30">
        <f t="shared" si="81"/>
        <v>41200</v>
      </c>
      <c r="C338">
        <v>199.2</v>
      </c>
      <c r="D338">
        <v>340.8</v>
      </c>
      <c r="E338">
        <v>148.69999999999999</v>
      </c>
      <c r="F338">
        <v>107.2</v>
      </c>
      <c r="G338" s="114">
        <f t="shared" si="84"/>
        <v>347.9</v>
      </c>
      <c r="H338" s="2">
        <f t="shared" si="85"/>
        <v>448</v>
      </c>
      <c r="I338" s="49">
        <f t="shared" si="83"/>
        <v>-22.343750000000007</v>
      </c>
    </row>
    <row r="339" spans="1:9" x14ac:dyDescent="0.2">
      <c r="A339" s="30">
        <f t="shared" si="81"/>
        <v>41207</v>
      </c>
      <c r="C339">
        <v>172</v>
      </c>
      <c r="D339">
        <v>338.9</v>
      </c>
      <c r="E339">
        <v>221.8</v>
      </c>
      <c r="F339">
        <v>119</v>
      </c>
      <c r="G339" s="114">
        <f t="shared" si="84"/>
        <v>393.8</v>
      </c>
      <c r="H339" s="2">
        <f t="shared" si="85"/>
        <v>457.9</v>
      </c>
      <c r="I339" s="49">
        <f t="shared" si="83"/>
        <v>-13.998689670233667</v>
      </c>
    </row>
    <row r="340" spans="1:9" x14ac:dyDescent="0.2">
      <c r="A340" s="30">
        <f t="shared" si="81"/>
        <v>41214</v>
      </c>
      <c r="C340">
        <v>165.4</v>
      </c>
      <c r="D340">
        <v>198.8</v>
      </c>
      <c r="E340">
        <v>294.2</v>
      </c>
      <c r="F340">
        <v>265.2</v>
      </c>
      <c r="G340" s="114">
        <f t="shared" si="84"/>
        <v>459.6</v>
      </c>
      <c r="H340" s="2">
        <f t="shared" si="85"/>
        <v>464</v>
      </c>
      <c r="I340" s="49">
        <f t="shared" si="83"/>
        <v>-0.94827586206895909</v>
      </c>
    </row>
    <row r="341" spans="1:9" x14ac:dyDescent="0.2">
      <c r="A341" s="30">
        <f t="shared" si="81"/>
        <v>41221</v>
      </c>
      <c r="C341">
        <v>152.1</v>
      </c>
      <c r="D341">
        <v>183.6</v>
      </c>
      <c r="E341">
        <v>309</v>
      </c>
      <c r="F341">
        <v>282.3</v>
      </c>
      <c r="G341" s="114">
        <f t="shared" si="84"/>
        <v>461.1</v>
      </c>
      <c r="H341" s="2">
        <f t="shared" si="85"/>
        <v>465.9</v>
      </c>
      <c r="I341" s="49">
        <f t="shared" si="83"/>
        <v>-1.0302640051513157</v>
      </c>
    </row>
    <row r="342" spans="1:9" x14ac:dyDescent="0.2">
      <c r="A342" s="30">
        <f t="shared" si="81"/>
        <v>41228</v>
      </c>
      <c r="C342">
        <v>151.69999999999999</v>
      </c>
      <c r="D342">
        <v>172.1</v>
      </c>
      <c r="E342">
        <v>321.60000000000002</v>
      </c>
      <c r="F342">
        <v>307.89999999999998</v>
      </c>
      <c r="G342" s="114">
        <f t="shared" si="84"/>
        <v>473.3</v>
      </c>
      <c r="H342" s="2">
        <f t="shared" si="85"/>
        <v>480</v>
      </c>
      <c r="I342" s="49">
        <f t="shared" si="83"/>
        <v>-1.3958333333333295</v>
      </c>
    </row>
    <row r="343" spans="1:9" x14ac:dyDescent="0.2">
      <c r="A343" s="30">
        <f t="shared" si="81"/>
        <v>41235</v>
      </c>
      <c r="C343">
        <v>153.19999999999999</v>
      </c>
      <c r="D343">
        <v>217.7</v>
      </c>
      <c r="E343">
        <v>329.1</v>
      </c>
      <c r="F343">
        <v>324.10000000000002</v>
      </c>
      <c r="G343" s="114">
        <f t="shared" si="84"/>
        <v>482.3</v>
      </c>
      <c r="H343" s="2">
        <f t="shared" si="85"/>
        <v>541.79999999999995</v>
      </c>
      <c r="I343" s="49">
        <f t="shared" si="83"/>
        <v>-10.981912144702832</v>
      </c>
    </row>
    <row r="344" spans="1:9" x14ac:dyDescent="0.2">
      <c r="A344" s="30">
        <f t="shared" si="81"/>
        <v>41242</v>
      </c>
      <c r="C344">
        <v>148.9</v>
      </c>
      <c r="D344">
        <v>212.8</v>
      </c>
      <c r="E344">
        <v>342.2</v>
      </c>
      <c r="F344">
        <v>331.5</v>
      </c>
      <c r="G344" s="114">
        <f t="shared" si="84"/>
        <v>491.1</v>
      </c>
      <c r="H344" s="2">
        <f t="shared" si="85"/>
        <v>544.29999999999995</v>
      </c>
      <c r="I344" s="49">
        <f t="shared" si="83"/>
        <v>-9.7740216792210006</v>
      </c>
    </row>
    <row r="345" spans="1:9" x14ac:dyDescent="0.2">
      <c r="A345" s="30">
        <f t="shared" si="81"/>
        <v>41249</v>
      </c>
      <c r="C345">
        <v>149.5</v>
      </c>
      <c r="D345">
        <v>205.9</v>
      </c>
      <c r="E345">
        <v>356.9</v>
      </c>
      <c r="F345">
        <v>345.9</v>
      </c>
      <c r="G345" s="114">
        <f t="shared" si="84"/>
        <v>506.4</v>
      </c>
      <c r="H345" s="2">
        <f t="shared" si="85"/>
        <v>551.79999999999995</v>
      </c>
      <c r="I345" s="49">
        <f t="shared" si="83"/>
        <v>-8.2276187024284084</v>
      </c>
    </row>
    <row r="346" spans="1:9" x14ac:dyDescent="0.2">
      <c r="A346" s="30">
        <f t="shared" si="81"/>
        <v>41256</v>
      </c>
      <c r="C346">
        <v>195</v>
      </c>
      <c r="D346">
        <v>208.4</v>
      </c>
      <c r="E346">
        <v>372.8</v>
      </c>
      <c r="F346">
        <v>419.9</v>
      </c>
      <c r="G346" s="114">
        <f t="shared" si="84"/>
        <v>567.79999999999995</v>
      </c>
      <c r="H346" s="2">
        <f t="shared" si="85"/>
        <v>628.29999999999995</v>
      </c>
      <c r="I346" s="49">
        <f t="shared" si="83"/>
        <v>-9.6291580455196595</v>
      </c>
    </row>
    <row r="347" spans="1:9" x14ac:dyDescent="0.2">
      <c r="A347" s="30">
        <f t="shared" si="81"/>
        <v>41263</v>
      </c>
      <c r="C347">
        <v>244.5</v>
      </c>
      <c r="D347">
        <v>222.7</v>
      </c>
      <c r="E347">
        <v>468.1</v>
      </c>
      <c r="F347">
        <v>427.4</v>
      </c>
      <c r="G347" s="114">
        <f t="shared" si="84"/>
        <v>712.6</v>
      </c>
      <c r="H347" s="2">
        <f t="shared" si="85"/>
        <v>650.09999999999991</v>
      </c>
      <c r="I347" s="49">
        <f t="shared" si="83"/>
        <v>9.6139055529918629</v>
      </c>
    </row>
    <row r="348" spans="1:9" x14ac:dyDescent="0.2">
      <c r="A348" s="30">
        <f t="shared" si="81"/>
        <v>41270</v>
      </c>
      <c r="C348">
        <v>211.7</v>
      </c>
      <c r="D348">
        <v>226.1</v>
      </c>
      <c r="E348">
        <v>509.3</v>
      </c>
      <c r="F348">
        <v>460.6</v>
      </c>
      <c r="G348" s="114">
        <f t="shared" si="84"/>
        <v>721</v>
      </c>
      <c r="H348" s="2">
        <f t="shared" si="85"/>
        <v>686.7</v>
      </c>
      <c r="I348" s="49">
        <f t="shared" si="83"/>
        <v>4.9949031600407645</v>
      </c>
    </row>
    <row r="349" spans="1:9" x14ac:dyDescent="0.2">
      <c r="A349" s="30">
        <f t="shared" si="81"/>
        <v>41277</v>
      </c>
      <c r="C349">
        <v>210.6</v>
      </c>
      <c r="D349">
        <v>225.6</v>
      </c>
      <c r="E349">
        <v>522.9</v>
      </c>
      <c r="F349">
        <v>471.4</v>
      </c>
      <c r="G349" s="114">
        <f t="shared" si="84"/>
        <v>733.5</v>
      </c>
      <c r="H349" s="2">
        <f t="shared" si="85"/>
        <v>697</v>
      </c>
      <c r="I349" s="49">
        <f t="shared" si="83"/>
        <v>5.236728837876603</v>
      </c>
    </row>
    <row r="350" spans="1:9" x14ac:dyDescent="0.2">
      <c r="A350" s="30">
        <f t="shared" si="81"/>
        <v>41284</v>
      </c>
      <c r="C350">
        <v>193.5</v>
      </c>
      <c r="D350">
        <v>306.39999999999998</v>
      </c>
      <c r="E350">
        <v>548.6</v>
      </c>
      <c r="F350">
        <v>544.29999999999995</v>
      </c>
      <c r="G350" s="114">
        <f t="shared" si="84"/>
        <v>742.1</v>
      </c>
      <c r="H350" s="2">
        <f t="shared" si="85"/>
        <v>850.69999999999993</v>
      </c>
      <c r="I350" s="49">
        <f t="shared" si="83"/>
        <v>-12.765957446808496</v>
      </c>
    </row>
    <row r="351" spans="1:9" x14ac:dyDescent="0.2">
      <c r="A351" s="30">
        <f t="shared" si="81"/>
        <v>41291</v>
      </c>
      <c r="C351">
        <v>209.8</v>
      </c>
      <c r="D351">
        <v>315.3</v>
      </c>
      <c r="E351">
        <v>554.4</v>
      </c>
      <c r="F351">
        <v>551.9</v>
      </c>
      <c r="G351" s="114">
        <f t="shared" si="84"/>
        <v>764.2</v>
      </c>
      <c r="H351" s="2">
        <f t="shared" si="85"/>
        <v>867.2</v>
      </c>
      <c r="I351" s="49">
        <f t="shared" si="83"/>
        <v>-11.877306273062727</v>
      </c>
    </row>
    <row r="352" spans="1:9" x14ac:dyDescent="0.2">
      <c r="A352" s="30">
        <f t="shared" si="81"/>
        <v>41298</v>
      </c>
      <c r="C352">
        <v>264.3</v>
      </c>
      <c r="D352">
        <v>278.39999999999998</v>
      </c>
      <c r="E352">
        <v>570.70000000000005</v>
      </c>
      <c r="F352">
        <v>592.6</v>
      </c>
      <c r="G352" s="114">
        <f t="shared" si="84"/>
        <v>835</v>
      </c>
      <c r="H352" s="2">
        <f t="shared" si="85"/>
        <v>871</v>
      </c>
      <c r="I352" s="49">
        <f t="shared" si="83"/>
        <v>-4.1331802525832355</v>
      </c>
    </row>
    <row r="353" spans="1:10" x14ac:dyDescent="0.2">
      <c r="A353" s="30">
        <f t="shared" si="81"/>
        <v>41305</v>
      </c>
      <c r="C353">
        <v>258.7</v>
      </c>
      <c r="D353">
        <v>266.8</v>
      </c>
      <c r="E353">
        <v>651.9</v>
      </c>
      <c r="F353">
        <v>610.79999999999995</v>
      </c>
      <c r="G353" s="114">
        <f t="shared" si="84"/>
        <v>910.59999999999991</v>
      </c>
      <c r="H353" s="2">
        <f t="shared" si="85"/>
        <v>877.59999999999991</v>
      </c>
      <c r="I353" s="49">
        <f t="shared" si="83"/>
        <v>3.7602552415679114</v>
      </c>
    </row>
    <row r="354" spans="1:10" x14ac:dyDescent="0.2">
      <c r="A354" s="30">
        <f t="shared" si="81"/>
        <v>41312</v>
      </c>
      <c r="C354">
        <v>277.7</v>
      </c>
      <c r="D354">
        <v>259.3</v>
      </c>
      <c r="E354">
        <v>668.2</v>
      </c>
      <c r="F354">
        <v>698.7</v>
      </c>
      <c r="G354" s="114">
        <f t="shared" si="84"/>
        <v>945.90000000000009</v>
      </c>
      <c r="H354" s="2">
        <f t="shared" si="85"/>
        <v>958</v>
      </c>
      <c r="I354" s="49">
        <f t="shared" si="83"/>
        <v>-1.2630480167014513</v>
      </c>
    </row>
    <row r="355" spans="1:10" x14ac:dyDescent="0.2">
      <c r="A355" s="30">
        <f t="shared" si="81"/>
        <v>41319</v>
      </c>
      <c r="C355">
        <v>264.89999999999998</v>
      </c>
      <c r="D355">
        <v>261.89999999999998</v>
      </c>
      <c r="E355">
        <v>687.7</v>
      </c>
      <c r="F355">
        <v>708</v>
      </c>
      <c r="G355" s="114">
        <f t="shared" si="84"/>
        <v>952.6</v>
      </c>
      <c r="H355" s="2">
        <f t="shared" si="85"/>
        <v>969.9</v>
      </c>
      <c r="I355" s="49">
        <f t="shared" si="83"/>
        <v>-1.7836890401072281</v>
      </c>
    </row>
    <row r="356" spans="1:10" x14ac:dyDescent="0.2">
      <c r="A356" s="30">
        <f t="shared" si="81"/>
        <v>41326</v>
      </c>
      <c r="C356">
        <v>322.5</v>
      </c>
      <c r="D356">
        <v>268.89999999999998</v>
      </c>
      <c r="E356">
        <v>728.5</v>
      </c>
      <c r="F356">
        <v>728.2</v>
      </c>
      <c r="G356" s="114">
        <f t="shared" si="84"/>
        <v>1051</v>
      </c>
      <c r="H356" s="2">
        <f t="shared" si="85"/>
        <v>997.1</v>
      </c>
      <c r="I356" s="49">
        <f t="shared" si="83"/>
        <v>5.4056764617390396</v>
      </c>
    </row>
    <row r="357" spans="1:10" x14ac:dyDescent="0.2">
      <c r="A357" s="30">
        <f t="shared" si="81"/>
        <v>41333</v>
      </c>
      <c r="C357">
        <v>333.8</v>
      </c>
      <c r="D357">
        <v>276.3</v>
      </c>
      <c r="E357">
        <v>754.5</v>
      </c>
      <c r="F357">
        <v>741.3</v>
      </c>
      <c r="G357" s="114">
        <f t="shared" si="84"/>
        <v>1088.3</v>
      </c>
      <c r="H357" s="2">
        <f t="shared" si="85"/>
        <v>1017.5999999999999</v>
      </c>
      <c r="I357" s="49">
        <f t="shared" si="83"/>
        <v>6.947720125786172</v>
      </c>
    </row>
    <row r="358" spans="1:10" x14ac:dyDescent="0.2">
      <c r="A358" s="30">
        <f t="shared" si="81"/>
        <v>41340</v>
      </c>
      <c r="C358">
        <v>233</v>
      </c>
      <c r="D358">
        <v>260.3</v>
      </c>
      <c r="E358">
        <v>876.2</v>
      </c>
      <c r="F358">
        <v>766.5</v>
      </c>
      <c r="G358" s="114">
        <f t="shared" si="84"/>
        <v>1109.2</v>
      </c>
      <c r="H358" s="2">
        <f t="shared" si="85"/>
        <v>1026.8</v>
      </c>
      <c r="I358" s="49">
        <f t="shared" si="83"/>
        <v>8.0249318270354522</v>
      </c>
    </row>
    <row r="359" spans="1:10" x14ac:dyDescent="0.2">
      <c r="A359" s="30">
        <f t="shared" si="81"/>
        <v>41347</v>
      </c>
      <c r="C359">
        <v>224</v>
      </c>
      <c r="D359">
        <v>200.5</v>
      </c>
      <c r="E359">
        <v>907.7</v>
      </c>
      <c r="F359">
        <v>847.4</v>
      </c>
      <c r="G359" s="114">
        <f t="shared" si="84"/>
        <v>1131.7</v>
      </c>
      <c r="H359" s="2">
        <f t="shared" si="85"/>
        <v>1047.9000000000001</v>
      </c>
      <c r="I359" s="49">
        <f t="shared" si="83"/>
        <v>7.9969462734993835</v>
      </c>
    </row>
    <row r="360" spans="1:10" x14ac:dyDescent="0.2">
      <c r="A360" s="30">
        <f t="shared" si="81"/>
        <v>41354</v>
      </c>
      <c r="C360">
        <v>159</v>
      </c>
      <c r="D360">
        <v>223.3</v>
      </c>
      <c r="E360">
        <v>1057.8</v>
      </c>
      <c r="F360">
        <v>857.1</v>
      </c>
      <c r="G360" s="114">
        <f t="shared" si="84"/>
        <v>1216.8</v>
      </c>
      <c r="H360" s="2">
        <f t="shared" si="85"/>
        <v>1080.4000000000001</v>
      </c>
      <c r="I360" s="49">
        <f t="shared" si="83"/>
        <v>12.624953720844111</v>
      </c>
    </row>
    <row r="361" spans="1:10" x14ac:dyDescent="0.2">
      <c r="A361" s="30">
        <f t="shared" si="81"/>
        <v>41361</v>
      </c>
      <c r="C361">
        <v>137</v>
      </c>
      <c r="D361">
        <v>314.8</v>
      </c>
      <c r="E361">
        <v>1087.8</v>
      </c>
      <c r="F361">
        <v>870.7</v>
      </c>
      <c r="G361" s="114">
        <f t="shared" si="84"/>
        <v>1224.8</v>
      </c>
      <c r="H361" s="2">
        <f t="shared" si="85"/>
        <v>1185.5</v>
      </c>
      <c r="I361" s="49">
        <f t="shared" si="83"/>
        <v>3.3150569380008488</v>
      </c>
    </row>
    <row r="362" spans="1:10" x14ac:dyDescent="0.2">
      <c r="A362" s="30">
        <f t="shared" si="81"/>
        <v>41368</v>
      </c>
      <c r="C362">
        <v>138.6</v>
      </c>
      <c r="D362">
        <v>249.9</v>
      </c>
      <c r="E362">
        <v>1103.2</v>
      </c>
      <c r="F362">
        <v>1043.9000000000001</v>
      </c>
      <c r="G362" s="114">
        <f t="shared" si="84"/>
        <v>1241.8</v>
      </c>
      <c r="H362" s="2">
        <f t="shared" si="85"/>
        <v>1293.8000000000002</v>
      </c>
      <c r="I362" s="49">
        <f t="shared" si="83"/>
        <v>-4.0191683413201567</v>
      </c>
    </row>
    <row r="363" spans="1:10" x14ac:dyDescent="0.2">
      <c r="A363" s="30">
        <f t="shared" si="81"/>
        <v>41375</v>
      </c>
      <c r="C363">
        <v>140.9</v>
      </c>
      <c r="D363">
        <v>242.9</v>
      </c>
      <c r="E363">
        <v>1114.4000000000001</v>
      </c>
      <c r="F363">
        <v>1062.5</v>
      </c>
      <c r="G363" s="114">
        <f t="shared" si="84"/>
        <v>1255.3000000000002</v>
      </c>
      <c r="H363" s="2">
        <f t="shared" si="85"/>
        <v>1305.4000000000001</v>
      </c>
      <c r="I363" s="49">
        <f t="shared" si="83"/>
        <v>-3.8379040907001616</v>
      </c>
    </row>
    <row r="364" spans="1:10" x14ac:dyDescent="0.2">
      <c r="A364" s="30">
        <f t="shared" si="81"/>
        <v>41382</v>
      </c>
      <c r="C364">
        <v>117.6</v>
      </c>
      <c r="D364">
        <v>245.7</v>
      </c>
      <c r="E364">
        <v>1168</v>
      </c>
      <c r="F364">
        <v>1069.9000000000001</v>
      </c>
      <c r="G364" s="114">
        <f t="shared" si="84"/>
        <v>1285.5999999999999</v>
      </c>
      <c r="H364" s="2">
        <f t="shared" si="85"/>
        <v>1315.6000000000001</v>
      </c>
      <c r="I364" s="49">
        <f t="shared" si="83"/>
        <v>-2.2803283672849006</v>
      </c>
    </row>
    <row r="365" spans="1:10" x14ac:dyDescent="0.2">
      <c r="A365" s="30">
        <f t="shared" si="81"/>
        <v>41389</v>
      </c>
      <c r="C365">
        <v>99.4</v>
      </c>
      <c r="D365">
        <v>240.3</v>
      </c>
      <c r="E365">
        <v>1270.5</v>
      </c>
      <c r="F365">
        <v>1091.8</v>
      </c>
      <c r="G365" s="114">
        <f t="shared" si="84"/>
        <v>1369.9</v>
      </c>
      <c r="H365" s="2">
        <f t="shared" si="85"/>
        <v>1332.1</v>
      </c>
      <c r="I365" s="49">
        <f t="shared" si="83"/>
        <v>2.8376248029427398</v>
      </c>
    </row>
    <row r="366" spans="1:10" x14ac:dyDescent="0.2">
      <c r="A366" s="30">
        <f t="shared" si="81"/>
        <v>41396</v>
      </c>
      <c r="C366">
        <v>134.5</v>
      </c>
      <c r="D366">
        <v>237.4</v>
      </c>
      <c r="E366">
        <v>1285.5999999999999</v>
      </c>
      <c r="F366">
        <v>1108.4000000000001</v>
      </c>
      <c r="G366" s="114">
        <f t="shared" si="84"/>
        <v>1420.1</v>
      </c>
      <c r="H366" s="2">
        <f t="shared" si="85"/>
        <v>1345.8000000000002</v>
      </c>
      <c r="I366" s="49">
        <f t="shared" si="83"/>
        <v>5.5208797741120419</v>
      </c>
      <c r="J366">
        <v>8</v>
      </c>
    </row>
    <row r="367" spans="1:10" x14ac:dyDescent="0.2">
      <c r="A367" s="30">
        <f t="shared" si="81"/>
        <v>41403</v>
      </c>
      <c r="C367">
        <v>109.3</v>
      </c>
      <c r="D367">
        <v>232.7</v>
      </c>
      <c r="E367">
        <v>1312</v>
      </c>
      <c r="F367">
        <v>1121.4000000000001</v>
      </c>
      <c r="G367" s="114">
        <f t="shared" si="84"/>
        <v>1421.3</v>
      </c>
      <c r="H367" s="2">
        <f t="shared" si="85"/>
        <v>1354.1000000000001</v>
      </c>
      <c r="I367" s="49">
        <f t="shared" si="83"/>
        <v>4.9627058562882853</v>
      </c>
      <c r="J367">
        <v>8</v>
      </c>
    </row>
    <row r="368" spans="1:10" x14ac:dyDescent="0.2">
      <c r="A368" s="30">
        <f t="shared" si="81"/>
        <v>41410</v>
      </c>
      <c r="C368">
        <v>95.2</v>
      </c>
      <c r="D368">
        <v>234</v>
      </c>
      <c r="E368">
        <v>1357.1</v>
      </c>
      <c r="F368">
        <v>1137.7</v>
      </c>
      <c r="G368" s="114">
        <f t="shared" si="84"/>
        <v>1452.3</v>
      </c>
      <c r="H368" s="2">
        <f t="shared" si="85"/>
        <v>1371.7</v>
      </c>
      <c r="I368" s="49">
        <f t="shared" si="83"/>
        <v>5.8759203907559954</v>
      </c>
      <c r="J368">
        <v>3</v>
      </c>
    </row>
    <row r="369" spans="1:10" x14ac:dyDescent="0.2">
      <c r="A369" s="30">
        <f t="shared" si="81"/>
        <v>41417</v>
      </c>
      <c r="C369">
        <v>83.8</v>
      </c>
      <c r="D369">
        <v>222.7</v>
      </c>
      <c r="E369">
        <v>1374.4</v>
      </c>
      <c r="F369">
        <v>1163.7</v>
      </c>
      <c r="G369" s="114">
        <f t="shared" si="84"/>
        <v>1458.2</v>
      </c>
      <c r="H369" s="2">
        <f t="shared" si="85"/>
        <v>1386.4</v>
      </c>
      <c r="I369" s="49">
        <f t="shared" si="83"/>
        <v>5.1788805539526805</v>
      </c>
      <c r="J369">
        <v>3</v>
      </c>
    </row>
    <row r="370" spans="1:10" x14ac:dyDescent="0.2">
      <c r="A370" s="30">
        <f t="shared" si="81"/>
        <v>41424</v>
      </c>
      <c r="C370">
        <v>85.8</v>
      </c>
      <c r="D370">
        <v>209.8</v>
      </c>
      <c r="E370">
        <v>1379.6</v>
      </c>
      <c r="F370">
        <v>1260.7</v>
      </c>
      <c r="G370" s="114">
        <f t="shared" si="84"/>
        <v>1465.3999999999999</v>
      </c>
      <c r="H370" s="2">
        <f t="shared" si="85"/>
        <v>1470.5</v>
      </c>
      <c r="I370" s="49">
        <f t="shared" si="83"/>
        <v>-0.34682080924856029</v>
      </c>
      <c r="J370">
        <v>3</v>
      </c>
    </row>
    <row r="371" spans="1:10" x14ac:dyDescent="0.2">
      <c r="A371" s="30">
        <f t="shared" si="81"/>
        <v>41431</v>
      </c>
      <c r="C371">
        <v>71.5</v>
      </c>
      <c r="D371">
        <v>203.2</v>
      </c>
      <c r="E371">
        <v>1388.4</v>
      </c>
      <c r="F371">
        <v>1272.8</v>
      </c>
      <c r="G371" s="114">
        <f t="shared" si="84"/>
        <v>1459.9</v>
      </c>
      <c r="H371" s="2">
        <f t="shared" si="85"/>
        <v>1476</v>
      </c>
      <c r="I371" s="49">
        <f t="shared" si="83"/>
        <v>-1.0907859078590709</v>
      </c>
      <c r="J371">
        <v>8</v>
      </c>
    </row>
    <row r="372" spans="1:10" x14ac:dyDescent="0.2">
      <c r="A372" s="30">
        <f t="shared" si="81"/>
        <v>41438</v>
      </c>
      <c r="C372">
        <v>65.3</v>
      </c>
      <c r="D372">
        <v>181.2</v>
      </c>
      <c r="E372">
        <v>1397.2</v>
      </c>
      <c r="F372">
        <v>1296.9000000000001</v>
      </c>
      <c r="G372" s="114">
        <f t="shared" si="84"/>
        <v>1462.5</v>
      </c>
      <c r="H372" s="2">
        <f t="shared" si="85"/>
        <v>1478.1000000000001</v>
      </c>
      <c r="I372" s="49">
        <f t="shared" si="83"/>
        <v>-1.0554089709762571</v>
      </c>
      <c r="J372">
        <v>11</v>
      </c>
    </row>
    <row r="373" spans="1:10" x14ac:dyDescent="0.2">
      <c r="A373" s="30">
        <f t="shared" si="81"/>
        <v>41445</v>
      </c>
      <c r="C373">
        <v>65.099999999999994</v>
      </c>
      <c r="D373">
        <v>183.3</v>
      </c>
      <c r="E373">
        <v>1485.2</v>
      </c>
      <c r="F373">
        <v>1309.7</v>
      </c>
      <c r="G373" s="114">
        <f t="shared" si="84"/>
        <v>1550.3</v>
      </c>
      <c r="H373" s="2">
        <f t="shared" si="85"/>
        <v>1493</v>
      </c>
      <c r="I373" s="49">
        <f t="shared" si="83"/>
        <v>3.8379102478231619</v>
      </c>
      <c r="J373">
        <v>26</v>
      </c>
    </row>
    <row r="374" spans="1:10" x14ac:dyDescent="0.2">
      <c r="A374" s="30">
        <f t="shared" si="81"/>
        <v>41452</v>
      </c>
      <c r="C374">
        <v>64.7</v>
      </c>
      <c r="D374">
        <v>156.1</v>
      </c>
      <c r="E374">
        <v>1514.4</v>
      </c>
      <c r="F374">
        <v>1331.8</v>
      </c>
      <c r="G374" s="114">
        <f t="shared" ref="G374:G388" si="86">+C374+E374</f>
        <v>1579.1000000000001</v>
      </c>
      <c r="H374" s="2">
        <f t="shared" ref="H374:H388" si="87">+D374+F374</f>
        <v>1487.8999999999999</v>
      </c>
      <c r="I374" s="49">
        <f t="shared" ref="I374:I388" si="88">+(G374/H374-1)*100</f>
        <v>6.1294441830768376</v>
      </c>
      <c r="J374">
        <v>26</v>
      </c>
    </row>
    <row r="375" spans="1:10" x14ac:dyDescent="0.2">
      <c r="A375" s="30">
        <f t="shared" si="81"/>
        <v>41459</v>
      </c>
      <c r="C375">
        <v>63.8</v>
      </c>
      <c r="D375">
        <v>172.5</v>
      </c>
      <c r="E375">
        <v>1519.3</v>
      </c>
      <c r="F375">
        <v>1345.5</v>
      </c>
      <c r="G375" s="114">
        <f t="shared" si="86"/>
        <v>1583.1</v>
      </c>
      <c r="H375" s="2">
        <f t="shared" si="87"/>
        <v>1518</v>
      </c>
      <c r="I375" s="49">
        <f t="shared" si="88"/>
        <v>4.288537549407101</v>
      </c>
      <c r="J375">
        <v>29</v>
      </c>
    </row>
    <row r="376" spans="1:10" x14ac:dyDescent="0.2">
      <c r="A376" s="30">
        <f t="shared" si="81"/>
        <v>41466</v>
      </c>
      <c r="C376">
        <v>57.2</v>
      </c>
      <c r="D376">
        <v>161.4</v>
      </c>
      <c r="E376">
        <v>1525.4</v>
      </c>
      <c r="F376">
        <v>1362.2</v>
      </c>
      <c r="G376" s="114">
        <f t="shared" si="86"/>
        <v>1582.6000000000001</v>
      </c>
      <c r="H376" s="2">
        <f t="shared" si="87"/>
        <v>1523.6000000000001</v>
      </c>
      <c r="I376" s="49">
        <f t="shared" si="88"/>
        <v>3.8724074560251953</v>
      </c>
      <c r="J376">
        <v>29</v>
      </c>
    </row>
    <row r="377" spans="1:10" x14ac:dyDescent="0.2">
      <c r="A377" s="30">
        <f t="shared" si="81"/>
        <v>41473</v>
      </c>
      <c r="C377">
        <v>62.6</v>
      </c>
      <c r="D377">
        <v>90.9</v>
      </c>
      <c r="E377">
        <v>1551.5</v>
      </c>
      <c r="F377">
        <v>1438.5</v>
      </c>
      <c r="G377" s="114">
        <f t="shared" si="86"/>
        <v>1614.1</v>
      </c>
      <c r="H377" s="2">
        <f t="shared" si="87"/>
        <v>1529.4</v>
      </c>
      <c r="I377" s="49">
        <f t="shared" si="88"/>
        <v>5.538119523996321</v>
      </c>
      <c r="J377">
        <v>47</v>
      </c>
    </row>
    <row r="378" spans="1:10" x14ac:dyDescent="0.2">
      <c r="A378" s="30">
        <f t="shared" si="81"/>
        <v>41480</v>
      </c>
      <c r="C378">
        <v>69.599999999999994</v>
      </c>
      <c r="D378">
        <v>80.2</v>
      </c>
      <c r="E378">
        <v>1554.4</v>
      </c>
      <c r="F378">
        <v>1475.7</v>
      </c>
      <c r="G378" s="114">
        <f t="shared" si="86"/>
        <v>1624</v>
      </c>
      <c r="H378" s="2">
        <f t="shared" si="87"/>
        <v>1555.9</v>
      </c>
      <c r="I378" s="49">
        <f t="shared" si="88"/>
        <v>4.3768879748055767</v>
      </c>
      <c r="J378">
        <v>58</v>
      </c>
    </row>
    <row r="379" spans="1:10" x14ac:dyDescent="0.2">
      <c r="A379" s="30">
        <f t="shared" si="81"/>
        <v>41487</v>
      </c>
      <c r="C379">
        <v>91.3</v>
      </c>
      <c r="D379">
        <v>62.6</v>
      </c>
      <c r="E379">
        <v>1556.4</v>
      </c>
      <c r="F379">
        <v>1501.9</v>
      </c>
      <c r="G379" s="114">
        <f t="shared" si="86"/>
        <v>1647.7</v>
      </c>
      <c r="H379" s="2">
        <f t="shared" si="87"/>
        <v>1564.5</v>
      </c>
      <c r="I379" s="49">
        <f t="shared" si="88"/>
        <v>5.3179929689996852</v>
      </c>
      <c r="J379">
        <v>58.5</v>
      </c>
    </row>
    <row r="380" spans="1:10" x14ac:dyDescent="0.2">
      <c r="A380" s="30">
        <f t="shared" si="81"/>
        <v>41494</v>
      </c>
      <c r="C380">
        <v>90.6</v>
      </c>
      <c r="D380">
        <v>59.5</v>
      </c>
      <c r="E380">
        <v>1558.3</v>
      </c>
      <c r="F380">
        <v>1579.2</v>
      </c>
      <c r="G380" s="114">
        <f t="shared" si="86"/>
        <v>1648.8999999999999</v>
      </c>
      <c r="H380" s="2">
        <f t="shared" si="87"/>
        <v>1638.7</v>
      </c>
      <c r="I380" s="49">
        <f t="shared" si="88"/>
        <v>0.6224446207359291</v>
      </c>
      <c r="J380">
        <v>81.8</v>
      </c>
    </row>
    <row r="381" spans="1:10" x14ac:dyDescent="0.2">
      <c r="A381" s="30">
        <f t="shared" ref="A381:A444" si="89">+A380+7</f>
        <v>41501</v>
      </c>
      <c r="C381">
        <v>86.5</v>
      </c>
      <c r="D381">
        <v>49.9</v>
      </c>
      <c r="E381">
        <v>1669.7</v>
      </c>
      <c r="F381">
        <v>1591.6</v>
      </c>
      <c r="G381" s="114">
        <f t="shared" si="86"/>
        <v>1756.2</v>
      </c>
      <c r="H381" s="2">
        <f t="shared" si="87"/>
        <v>1641.5</v>
      </c>
      <c r="I381" s="49">
        <f t="shared" si="88"/>
        <v>6.9875114224794421</v>
      </c>
      <c r="J381">
        <v>81.8</v>
      </c>
    </row>
    <row r="382" spans="1:10" x14ac:dyDescent="0.2">
      <c r="A382" s="30">
        <f t="shared" si="89"/>
        <v>41508</v>
      </c>
      <c r="C382">
        <v>78.099999999999994</v>
      </c>
      <c r="D382">
        <v>37.200000000000003</v>
      </c>
      <c r="E382">
        <v>1678</v>
      </c>
      <c r="F382">
        <v>1630.9</v>
      </c>
      <c r="G382" s="114">
        <f t="shared" si="86"/>
        <v>1756.1</v>
      </c>
      <c r="H382" s="2">
        <f t="shared" si="87"/>
        <v>1668.1000000000001</v>
      </c>
      <c r="I382" s="49">
        <f t="shared" si="88"/>
        <v>5.2754631017325027</v>
      </c>
      <c r="J382">
        <v>84.6</v>
      </c>
    </row>
    <row r="383" spans="1:10" x14ac:dyDescent="0.2">
      <c r="A383" s="30">
        <f t="shared" si="89"/>
        <v>41515</v>
      </c>
      <c r="C383">
        <v>74.8</v>
      </c>
      <c r="D383">
        <v>31.1</v>
      </c>
      <c r="E383">
        <v>1681.4</v>
      </c>
      <c r="F383">
        <v>1709.2</v>
      </c>
      <c r="G383" s="114">
        <f t="shared" si="86"/>
        <v>1756.2</v>
      </c>
      <c r="H383" s="2">
        <f t="shared" si="87"/>
        <v>1740.3</v>
      </c>
      <c r="I383" s="49">
        <f t="shared" si="88"/>
        <v>0.91363558007240275</v>
      </c>
      <c r="J383">
        <v>115.6</v>
      </c>
    </row>
    <row r="384" spans="1:10" x14ac:dyDescent="0.2">
      <c r="A384" s="30">
        <f t="shared" si="89"/>
        <v>41522</v>
      </c>
      <c r="C384">
        <v>194.3</v>
      </c>
      <c r="D384">
        <v>149</v>
      </c>
      <c r="E384">
        <v>37.700000000000003</v>
      </c>
      <c r="F384">
        <v>5.5</v>
      </c>
      <c r="G384" s="114">
        <f t="shared" si="86"/>
        <v>232</v>
      </c>
      <c r="H384" s="2">
        <f t="shared" si="87"/>
        <v>154.5</v>
      </c>
      <c r="I384" s="49">
        <f t="shared" si="88"/>
        <v>50.16181229773462</v>
      </c>
    </row>
    <row r="385" spans="1:12" x14ac:dyDescent="0.2">
      <c r="A385" s="30">
        <f t="shared" si="89"/>
        <v>41529</v>
      </c>
      <c r="C385">
        <v>228.7</v>
      </c>
      <c r="D385">
        <v>182</v>
      </c>
      <c r="E385">
        <v>44.4</v>
      </c>
      <c r="F385">
        <v>12.6</v>
      </c>
      <c r="G385" s="114">
        <f t="shared" si="86"/>
        <v>273.09999999999997</v>
      </c>
      <c r="H385" s="2">
        <f t="shared" si="87"/>
        <v>194.6</v>
      </c>
      <c r="I385" s="49">
        <f t="shared" si="88"/>
        <v>40.339157245632066</v>
      </c>
    </row>
    <row r="386" spans="1:12" x14ac:dyDescent="0.2">
      <c r="A386" s="30">
        <f t="shared" si="89"/>
        <v>41536</v>
      </c>
      <c r="C386">
        <v>249.5</v>
      </c>
      <c r="D386">
        <v>204.5</v>
      </c>
      <c r="E386">
        <v>127.9</v>
      </c>
      <c r="F386">
        <v>20.2</v>
      </c>
      <c r="G386" s="114">
        <f t="shared" si="86"/>
        <v>377.4</v>
      </c>
      <c r="H386" s="2">
        <f t="shared" si="87"/>
        <v>224.7</v>
      </c>
      <c r="I386" s="49">
        <f t="shared" si="88"/>
        <v>67.957276368491321</v>
      </c>
    </row>
    <row r="387" spans="1:12" x14ac:dyDescent="0.2">
      <c r="A387" s="30">
        <f t="shared" si="89"/>
        <v>41543</v>
      </c>
      <c r="C387">
        <v>250.6</v>
      </c>
      <c r="D387">
        <v>211.4</v>
      </c>
      <c r="E387">
        <v>166.8</v>
      </c>
      <c r="F387">
        <v>97.1</v>
      </c>
      <c r="G387" s="114">
        <f t="shared" si="86"/>
        <v>417.4</v>
      </c>
      <c r="H387" s="2">
        <f t="shared" si="87"/>
        <v>308.5</v>
      </c>
      <c r="I387" s="49">
        <f t="shared" si="88"/>
        <v>35.299837925445686</v>
      </c>
    </row>
    <row r="388" spans="1:12" x14ac:dyDescent="0.2">
      <c r="A388" s="30">
        <f t="shared" si="89"/>
        <v>41550</v>
      </c>
      <c r="C388">
        <v>233.7</v>
      </c>
      <c r="D388">
        <v>200.7</v>
      </c>
      <c r="E388">
        <v>195.8</v>
      </c>
      <c r="F388">
        <v>133.69999999999999</v>
      </c>
      <c r="G388" s="114">
        <f t="shared" si="86"/>
        <v>429.5</v>
      </c>
      <c r="H388" s="2">
        <f t="shared" si="87"/>
        <v>334.4</v>
      </c>
      <c r="I388" s="49">
        <f t="shared" si="88"/>
        <v>28.438995215311014</v>
      </c>
    </row>
    <row r="389" spans="1:12" x14ac:dyDescent="0.2">
      <c r="A389" s="30">
        <f t="shared" si="89"/>
        <v>41557</v>
      </c>
      <c r="C389">
        <v>207.9</v>
      </c>
      <c r="D389">
        <v>109.3</v>
      </c>
      <c r="E389">
        <v>1948.8</v>
      </c>
      <c r="F389">
        <v>1312</v>
      </c>
      <c r="G389" s="114">
        <f>+C389+E389</f>
        <v>2156.6999999999998</v>
      </c>
      <c r="H389" s="2">
        <f>+D389+F389</f>
        <v>1421.3</v>
      </c>
      <c r="I389" s="49">
        <f>+(G389/H389-1)*100</f>
        <v>51.741363540420735</v>
      </c>
      <c r="J389">
        <v>172</v>
      </c>
    </row>
    <row r="390" spans="1:12" ht="15" x14ac:dyDescent="0.2">
      <c r="A390" s="30">
        <f t="shared" si="89"/>
        <v>41564</v>
      </c>
      <c r="C390">
        <v>233.7</v>
      </c>
      <c r="D390">
        <v>199.2</v>
      </c>
      <c r="E390">
        <v>195.8</v>
      </c>
      <c r="F390">
        <v>148.69999999999999</v>
      </c>
      <c r="G390" s="114">
        <f>+C390+E390</f>
        <v>429.5</v>
      </c>
      <c r="H390" s="2">
        <f>+D390+F390</f>
        <v>347.9</v>
      </c>
      <c r="I390" s="49">
        <f>+(G390/H390-1)*100</f>
        <v>23.455015809140555</v>
      </c>
      <c r="L390" s="107"/>
    </row>
    <row r="391" spans="1:12" x14ac:dyDescent="0.2">
      <c r="A391" s="30">
        <f t="shared" si="89"/>
        <v>41571</v>
      </c>
      <c r="C391">
        <v>337.1</v>
      </c>
      <c r="D391">
        <v>172</v>
      </c>
      <c r="E391">
        <v>331.2</v>
      </c>
      <c r="F391">
        <v>221.8</v>
      </c>
      <c r="G391" s="172">
        <f t="shared" ref="G391:H393" si="90">+C391+E391</f>
        <v>668.3</v>
      </c>
      <c r="H391" s="2">
        <f t="shared" si="90"/>
        <v>393.8</v>
      </c>
      <c r="I391" s="49">
        <f t="shared" ref="I391:I414" si="91">+(G391/H391-1)*100</f>
        <v>69.705434230573871</v>
      </c>
    </row>
    <row r="392" spans="1:12" ht="15" x14ac:dyDescent="0.2">
      <c r="A392" s="30">
        <f t="shared" si="89"/>
        <v>41578</v>
      </c>
      <c r="C392">
        <v>358.2</v>
      </c>
      <c r="D392">
        <v>165.4</v>
      </c>
      <c r="E392">
        <v>423.9</v>
      </c>
      <c r="F392">
        <v>294.2</v>
      </c>
      <c r="G392" s="172">
        <f t="shared" si="90"/>
        <v>782.09999999999991</v>
      </c>
      <c r="H392" s="2">
        <f t="shared" si="90"/>
        <v>459.6</v>
      </c>
      <c r="I392" s="49">
        <f t="shared" si="91"/>
        <v>70.169712793733652</v>
      </c>
      <c r="L392" s="107"/>
    </row>
    <row r="393" spans="1:12" x14ac:dyDescent="0.2">
      <c r="A393" s="30">
        <f t="shared" si="89"/>
        <v>41585</v>
      </c>
      <c r="C393">
        <v>348</v>
      </c>
      <c r="D393">
        <v>152.1</v>
      </c>
      <c r="E393">
        <v>225.2</v>
      </c>
      <c r="F393">
        <v>309</v>
      </c>
      <c r="G393" s="172">
        <f t="shared" si="90"/>
        <v>573.20000000000005</v>
      </c>
      <c r="H393" s="2">
        <f t="shared" si="90"/>
        <v>461.1</v>
      </c>
      <c r="I393" s="49">
        <f t="shared" si="91"/>
        <v>24.31142919106486</v>
      </c>
    </row>
    <row r="394" spans="1:12" x14ac:dyDescent="0.2">
      <c r="A394" s="30">
        <f t="shared" si="89"/>
        <v>41592</v>
      </c>
      <c r="C394">
        <v>348.7</v>
      </c>
      <c r="D394">
        <v>151.69999999999999</v>
      </c>
      <c r="E394">
        <v>492.9</v>
      </c>
      <c r="F394">
        <v>321.60000000000002</v>
      </c>
      <c r="G394" s="172">
        <f t="shared" ref="G394:H414" si="92">+C394+E394</f>
        <v>841.59999999999991</v>
      </c>
      <c r="H394" s="2">
        <f t="shared" si="92"/>
        <v>473.3</v>
      </c>
      <c r="I394" s="49">
        <f t="shared" si="91"/>
        <v>77.815339108387889</v>
      </c>
    </row>
    <row r="395" spans="1:12" x14ac:dyDescent="0.2">
      <c r="A395" s="30">
        <f t="shared" si="89"/>
        <v>41599</v>
      </c>
      <c r="C395" s="118">
        <v>358</v>
      </c>
      <c r="D395">
        <v>153.19999999999999</v>
      </c>
      <c r="E395">
        <v>518.1</v>
      </c>
      <c r="F395">
        <v>329.1</v>
      </c>
      <c r="G395" s="172">
        <f t="shared" si="92"/>
        <v>876.1</v>
      </c>
      <c r="H395" s="2">
        <f t="shared" si="92"/>
        <v>482.3</v>
      </c>
      <c r="I395" s="49">
        <f t="shared" si="91"/>
        <v>81.650425046651449</v>
      </c>
    </row>
    <row r="396" spans="1:12" x14ac:dyDescent="0.2">
      <c r="A396" s="30">
        <f t="shared" si="89"/>
        <v>41606</v>
      </c>
      <c r="C396">
        <v>342.4</v>
      </c>
      <c r="D396">
        <v>148.9</v>
      </c>
      <c r="E396">
        <v>547.1</v>
      </c>
      <c r="F396">
        <v>342.2</v>
      </c>
      <c r="G396" s="172">
        <f t="shared" si="92"/>
        <v>889.5</v>
      </c>
      <c r="H396" s="2">
        <f t="shared" si="92"/>
        <v>491.1</v>
      </c>
      <c r="I396" s="49">
        <f t="shared" si="91"/>
        <v>81.12400733048257</v>
      </c>
    </row>
    <row r="397" spans="1:12" x14ac:dyDescent="0.2">
      <c r="A397" s="30">
        <f t="shared" si="89"/>
        <v>41613</v>
      </c>
      <c r="C397">
        <v>336.3</v>
      </c>
      <c r="D397">
        <v>149.5</v>
      </c>
      <c r="E397">
        <v>565.29999999999995</v>
      </c>
      <c r="F397">
        <v>356.9</v>
      </c>
      <c r="G397" s="172">
        <f t="shared" si="92"/>
        <v>901.59999999999991</v>
      </c>
      <c r="H397" s="2">
        <f t="shared" si="92"/>
        <v>506.4</v>
      </c>
      <c r="I397" s="49">
        <f t="shared" si="91"/>
        <v>78.041074249605046</v>
      </c>
    </row>
    <row r="398" spans="1:12" x14ac:dyDescent="0.2">
      <c r="A398" s="30">
        <f t="shared" si="89"/>
        <v>41620</v>
      </c>
      <c r="C398">
        <v>374.8</v>
      </c>
      <c r="D398">
        <v>195</v>
      </c>
      <c r="E398">
        <v>648.79999999999995</v>
      </c>
      <c r="F398">
        <v>372.8</v>
      </c>
      <c r="G398" s="172">
        <f t="shared" si="92"/>
        <v>1023.5999999999999</v>
      </c>
      <c r="H398" s="2">
        <f t="shared" si="92"/>
        <v>567.79999999999995</v>
      </c>
      <c r="I398" s="49">
        <f t="shared" si="91"/>
        <v>80.27474462839028</v>
      </c>
    </row>
    <row r="399" spans="1:12" x14ac:dyDescent="0.2">
      <c r="A399" s="30">
        <f t="shared" si="89"/>
        <v>41627</v>
      </c>
      <c r="C399">
        <v>380.5</v>
      </c>
      <c r="D399">
        <v>244.5</v>
      </c>
      <c r="E399">
        <v>664.1</v>
      </c>
      <c r="F399">
        <v>468.1</v>
      </c>
      <c r="G399" s="172">
        <f t="shared" si="92"/>
        <v>1044.5999999999999</v>
      </c>
      <c r="H399" s="2">
        <f t="shared" si="92"/>
        <v>712.6</v>
      </c>
      <c r="I399" s="49">
        <f t="shared" si="91"/>
        <v>46.589952287398241</v>
      </c>
    </row>
    <row r="400" spans="1:12" x14ac:dyDescent="0.2">
      <c r="A400" s="30">
        <f t="shared" si="89"/>
        <v>41634</v>
      </c>
      <c r="C400">
        <v>403.5</v>
      </c>
      <c r="D400">
        <v>211.7</v>
      </c>
      <c r="E400">
        <v>748</v>
      </c>
      <c r="F400">
        <v>509.3</v>
      </c>
      <c r="G400" s="172">
        <f t="shared" si="92"/>
        <v>1151.5</v>
      </c>
      <c r="H400" s="2">
        <f t="shared" si="92"/>
        <v>721</v>
      </c>
      <c r="I400" s="49">
        <f t="shared" si="91"/>
        <v>59.708737864077662</v>
      </c>
    </row>
    <row r="401" spans="1:17" x14ac:dyDescent="0.2">
      <c r="A401" s="30">
        <f t="shared" si="89"/>
        <v>41641</v>
      </c>
      <c r="C401">
        <v>411.9</v>
      </c>
      <c r="D401">
        <v>210.6</v>
      </c>
      <c r="E401">
        <v>762.4</v>
      </c>
      <c r="F401">
        <v>522.9</v>
      </c>
      <c r="G401" s="172">
        <f t="shared" si="92"/>
        <v>1174.3</v>
      </c>
      <c r="H401" s="2">
        <f t="shared" si="92"/>
        <v>733.5</v>
      </c>
      <c r="I401" s="49">
        <f t="shared" si="91"/>
        <v>60.095432856169055</v>
      </c>
    </row>
    <row r="402" spans="1:17" ht="15" x14ac:dyDescent="0.2">
      <c r="A402" s="30">
        <f t="shared" si="89"/>
        <v>41648</v>
      </c>
      <c r="C402">
        <v>422.5</v>
      </c>
      <c r="D402">
        <v>193.5</v>
      </c>
      <c r="E402">
        <v>776.9</v>
      </c>
      <c r="F402">
        <v>548.6</v>
      </c>
      <c r="G402" s="172">
        <f t="shared" si="92"/>
        <v>1199.4000000000001</v>
      </c>
      <c r="H402" s="2">
        <f t="shared" si="92"/>
        <v>742.1</v>
      </c>
      <c r="I402" s="49">
        <f t="shared" si="91"/>
        <v>61.622422854062805</v>
      </c>
      <c r="K402" s="107"/>
      <c r="N402" s="107"/>
    </row>
    <row r="403" spans="1:17" ht="15" x14ac:dyDescent="0.2">
      <c r="A403" s="30">
        <f t="shared" si="89"/>
        <v>41655</v>
      </c>
      <c r="C403" s="118">
        <v>449</v>
      </c>
      <c r="D403">
        <v>209.8</v>
      </c>
      <c r="E403">
        <v>853</v>
      </c>
      <c r="F403">
        <v>554.4</v>
      </c>
      <c r="G403" s="172">
        <f t="shared" si="92"/>
        <v>1302</v>
      </c>
      <c r="H403" s="2">
        <f t="shared" si="92"/>
        <v>764.2</v>
      </c>
      <c r="I403" s="49">
        <f t="shared" si="91"/>
        <v>70.374247579167744</v>
      </c>
      <c r="K403" s="107"/>
    </row>
    <row r="404" spans="1:17" x14ac:dyDescent="0.2">
      <c r="A404" s="30">
        <f t="shared" si="89"/>
        <v>41662</v>
      </c>
      <c r="C404">
        <v>479.8</v>
      </c>
      <c r="D404">
        <v>264.3</v>
      </c>
      <c r="E404">
        <v>886.3</v>
      </c>
      <c r="F404">
        <v>570.70000000000005</v>
      </c>
      <c r="G404" s="172">
        <f t="shared" si="92"/>
        <v>1366.1</v>
      </c>
      <c r="H404" s="2">
        <f t="shared" si="92"/>
        <v>835</v>
      </c>
      <c r="I404" s="49">
        <f t="shared" si="91"/>
        <v>63.604790419161674</v>
      </c>
    </row>
    <row r="405" spans="1:17" ht="15" x14ac:dyDescent="0.2">
      <c r="A405" s="30">
        <f t="shared" si="89"/>
        <v>41669</v>
      </c>
      <c r="C405">
        <v>622.70000000000005</v>
      </c>
      <c r="D405">
        <v>258.7</v>
      </c>
      <c r="E405">
        <v>943.7</v>
      </c>
      <c r="F405">
        <v>651.9</v>
      </c>
      <c r="G405" s="172">
        <f t="shared" si="92"/>
        <v>1566.4</v>
      </c>
      <c r="H405" s="2">
        <f t="shared" si="92"/>
        <v>910.59999999999991</v>
      </c>
      <c r="I405" s="49">
        <f t="shared" si="91"/>
        <v>72.018449374039122</v>
      </c>
      <c r="K405" s="107"/>
      <c r="L405" s="107"/>
      <c r="O405" s="107"/>
    </row>
    <row r="406" spans="1:17" ht="15" x14ac:dyDescent="0.2">
      <c r="A406" s="30">
        <f t="shared" si="89"/>
        <v>41676</v>
      </c>
      <c r="C406">
        <v>614.6</v>
      </c>
      <c r="D406">
        <v>277.7</v>
      </c>
      <c r="E406">
        <v>966.7</v>
      </c>
      <c r="F406">
        <v>668.2</v>
      </c>
      <c r="G406" s="172">
        <f t="shared" si="92"/>
        <v>1581.3000000000002</v>
      </c>
      <c r="H406" s="2">
        <f t="shared" si="92"/>
        <v>945.90000000000009</v>
      </c>
      <c r="I406" s="49">
        <f t="shared" si="91"/>
        <v>67.174119885823018</v>
      </c>
      <c r="K406" s="107"/>
    </row>
    <row r="407" spans="1:17" x14ac:dyDescent="0.2">
      <c r="A407" s="30">
        <f t="shared" si="89"/>
        <v>41683</v>
      </c>
      <c r="C407">
        <v>640.5</v>
      </c>
      <c r="D407">
        <v>264.89999999999998</v>
      </c>
      <c r="E407">
        <v>1041.0999999999999</v>
      </c>
      <c r="F407">
        <v>687.7</v>
      </c>
      <c r="G407" s="172">
        <f t="shared" si="92"/>
        <v>1681.6</v>
      </c>
      <c r="H407" s="2">
        <f t="shared" si="92"/>
        <v>952.6</v>
      </c>
      <c r="I407" s="49">
        <f t="shared" si="91"/>
        <v>76.527398698299393</v>
      </c>
    </row>
    <row r="408" spans="1:17" x14ac:dyDescent="0.2">
      <c r="A408" s="30">
        <f t="shared" si="89"/>
        <v>41690</v>
      </c>
      <c r="C408">
        <v>619.79999999999995</v>
      </c>
      <c r="D408">
        <v>322.5</v>
      </c>
      <c r="E408">
        <v>1070.5999999999999</v>
      </c>
      <c r="F408">
        <v>728.8</v>
      </c>
      <c r="G408" s="172">
        <f t="shared" si="92"/>
        <v>1690.3999999999999</v>
      </c>
      <c r="H408" s="2">
        <f t="shared" si="92"/>
        <v>1051.3</v>
      </c>
      <c r="I408" s="49">
        <f t="shared" si="91"/>
        <v>60.791401122419856</v>
      </c>
    </row>
    <row r="409" spans="1:17" x14ac:dyDescent="0.2">
      <c r="A409" s="30">
        <f t="shared" si="89"/>
        <v>41697</v>
      </c>
      <c r="C409">
        <v>566.20000000000005</v>
      </c>
      <c r="D409">
        <v>333.8</v>
      </c>
      <c r="E409">
        <v>1206.4000000000001</v>
      </c>
      <c r="F409">
        <v>754.5</v>
      </c>
      <c r="G409" s="172">
        <f t="shared" si="92"/>
        <v>1772.6000000000001</v>
      </c>
      <c r="H409" s="2">
        <f t="shared" si="92"/>
        <v>1088.3</v>
      </c>
      <c r="I409" s="49">
        <f t="shared" si="91"/>
        <v>62.877882936690277</v>
      </c>
    </row>
    <row r="410" spans="1:17" ht="15" x14ac:dyDescent="0.2">
      <c r="A410" s="30">
        <f t="shared" si="89"/>
        <v>41704</v>
      </c>
      <c r="C410">
        <v>545.6</v>
      </c>
      <c r="D410" s="118">
        <v>233</v>
      </c>
      <c r="E410">
        <v>1234.2</v>
      </c>
      <c r="F410">
        <v>876.2</v>
      </c>
      <c r="G410" s="172">
        <f t="shared" si="92"/>
        <v>1779.8000000000002</v>
      </c>
      <c r="H410" s="2">
        <f t="shared" si="92"/>
        <v>1109.2</v>
      </c>
      <c r="I410" s="49">
        <f t="shared" si="91"/>
        <v>60.457987738910937</v>
      </c>
      <c r="L410" s="107"/>
      <c r="M410" s="164"/>
      <c r="N410" s="164"/>
      <c r="O410" s="164"/>
      <c r="P410" s="164"/>
      <c r="Q410" s="164"/>
    </row>
    <row r="411" spans="1:17" x14ac:dyDescent="0.2">
      <c r="A411" s="30">
        <f t="shared" si="89"/>
        <v>41711</v>
      </c>
      <c r="C411">
        <v>600.6</v>
      </c>
      <c r="D411" s="118">
        <v>224</v>
      </c>
      <c r="E411">
        <v>1328.2</v>
      </c>
      <c r="F411">
        <v>907.7</v>
      </c>
      <c r="G411" s="172">
        <f t="shared" si="92"/>
        <v>1928.8000000000002</v>
      </c>
      <c r="H411" s="2">
        <f t="shared" si="92"/>
        <v>1131.7</v>
      </c>
      <c r="I411" s="49">
        <f t="shared" si="91"/>
        <v>70.433860563753655</v>
      </c>
    </row>
    <row r="412" spans="1:17" x14ac:dyDescent="0.2">
      <c r="A412" s="30">
        <f t="shared" si="89"/>
        <v>41718</v>
      </c>
      <c r="C412">
        <v>449.6</v>
      </c>
      <c r="D412" s="118">
        <v>159</v>
      </c>
      <c r="E412">
        <v>1439.4</v>
      </c>
      <c r="F412">
        <v>1057.8</v>
      </c>
      <c r="G412" s="172">
        <f t="shared" si="92"/>
        <v>1889</v>
      </c>
      <c r="H412" s="2">
        <f t="shared" si="92"/>
        <v>1216.8</v>
      </c>
      <c r="I412" s="49">
        <f t="shared" si="91"/>
        <v>55.243261012491793</v>
      </c>
    </row>
    <row r="413" spans="1:17" x14ac:dyDescent="0.2">
      <c r="A413" s="30">
        <f t="shared" si="89"/>
        <v>41725</v>
      </c>
      <c r="C413">
        <v>405.2</v>
      </c>
      <c r="D413" s="118">
        <v>137</v>
      </c>
      <c r="E413">
        <v>1492.2</v>
      </c>
      <c r="F413">
        <v>1087.8</v>
      </c>
      <c r="G413" s="172">
        <f t="shared" si="92"/>
        <v>1897.4</v>
      </c>
      <c r="H413" s="2">
        <f t="shared" si="92"/>
        <v>1224.8</v>
      </c>
      <c r="I413" s="49">
        <f t="shared" si="91"/>
        <v>54.915088177661666</v>
      </c>
    </row>
    <row r="414" spans="1:17" x14ac:dyDescent="0.2">
      <c r="A414" s="30">
        <f t="shared" si="89"/>
        <v>41732</v>
      </c>
      <c r="C414">
        <v>372.5</v>
      </c>
      <c r="D414" s="118">
        <v>138.6</v>
      </c>
      <c r="E414">
        <v>1542.9</v>
      </c>
      <c r="F414">
        <v>1103.2</v>
      </c>
      <c r="G414" s="172">
        <f t="shared" si="92"/>
        <v>1915.4</v>
      </c>
      <c r="H414" s="2">
        <f t="shared" si="92"/>
        <v>1241.8</v>
      </c>
      <c r="I414" s="49">
        <f t="shared" si="91"/>
        <v>54.243839587695298</v>
      </c>
    </row>
    <row r="415" spans="1:17" x14ac:dyDescent="0.2">
      <c r="A415" s="30">
        <f t="shared" si="89"/>
        <v>41739</v>
      </c>
      <c r="C415">
        <v>296.7</v>
      </c>
      <c r="D415" s="118">
        <v>140.9</v>
      </c>
      <c r="E415">
        <v>1676.6</v>
      </c>
      <c r="F415">
        <v>1114.4000000000001</v>
      </c>
      <c r="G415" s="172">
        <f t="shared" ref="G415:H417" si="93">+C415+E415</f>
        <v>1973.3</v>
      </c>
      <c r="H415" s="2">
        <f t="shared" si="93"/>
        <v>1255.3000000000002</v>
      </c>
      <c r="I415" s="49">
        <f>+(G415/H415-1)*100</f>
        <v>57.197482673464492</v>
      </c>
    </row>
    <row r="416" spans="1:17" x14ac:dyDescent="0.2">
      <c r="A416" s="30">
        <f t="shared" si="89"/>
        <v>41746</v>
      </c>
      <c r="C416" s="118">
        <v>259</v>
      </c>
      <c r="D416" s="118">
        <v>117.6</v>
      </c>
      <c r="E416" s="118">
        <v>1719.5</v>
      </c>
      <c r="F416" s="118">
        <v>1168</v>
      </c>
      <c r="G416" s="172">
        <f t="shared" si="93"/>
        <v>1978.5</v>
      </c>
      <c r="H416" s="2">
        <f t="shared" si="93"/>
        <v>1285.5999999999999</v>
      </c>
      <c r="I416" s="49">
        <f>+(G416/H416-1)*100</f>
        <v>53.897013067828262</v>
      </c>
    </row>
    <row r="417" spans="1:10" x14ac:dyDescent="0.2">
      <c r="A417" s="30">
        <f t="shared" si="89"/>
        <v>41753</v>
      </c>
      <c r="C417">
        <v>243</v>
      </c>
      <c r="D417" s="118">
        <v>99.4</v>
      </c>
      <c r="E417">
        <v>1820.1</v>
      </c>
      <c r="F417">
        <v>1270.5</v>
      </c>
      <c r="G417" s="172">
        <f t="shared" si="93"/>
        <v>2063.1</v>
      </c>
      <c r="H417" s="2">
        <f t="shared" si="93"/>
        <v>1369.9</v>
      </c>
      <c r="I417" s="49">
        <f>+(G417/H417-1)*100</f>
        <v>50.602233739689019</v>
      </c>
    </row>
    <row r="418" spans="1:10" x14ac:dyDescent="0.2">
      <c r="A418" s="30">
        <f t="shared" si="89"/>
        <v>41760</v>
      </c>
      <c r="C418">
        <v>217.3</v>
      </c>
      <c r="D418">
        <v>134.5</v>
      </c>
      <c r="E418">
        <v>1848.7</v>
      </c>
      <c r="F418">
        <v>1285.5999999999999</v>
      </c>
      <c r="G418" s="172">
        <f>+C418+E418</f>
        <v>2066</v>
      </c>
      <c r="H418" s="2">
        <f>+D418+F418</f>
        <v>1420.1</v>
      </c>
      <c r="I418" s="49">
        <f>+(G418/H418-1)*100</f>
        <v>45.482712485036281</v>
      </c>
      <c r="J418">
        <v>166</v>
      </c>
    </row>
    <row r="419" spans="1:10" x14ac:dyDescent="0.2">
      <c r="A419" s="30">
        <f t="shared" si="89"/>
        <v>41767</v>
      </c>
      <c r="C419">
        <v>207.7</v>
      </c>
      <c r="D419" s="118">
        <v>109.3</v>
      </c>
      <c r="E419">
        <v>1948.8</v>
      </c>
      <c r="F419">
        <v>1312</v>
      </c>
      <c r="G419" s="172">
        <f>+C419+E419</f>
        <v>2156.5</v>
      </c>
      <c r="H419" s="2">
        <f>+D419+F419</f>
        <v>1421.3</v>
      </c>
      <c r="I419" s="49">
        <f>+(G419/H419-1)*100</f>
        <v>51.72729191585168</v>
      </c>
      <c r="J419">
        <v>172</v>
      </c>
    </row>
    <row r="420" spans="1:10" x14ac:dyDescent="0.2">
      <c r="A420" s="30">
        <f t="shared" si="89"/>
        <v>41774</v>
      </c>
      <c r="C420">
        <v>209</v>
      </c>
      <c r="D420">
        <v>95.2</v>
      </c>
      <c r="E420">
        <v>1976.7</v>
      </c>
      <c r="F420">
        <v>1357.1</v>
      </c>
      <c r="G420" s="172">
        <f t="shared" ref="G420:G436" si="94">+C420+E420</f>
        <v>2185.6999999999998</v>
      </c>
      <c r="H420" s="2">
        <f t="shared" ref="H420:H436" si="95">+D420+F420</f>
        <v>1452.3</v>
      </c>
      <c r="I420" s="49">
        <f t="shared" ref="I420:I425" si="96">+(G420/H420-1)*100</f>
        <v>50.499208152585553</v>
      </c>
      <c r="J420">
        <v>172</v>
      </c>
    </row>
    <row r="421" spans="1:10" x14ac:dyDescent="0.2">
      <c r="A421" s="30">
        <f t="shared" si="89"/>
        <v>41781</v>
      </c>
      <c r="C421">
        <v>199.4</v>
      </c>
      <c r="D421">
        <v>83.8</v>
      </c>
      <c r="E421">
        <v>2002.3</v>
      </c>
      <c r="F421">
        <v>1374.4</v>
      </c>
      <c r="G421" s="172">
        <f t="shared" si="94"/>
        <v>2201.6999999999998</v>
      </c>
      <c r="H421" s="2">
        <f t="shared" si="95"/>
        <v>1458.2</v>
      </c>
      <c r="I421" s="49">
        <f t="shared" si="96"/>
        <v>50.987518858867077</v>
      </c>
      <c r="J421">
        <v>177</v>
      </c>
    </row>
    <row r="422" spans="1:10" x14ac:dyDescent="0.2">
      <c r="A422" s="30">
        <f t="shared" si="89"/>
        <v>41788</v>
      </c>
      <c r="C422">
        <v>184</v>
      </c>
      <c r="D422">
        <v>85.8</v>
      </c>
      <c r="E422">
        <v>2019.3</v>
      </c>
      <c r="F422">
        <v>1379.6</v>
      </c>
      <c r="G422" s="172">
        <f t="shared" si="94"/>
        <v>2203.3000000000002</v>
      </c>
      <c r="H422" s="2">
        <f t="shared" si="95"/>
        <v>1465.3999999999999</v>
      </c>
      <c r="I422" s="49">
        <f t="shared" si="96"/>
        <v>50.354851917565192</v>
      </c>
      <c r="J422">
        <v>177</v>
      </c>
    </row>
    <row r="423" spans="1:10" x14ac:dyDescent="0.2">
      <c r="A423" s="30">
        <f t="shared" si="89"/>
        <v>41795</v>
      </c>
      <c r="C423">
        <v>194.9</v>
      </c>
      <c r="D423">
        <v>71.5</v>
      </c>
      <c r="E423">
        <v>2054.9</v>
      </c>
      <c r="F423">
        <v>1388.4</v>
      </c>
      <c r="G423" s="172">
        <f t="shared" si="94"/>
        <v>2249.8000000000002</v>
      </c>
      <c r="H423" s="2">
        <f t="shared" si="95"/>
        <v>1459.9</v>
      </c>
      <c r="I423" s="49">
        <f t="shared" si="96"/>
        <v>54.106445646962122</v>
      </c>
      <c r="J423">
        <v>201</v>
      </c>
    </row>
    <row r="424" spans="1:10" x14ac:dyDescent="0.2">
      <c r="A424" s="30">
        <f t="shared" si="89"/>
        <v>41802</v>
      </c>
      <c r="C424">
        <v>198.6</v>
      </c>
      <c r="D424">
        <v>65.3</v>
      </c>
      <c r="E424">
        <v>2068.1</v>
      </c>
      <c r="F424">
        <v>1397.2</v>
      </c>
      <c r="G424" s="172">
        <f t="shared" si="94"/>
        <v>2266.6999999999998</v>
      </c>
      <c r="H424" s="2">
        <f t="shared" si="95"/>
        <v>1462.5</v>
      </c>
      <c r="I424" s="49">
        <f t="shared" si="96"/>
        <v>54.988034188034177</v>
      </c>
      <c r="J424">
        <v>201</v>
      </c>
    </row>
    <row r="425" spans="1:10" x14ac:dyDescent="0.2">
      <c r="A425" s="30">
        <f t="shared" si="89"/>
        <v>41809</v>
      </c>
      <c r="C425">
        <v>189</v>
      </c>
      <c r="D425">
        <v>65.099999999999994</v>
      </c>
      <c r="E425">
        <v>2079.1999999999998</v>
      </c>
      <c r="F425">
        <v>1485.2</v>
      </c>
      <c r="G425" s="172">
        <f t="shared" si="94"/>
        <v>2268.1999999999998</v>
      </c>
      <c r="H425" s="2">
        <f t="shared" si="95"/>
        <v>1550.3</v>
      </c>
      <c r="I425" s="49">
        <f t="shared" si="96"/>
        <v>46.307166354899046</v>
      </c>
      <c r="J425">
        <v>202</v>
      </c>
    </row>
    <row r="426" spans="1:10" x14ac:dyDescent="0.2">
      <c r="A426" s="30">
        <f t="shared" si="89"/>
        <v>41816</v>
      </c>
      <c r="C426">
        <v>159.1</v>
      </c>
      <c r="D426">
        <v>64.7</v>
      </c>
      <c r="E426">
        <v>2118.1999999999998</v>
      </c>
      <c r="F426">
        <v>1514.4</v>
      </c>
      <c r="G426" s="172">
        <f t="shared" si="94"/>
        <v>2277.2999999999997</v>
      </c>
      <c r="H426" s="2">
        <f t="shared" si="95"/>
        <v>1579.1000000000001</v>
      </c>
      <c r="I426" s="49">
        <f t="shared" ref="I426:I436" si="97">+(G426/H426-1)*100</f>
        <v>44.215059210942911</v>
      </c>
      <c r="J426">
        <v>210</v>
      </c>
    </row>
    <row r="427" spans="1:10" x14ac:dyDescent="0.2">
      <c r="A427" s="30">
        <f t="shared" si="89"/>
        <v>41823</v>
      </c>
      <c r="C427">
        <v>150.4</v>
      </c>
      <c r="D427">
        <v>63.8</v>
      </c>
      <c r="E427">
        <v>2131.5</v>
      </c>
      <c r="F427">
        <v>1519.3</v>
      </c>
      <c r="G427" s="172">
        <f t="shared" si="94"/>
        <v>2281.9</v>
      </c>
      <c r="H427" s="2">
        <f t="shared" si="95"/>
        <v>1583.1</v>
      </c>
      <c r="I427" s="49">
        <f t="shared" si="97"/>
        <v>44.141241867222547</v>
      </c>
      <c r="J427">
        <v>217</v>
      </c>
    </row>
    <row r="428" spans="1:10" x14ac:dyDescent="0.2">
      <c r="A428" s="30">
        <f t="shared" si="89"/>
        <v>41830</v>
      </c>
      <c r="C428">
        <v>136.4</v>
      </c>
      <c r="D428">
        <v>57.2</v>
      </c>
      <c r="E428">
        <v>2151</v>
      </c>
      <c r="F428">
        <v>1525.4</v>
      </c>
      <c r="G428" s="172">
        <f t="shared" si="94"/>
        <v>2287.4</v>
      </c>
      <c r="H428" s="2">
        <f t="shared" si="95"/>
        <v>1582.6000000000001</v>
      </c>
      <c r="I428" s="49">
        <f t="shared" si="97"/>
        <v>44.534310628080377</v>
      </c>
      <c r="J428">
        <v>225</v>
      </c>
    </row>
    <row r="429" spans="1:10" x14ac:dyDescent="0.2">
      <c r="A429" s="30">
        <f t="shared" si="89"/>
        <v>41837</v>
      </c>
      <c r="C429">
        <v>144.69999999999999</v>
      </c>
      <c r="D429">
        <v>62.6</v>
      </c>
      <c r="E429">
        <v>2246.3000000000002</v>
      </c>
      <c r="F429">
        <v>1551.5</v>
      </c>
      <c r="G429" s="172">
        <f t="shared" si="94"/>
        <v>2391</v>
      </c>
      <c r="H429" s="2">
        <f t="shared" si="95"/>
        <v>1614.1</v>
      </c>
      <c r="I429" s="49">
        <f t="shared" si="97"/>
        <v>48.132085992193808</v>
      </c>
      <c r="J429">
        <v>226</v>
      </c>
    </row>
    <row r="430" spans="1:10" x14ac:dyDescent="0.2">
      <c r="A430" s="30">
        <f t="shared" si="89"/>
        <v>41844</v>
      </c>
      <c r="C430">
        <v>161.30000000000001</v>
      </c>
      <c r="D430">
        <v>69.599999999999994</v>
      </c>
      <c r="E430">
        <v>2255.4</v>
      </c>
      <c r="F430">
        <v>1554.4</v>
      </c>
      <c r="G430" s="172">
        <f t="shared" si="94"/>
        <v>2416.7000000000003</v>
      </c>
      <c r="H430" s="2">
        <f t="shared" si="95"/>
        <v>1624</v>
      </c>
      <c r="I430" s="49">
        <f t="shared" si="97"/>
        <v>48.811576354679808</v>
      </c>
      <c r="J430">
        <v>226.7</v>
      </c>
    </row>
    <row r="431" spans="1:10" x14ac:dyDescent="0.2">
      <c r="A431" s="30">
        <f t="shared" si="89"/>
        <v>41851</v>
      </c>
      <c r="C431">
        <v>228.3</v>
      </c>
      <c r="D431">
        <v>91.3</v>
      </c>
      <c r="E431">
        <v>2260.9</v>
      </c>
      <c r="F431">
        <v>1556.4</v>
      </c>
      <c r="G431" s="172">
        <f t="shared" si="94"/>
        <v>2489.2000000000003</v>
      </c>
      <c r="H431" s="2">
        <f t="shared" si="95"/>
        <v>1647.7</v>
      </c>
      <c r="I431" s="49">
        <f t="shared" si="97"/>
        <v>51.071190143836873</v>
      </c>
      <c r="J431">
        <v>228.7</v>
      </c>
    </row>
    <row r="432" spans="1:10" x14ac:dyDescent="0.2">
      <c r="A432" s="30">
        <f t="shared" si="89"/>
        <v>41858</v>
      </c>
      <c r="C432">
        <v>242.3</v>
      </c>
      <c r="D432">
        <v>90.6</v>
      </c>
      <c r="E432">
        <v>2263.9</v>
      </c>
      <c r="F432">
        <v>1558.3</v>
      </c>
      <c r="G432" s="172">
        <f t="shared" si="94"/>
        <v>2506.2000000000003</v>
      </c>
      <c r="H432" s="2">
        <f t="shared" si="95"/>
        <v>1648.8999999999999</v>
      </c>
      <c r="I432" s="49">
        <f t="shared" si="97"/>
        <v>51.992237249075181</v>
      </c>
      <c r="J432">
        <v>228.7</v>
      </c>
    </row>
    <row r="433" spans="1:10" x14ac:dyDescent="0.2">
      <c r="A433" s="30">
        <f t="shared" si="89"/>
        <v>41865</v>
      </c>
      <c r="C433">
        <v>226</v>
      </c>
      <c r="D433">
        <v>86.5</v>
      </c>
      <c r="E433">
        <v>2290.1</v>
      </c>
      <c r="F433">
        <v>1669.7</v>
      </c>
      <c r="G433" s="172">
        <f t="shared" si="94"/>
        <v>2516.1</v>
      </c>
      <c r="H433" s="2">
        <f t="shared" si="95"/>
        <v>1756.2</v>
      </c>
      <c r="I433" s="49">
        <f t="shared" si="97"/>
        <v>43.2695592757089</v>
      </c>
      <c r="J433">
        <v>228.7</v>
      </c>
    </row>
    <row r="434" spans="1:10" x14ac:dyDescent="0.2">
      <c r="A434" s="30">
        <f t="shared" si="89"/>
        <v>41872</v>
      </c>
      <c r="C434">
        <v>175.6</v>
      </c>
      <c r="D434">
        <v>78.099999999999994</v>
      </c>
      <c r="E434">
        <v>2340.4</v>
      </c>
      <c r="F434">
        <v>1678</v>
      </c>
      <c r="G434" s="172">
        <f t="shared" si="94"/>
        <v>2516</v>
      </c>
      <c r="H434" s="2">
        <f t="shared" si="95"/>
        <v>1756.1</v>
      </c>
      <c r="I434" s="49">
        <f t="shared" si="97"/>
        <v>43.272023233301084</v>
      </c>
      <c r="J434">
        <v>237</v>
      </c>
    </row>
    <row r="435" spans="1:10" x14ac:dyDescent="0.2">
      <c r="A435" s="30">
        <f t="shared" si="89"/>
        <v>41879</v>
      </c>
      <c r="C435">
        <v>171.5</v>
      </c>
      <c r="D435">
        <v>74.8</v>
      </c>
      <c r="E435">
        <v>2345.1999999999998</v>
      </c>
      <c r="F435">
        <v>1681.4</v>
      </c>
      <c r="G435" s="172">
        <f t="shared" si="94"/>
        <v>2516.6999999999998</v>
      </c>
      <c r="H435" s="2">
        <f t="shared" si="95"/>
        <v>1756.2</v>
      </c>
      <c r="I435" s="49">
        <f t="shared" si="97"/>
        <v>43.303723949436268</v>
      </c>
      <c r="J435">
        <v>272</v>
      </c>
    </row>
    <row r="436" spans="1:10" x14ac:dyDescent="0.2">
      <c r="A436" s="30">
        <f t="shared" si="89"/>
        <v>41886</v>
      </c>
      <c r="C436">
        <v>461.6</v>
      </c>
      <c r="D436">
        <v>194.3</v>
      </c>
      <c r="E436">
        <v>62.1</v>
      </c>
      <c r="F436">
        <v>37.700000000000003</v>
      </c>
      <c r="G436" s="172">
        <f t="shared" si="94"/>
        <v>523.70000000000005</v>
      </c>
      <c r="H436" s="2">
        <f t="shared" si="95"/>
        <v>232</v>
      </c>
      <c r="I436" s="49">
        <f t="shared" si="97"/>
        <v>125.73275862068969</v>
      </c>
    </row>
    <row r="437" spans="1:10" x14ac:dyDescent="0.2">
      <c r="A437" s="30">
        <f t="shared" si="89"/>
        <v>41893</v>
      </c>
      <c r="C437">
        <v>482.3</v>
      </c>
      <c r="D437">
        <v>228.7</v>
      </c>
      <c r="E437">
        <v>67.900000000000006</v>
      </c>
      <c r="F437">
        <v>44.4</v>
      </c>
      <c r="G437" s="172">
        <f t="shared" ref="G437:G478" si="98">+C437+E437</f>
        <v>550.20000000000005</v>
      </c>
      <c r="H437" s="2">
        <f t="shared" ref="H437:H478" si="99">+D437+F437</f>
        <v>273.09999999999997</v>
      </c>
      <c r="I437" s="49">
        <f t="shared" ref="I437:I478" si="100">+(G437/H437-1)*100</f>
        <v>101.46466495789093</v>
      </c>
    </row>
    <row r="438" spans="1:10" x14ac:dyDescent="0.2">
      <c r="A438" s="30">
        <f t="shared" si="89"/>
        <v>41900</v>
      </c>
      <c r="C438">
        <v>478.9</v>
      </c>
      <c r="D438">
        <v>249.5</v>
      </c>
      <c r="E438">
        <v>74.5</v>
      </c>
      <c r="F438">
        <v>127.9</v>
      </c>
      <c r="G438" s="172">
        <f t="shared" si="98"/>
        <v>553.4</v>
      </c>
      <c r="H438" s="2">
        <f t="shared" si="99"/>
        <v>377.4</v>
      </c>
      <c r="I438" s="49">
        <f t="shared" si="100"/>
        <v>46.634870164281935</v>
      </c>
    </row>
    <row r="439" spans="1:10" x14ac:dyDescent="0.2">
      <c r="A439" s="30">
        <f t="shared" si="89"/>
        <v>41907</v>
      </c>
      <c r="C439">
        <v>496.6</v>
      </c>
      <c r="D439">
        <v>250.6</v>
      </c>
      <c r="E439">
        <v>86.6</v>
      </c>
      <c r="F439">
        <v>166.8</v>
      </c>
      <c r="G439" s="172">
        <f t="shared" si="98"/>
        <v>583.20000000000005</v>
      </c>
      <c r="H439" s="2">
        <f t="shared" si="99"/>
        <v>417.4</v>
      </c>
      <c r="I439" s="49">
        <f t="shared" si="100"/>
        <v>39.722089123143277</v>
      </c>
    </row>
    <row r="440" spans="1:10" x14ac:dyDescent="0.2">
      <c r="A440" s="30">
        <f t="shared" si="89"/>
        <v>41914</v>
      </c>
      <c r="C440">
        <v>592.4</v>
      </c>
      <c r="D440">
        <v>233.7</v>
      </c>
      <c r="E440">
        <v>88.6</v>
      </c>
      <c r="F440">
        <v>195.8</v>
      </c>
      <c r="G440" s="172">
        <f t="shared" si="98"/>
        <v>681</v>
      </c>
      <c r="H440" s="2">
        <f t="shared" si="99"/>
        <v>429.5</v>
      </c>
      <c r="I440" s="49">
        <f t="shared" si="100"/>
        <v>58.556461001164138</v>
      </c>
    </row>
    <row r="441" spans="1:10" x14ac:dyDescent="0.2">
      <c r="A441" s="30">
        <f t="shared" si="89"/>
        <v>41921</v>
      </c>
      <c r="C441">
        <v>607.5</v>
      </c>
      <c r="D441">
        <v>233.7</v>
      </c>
      <c r="E441">
        <v>95.4</v>
      </c>
      <c r="F441">
        <v>195.8</v>
      </c>
      <c r="G441" s="172">
        <f t="shared" si="98"/>
        <v>702.9</v>
      </c>
      <c r="H441" s="2">
        <f t="shared" si="99"/>
        <v>429.5</v>
      </c>
      <c r="I441" s="49">
        <f t="shared" si="100"/>
        <v>63.655413271245621</v>
      </c>
    </row>
    <row r="442" spans="1:10" x14ac:dyDescent="0.2">
      <c r="A442" s="30">
        <f t="shared" si="89"/>
        <v>41928</v>
      </c>
      <c r="C442">
        <v>607.29999999999995</v>
      </c>
      <c r="D442">
        <v>233.7</v>
      </c>
      <c r="E442">
        <v>101.2</v>
      </c>
      <c r="F442">
        <v>195.8</v>
      </c>
      <c r="G442" s="172">
        <f t="shared" si="98"/>
        <v>708.5</v>
      </c>
      <c r="H442" s="2">
        <f t="shared" si="99"/>
        <v>429.5</v>
      </c>
      <c r="I442" s="49">
        <f t="shared" si="100"/>
        <v>64.959254947613502</v>
      </c>
    </row>
    <row r="443" spans="1:10" x14ac:dyDescent="0.2">
      <c r="A443" s="30">
        <f t="shared" si="89"/>
        <v>41935</v>
      </c>
      <c r="C443">
        <v>608.79999999999995</v>
      </c>
      <c r="D443">
        <v>337.1</v>
      </c>
      <c r="E443">
        <v>106.8</v>
      </c>
      <c r="F443">
        <v>331.2</v>
      </c>
      <c r="G443" s="172">
        <f t="shared" si="98"/>
        <v>715.59999999999991</v>
      </c>
      <c r="H443" s="2">
        <f t="shared" si="99"/>
        <v>668.3</v>
      </c>
      <c r="I443" s="49">
        <f t="shared" si="100"/>
        <v>7.0776597336525526</v>
      </c>
    </row>
    <row r="444" spans="1:10" x14ac:dyDescent="0.2">
      <c r="A444" s="30">
        <f t="shared" si="89"/>
        <v>41942</v>
      </c>
      <c r="C444">
        <v>612.6</v>
      </c>
      <c r="D444">
        <v>358.2</v>
      </c>
      <c r="E444">
        <v>121.2</v>
      </c>
      <c r="F444">
        <v>423.9</v>
      </c>
      <c r="G444" s="172">
        <f t="shared" si="98"/>
        <v>733.80000000000007</v>
      </c>
      <c r="H444" s="2">
        <f t="shared" si="99"/>
        <v>782.09999999999991</v>
      </c>
      <c r="I444" s="49">
        <f t="shared" si="100"/>
        <v>-6.1756808592251407</v>
      </c>
    </row>
    <row r="445" spans="1:10" x14ac:dyDescent="0.2">
      <c r="A445" s="30">
        <f t="shared" ref="A445:A508" si="101">+A444+7</f>
        <v>41949</v>
      </c>
      <c r="C445">
        <v>578.5</v>
      </c>
      <c r="D445">
        <v>348</v>
      </c>
      <c r="E445">
        <v>215.2</v>
      </c>
      <c r="F445">
        <v>445.2</v>
      </c>
      <c r="G445" s="172">
        <f t="shared" si="98"/>
        <v>793.7</v>
      </c>
      <c r="H445" s="2">
        <f t="shared" si="99"/>
        <v>793.2</v>
      </c>
      <c r="I445" s="49">
        <f t="shared" si="100"/>
        <v>6.3035804336863954E-2</v>
      </c>
    </row>
    <row r="446" spans="1:10" x14ac:dyDescent="0.2">
      <c r="A446" s="30">
        <f t="shared" si="101"/>
        <v>41956</v>
      </c>
      <c r="C446">
        <v>556.20000000000005</v>
      </c>
      <c r="D446">
        <v>348.7</v>
      </c>
      <c r="E446">
        <v>240.1</v>
      </c>
      <c r="F446">
        <v>492.9</v>
      </c>
      <c r="G446" s="172">
        <f t="shared" si="98"/>
        <v>796.30000000000007</v>
      </c>
      <c r="H446" s="2">
        <f t="shared" si="99"/>
        <v>841.59999999999991</v>
      </c>
      <c r="I446" s="49">
        <f t="shared" si="100"/>
        <v>-5.3826045627376251</v>
      </c>
    </row>
    <row r="447" spans="1:10" x14ac:dyDescent="0.2">
      <c r="A447" s="30">
        <f t="shared" si="101"/>
        <v>41963</v>
      </c>
      <c r="C447">
        <v>541.6</v>
      </c>
      <c r="D447">
        <v>358</v>
      </c>
      <c r="E447">
        <v>264.89999999999998</v>
      </c>
      <c r="F447">
        <v>518.1</v>
      </c>
      <c r="G447" s="172">
        <f t="shared" si="98"/>
        <v>806.5</v>
      </c>
      <c r="H447" s="2">
        <f t="shared" si="99"/>
        <v>876.1</v>
      </c>
      <c r="I447" s="49">
        <f t="shared" si="100"/>
        <v>-7.9442985960506807</v>
      </c>
    </row>
    <row r="448" spans="1:10" x14ac:dyDescent="0.2">
      <c r="A448" s="30">
        <f t="shared" si="101"/>
        <v>41970</v>
      </c>
      <c r="C448">
        <v>517.70000000000005</v>
      </c>
      <c r="D448">
        <v>342.4</v>
      </c>
      <c r="E448">
        <v>304.3</v>
      </c>
      <c r="F448">
        <v>547.1</v>
      </c>
      <c r="G448" s="172">
        <f t="shared" si="98"/>
        <v>822</v>
      </c>
      <c r="H448" s="2">
        <f t="shared" si="99"/>
        <v>889.5</v>
      </c>
      <c r="I448" s="49">
        <f t="shared" si="100"/>
        <v>-7.5885328836424959</v>
      </c>
    </row>
    <row r="449" spans="1:10" x14ac:dyDescent="0.2">
      <c r="A449" s="30">
        <f t="shared" si="101"/>
        <v>41977</v>
      </c>
      <c r="C449">
        <v>490.2</v>
      </c>
      <c r="D449">
        <v>336.3</v>
      </c>
      <c r="E449">
        <v>337.8</v>
      </c>
      <c r="F449">
        <v>565.29999999999995</v>
      </c>
      <c r="G449" s="172">
        <f t="shared" si="98"/>
        <v>828</v>
      </c>
      <c r="H449" s="2">
        <f t="shared" si="99"/>
        <v>901.59999999999991</v>
      </c>
      <c r="I449" s="49">
        <f t="shared" si="100"/>
        <v>-8.1632653061224367</v>
      </c>
    </row>
    <row r="450" spans="1:10" x14ac:dyDescent="0.2">
      <c r="A450" s="30">
        <f t="shared" si="101"/>
        <v>41984</v>
      </c>
      <c r="C450">
        <v>546.5</v>
      </c>
      <c r="D450">
        <v>374.8</v>
      </c>
      <c r="E450">
        <v>374.8</v>
      </c>
      <c r="F450">
        <v>648.79999999999995</v>
      </c>
      <c r="G450" s="172">
        <f t="shared" si="98"/>
        <v>921.3</v>
      </c>
      <c r="H450" s="2">
        <f t="shared" si="99"/>
        <v>1023.5999999999999</v>
      </c>
      <c r="I450" s="49">
        <f t="shared" si="100"/>
        <v>-9.994138335287218</v>
      </c>
    </row>
    <row r="451" spans="1:10" x14ac:dyDescent="0.2">
      <c r="A451" s="30">
        <f t="shared" si="101"/>
        <v>41991</v>
      </c>
      <c r="C451">
        <v>520.29999999999995</v>
      </c>
      <c r="D451">
        <v>380.5</v>
      </c>
      <c r="E451">
        <v>476.5</v>
      </c>
      <c r="F451">
        <v>664.1</v>
      </c>
      <c r="G451" s="172">
        <f t="shared" si="98"/>
        <v>996.8</v>
      </c>
      <c r="H451" s="2">
        <f t="shared" si="99"/>
        <v>1044.5999999999999</v>
      </c>
      <c r="I451" s="49">
        <f t="shared" si="100"/>
        <v>-4.5759142255408776</v>
      </c>
      <c r="J451" s="118"/>
    </row>
    <row r="452" spans="1:10" x14ac:dyDescent="0.2">
      <c r="A452" s="30">
        <f t="shared" si="101"/>
        <v>41998</v>
      </c>
      <c r="C452">
        <v>536.20000000000005</v>
      </c>
      <c r="D452">
        <v>403.5</v>
      </c>
      <c r="E452">
        <v>498.3</v>
      </c>
      <c r="F452">
        <v>748</v>
      </c>
      <c r="G452" s="172">
        <f t="shared" si="98"/>
        <v>1034.5</v>
      </c>
      <c r="H452" s="2">
        <f t="shared" si="99"/>
        <v>1151.5</v>
      </c>
      <c r="I452" s="49">
        <f t="shared" si="100"/>
        <v>-10.16066000868433</v>
      </c>
      <c r="J452" s="118"/>
    </row>
    <row r="453" spans="1:10" x14ac:dyDescent="0.2">
      <c r="A453" s="30">
        <f t="shared" si="101"/>
        <v>42005</v>
      </c>
      <c r="C453">
        <v>509.3</v>
      </c>
      <c r="D453">
        <v>411.9</v>
      </c>
      <c r="E453">
        <v>529.4</v>
      </c>
      <c r="F453">
        <v>762.4</v>
      </c>
      <c r="G453" s="172">
        <f t="shared" si="98"/>
        <v>1038.7</v>
      </c>
      <c r="H453" s="2">
        <f t="shared" si="99"/>
        <v>1174.3</v>
      </c>
      <c r="I453" s="49">
        <f t="shared" si="100"/>
        <v>-11.547304777314139</v>
      </c>
      <c r="J453" s="118"/>
    </row>
    <row r="454" spans="1:10" x14ac:dyDescent="0.2">
      <c r="A454" s="30">
        <f t="shared" si="101"/>
        <v>42012</v>
      </c>
      <c r="C454">
        <v>469.2</v>
      </c>
      <c r="D454">
        <v>422.5</v>
      </c>
      <c r="E454">
        <v>596.4</v>
      </c>
      <c r="F454">
        <v>776.9</v>
      </c>
      <c r="G454" s="172">
        <f t="shared" si="98"/>
        <v>1065.5999999999999</v>
      </c>
      <c r="H454" s="2">
        <f t="shared" si="99"/>
        <v>1199.4000000000001</v>
      </c>
      <c r="I454" s="49">
        <f t="shared" si="100"/>
        <v>-11.155577788894465</v>
      </c>
      <c r="J454" s="118"/>
    </row>
    <row r="455" spans="1:10" x14ac:dyDescent="0.2">
      <c r="A455" s="30">
        <f t="shared" si="101"/>
        <v>42019</v>
      </c>
      <c r="C455">
        <v>427.4</v>
      </c>
      <c r="D455">
        <v>449</v>
      </c>
      <c r="E455">
        <v>649.9</v>
      </c>
      <c r="F455">
        <v>853</v>
      </c>
      <c r="G455" s="172">
        <f t="shared" si="98"/>
        <v>1077.3</v>
      </c>
      <c r="H455" s="2">
        <f t="shared" si="99"/>
        <v>1302</v>
      </c>
      <c r="I455" s="49">
        <f t="shared" si="100"/>
        <v>-17.258064516129036</v>
      </c>
      <c r="J455" s="118"/>
    </row>
    <row r="456" spans="1:10" x14ac:dyDescent="0.2">
      <c r="A456" s="30">
        <f t="shared" si="101"/>
        <v>42026</v>
      </c>
      <c r="C456">
        <v>407.4</v>
      </c>
      <c r="D456">
        <v>479.8</v>
      </c>
      <c r="E456">
        <v>678.8</v>
      </c>
      <c r="F456">
        <v>886.3</v>
      </c>
      <c r="G456" s="172">
        <f t="shared" si="98"/>
        <v>1086.1999999999998</v>
      </c>
      <c r="H456" s="2">
        <f t="shared" si="99"/>
        <v>1366.1</v>
      </c>
      <c r="I456" s="49">
        <f t="shared" si="100"/>
        <v>-20.488983236951917</v>
      </c>
      <c r="J456" s="118"/>
    </row>
    <row r="457" spans="1:10" x14ac:dyDescent="0.2">
      <c r="A457" s="30">
        <f t="shared" si="101"/>
        <v>42033</v>
      </c>
      <c r="C457">
        <v>327.60000000000002</v>
      </c>
      <c r="D457">
        <v>622.70000000000005</v>
      </c>
      <c r="E457">
        <v>734.6</v>
      </c>
      <c r="F457">
        <v>943.7</v>
      </c>
      <c r="G457" s="172">
        <f t="shared" si="98"/>
        <v>1062.2</v>
      </c>
      <c r="H457" s="2">
        <f t="shared" si="99"/>
        <v>1566.4</v>
      </c>
      <c r="I457" s="49">
        <f t="shared" si="100"/>
        <v>-32.188457609805923</v>
      </c>
      <c r="J457" s="118"/>
    </row>
    <row r="458" spans="1:10" x14ac:dyDescent="0.2">
      <c r="A458" s="30">
        <f t="shared" si="101"/>
        <v>42040</v>
      </c>
      <c r="C458">
        <v>289.39999999999998</v>
      </c>
      <c r="D458">
        <v>614.6</v>
      </c>
      <c r="E458">
        <v>854.8</v>
      </c>
      <c r="F458">
        <v>966.7</v>
      </c>
      <c r="G458" s="172">
        <f t="shared" si="98"/>
        <v>1144.1999999999998</v>
      </c>
      <c r="H458" s="2">
        <f t="shared" si="99"/>
        <v>1581.3000000000002</v>
      </c>
      <c r="I458" s="49">
        <f t="shared" si="100"/>
        <v>-27.64181369759061</v>
      </c>
      <c r="J458" s="118"/>
    </row>
    <row r="459" spans="1:10" x14ac:dyDescent="0.2">
      <c r="A459" s="30">
        <f t="shared" si="101"/>
        <v>42047</v>
      </c>
      <c r="C459">
        <v>392.8</v>
      </c>
      <c r="D459">
        <v>640.5</v>
      </c>
      <c r="E459">
        <v>882.1</v>
      </c>
      <c r="F459">
        <v>1041.0999999999999</v>
      </c>
      <c r="G459" s="172">
        <f t="shared" si="98"/>
        <v>1274.9000000000001</v>
      </c>
      <c r="H459" s="2">
        <f t="shared" si="99"/>
        <v>1681.6</v>
      </c>
      <c r="I459" s="49">
        <f t="shared" si="100"/>
        <v>-24.185299714557551</v>
      </c>
      <c r="J459" s="118"/>
    </row>
    <row r="460" spans="1:10" x14ac:dyDescent="0.2">
      <c r="A460" s="30">
        <f t="shared" si="101"/>
        <v>42054</v>
      </c>
      <c r="C460">
        <v>384.4</v>
      </c>
      <c r="D460">
        <v>619.79999999999995</v>
      </c>
      <c r="E460">
        <v>925.4</v>
      </c>
      <c r="F460">
        <v>1070.5999999999999</v>
      </c>
      <c r="G460" s="172">
        <f t="shared" si="98"/>
        <v>1309.8</v>
      </c>
      <c r="H460" s="2">
        <f t="shared" si="99"/>
        <v>1690.3999999999999</v>
      </c>
      <c r="I460" s="49">
        <f t="shared" si="100"/>
        <v>-22.515380974917175</v>
      </c>
      <c r="J460" s="118"/>
    </row>
    <row r="461" spans="1:10" x14ac:dyDescent="0.2">
      <c r="A461" s="30">
        <f t="shared" si="101"/>
        <v>42061</v>
      </c>
      <c r="C461">
        <v>378.3</v>
      </c>
      <c r="D461">
        <v>566.20000000000005</v>
      </c>
      <c r="E461">
        <v>963.2</v>
      </c>
      <c r="F461">
        <v>1206.4000000000001</v>
      </c>
      <c r="G461" s="172">
        <f t="shared" si="98"/>
        <v>1341.5</v>
      </c>
      <c r="H461" s="2">
        <f t="shared" si="99"/>
        <v>1772.6000000000001</v>
      </c>
      <c r="I461" s="49">
        <f t="shared" si="100"/>
        <v>-24.320207604648548</v>
      </c>
      <c r="J461" s="118"/>
    </row>
    <row r="462" spans="1:10" x14ac:dyDescent="0.2">
      <c r="A462" s="30">
        <f t="shared" si="101"/>
        <v>42068</v>
      </c>
      <c r="C462">
        <v>377.1</v>
      </c>
      <c r="D462">
        <v>545.6</v>
      </c>
      <c r="E462">
        <v>969.8</v>
      </c>
      <c r="F462">
        <v>1234.2</v>
      </c>
      <c r="G462" s="172">
        <f t="shared" si="98"/>
        <v>1346.9</v>
      </c>
      <c r="H462" s="2">
        <f t="shared" si="99"/>
        <v>1779.8000000000002</v>
      </c>
      <c r="I462" s="49">
        <f t="shared" si="100"/>
        <v>-24.322957635689402</v>
      </c>
      <c r="J462" s="118"/>
    </row>
    <row r="463" spans="1:10" x14ac:dyDescent="0.2">
      <c r="A463" s="30">
        <f t="shared" si="101"/>
        <v>42075</v>
      </c>
      <c r="C463">
        <v>363.9</v>
      </c>
      <c r="D463">
        <v>600.6</v>
      </c>
      <c r="E463">
        <v>1015.2</v>
      </c>
      <c r="F463">
        <v>1328.2</v>
      </c>
      <c r="G463" s="172">
        <f t="shared" si="98"/>
        <v>1379.1</v>
      </c>
      <c r="H463" s="2">
        <f t="shared" si="99"/>
        <v>1928.8000000000002</v>
      </c>
      <c r="I463" s="49">
        <f t="shared" si="100"/>
        <v>-28.499585234342607</v>
      </c>
      <c r="J463" s="118"/>
    </row>
    <row r="464" spans="1:10" x14ac:dyDescent="0.2">
      <c r="A464" s="30">
        <f t="shared" si="101"/>
        <v>42082</v>
      </c>
      <c r="C464">
        <v>340.9</v>
      </c>
      <c r="D464">
        <v>449.6</v>
      </c>
      <c r="E464">
        <v>1171.4000000000001</v>
      </c>
      <c r="F464">
        <v>1439.4</v>
      </c>
      <c r="G464" s="172">
        <f t="shared" si="98"/>
        <v>1512.3000000000002</v>
      </c>
      <c r="H464" s="2">
        <f t="shared" si="99"/>
        <v>1889</v>
      </c>
      <c r="I464" s="49">
        <f t="shared" si="100"/>
        <v>-19.941768131286388</v>
      </c>
      <c r="J464" s="118"/>
    </row>
    <row r="465" spans="1:10" x14ac:dyDescent="0.2">
      <c r="A465" s="30">
        <f t="shared" si="101"/>
        <v>42089</v>
      </c>
      <c r="C465">
        <v>316.39999999999998</v>
      </c>
      <c r="D465">
        <v>405.2</v>
      </c>
      <c r="E465">
        <v>1201.3</v>
      </c>
      <c r="F465">
        <v>1492.2</v>
      </c>
      <c r="G465" s="172">
        <f t="shared" si="98"/>
        <v>1517.6999999999998</v>
      </c>
      <c r="H465" s="2">
        <f t="shared" si="99"/>
        <v>1897.4</v>
      </c>
      <c r="I465" s="49">
        <f t="shared" si="100"/>
        <v>-20.011594813955959</v>
      </c>
      <c r="J465" s="118"/>
    </row>
    <row r="466" spans="1:10" x14ac:dyDescent="0.2">
      <c r="A466" s="30">
        <f t="shared" si="101"/>
        <v>42096</v>
      </c>
      <c r="C466">
        <v>279.39999999999998</v>
      </c>
      <c r="D466">
        <v>372.5</v>
      </c>
      <c r="E466">
        <v>1272.0999999999999</v>
      </c>
      <c r="F466">
        <v>1542.9</v>
      </c>
      <c r="G466" s="172">
        <f t="shared" si="98"/>
        <v>1551.5</v>
      </c>
      <c r="H466" s="2">
        <f t="shared" si="99"/>
        <v>1915.4</v>
      </c>
      <c r="I466" s="49">
        <f t="shared" si="100"/>
        <v>-18.99864258118409</v>
      </c>
      <c r="J466" s="118"/>
    </row>
    <row r="467" spans="1:10" x14ac:dyDescent="0.2">
      <c r="A467" s="30">
        <f t="shared" si="101"/>
        <v>42103</v>
      </c>
      <c r="C467">
        <v>265.8</v>
      </c>
      <c r="D467">
        <v>296.7</v>
      </c>
      <c r="E467">
        <v>1289.7</v>
      </c>
      <c r="F467">
        <v>1676.6</v>
      </c>
      <c r="G467" s="172">
        <f t="shared" si="98"/>
        <v>1555.5</v>
      </c>
      <c r="H467" s="2">
        <f t="shared" si="99"/>
        <v>1973.3</v>
      </c>
      <c r="I467" s="49">
        <f t="shared" si="100"/>
        <v>-21.172654943495662</v>
      </c>
      <c r="J467" s="118"/>
    </row>
    <row r="468" spans="1:10" x14ac:dyDescent="0.2">
      <c r="A468" s="30">
        <f t="shared" si="101"/>
        <v>42110</v>
      </c>
      <c r="C468">
        <v>251.3</v>
      </c>
      <c r="D468">
        <v>259</v>
      </c>
      <c r="E468">
        <v>1315.4</v>
      </c>
      <c r="F468">
        <v>1719.5</v>
      </c>
      <c r="G468" s="172">
        <f t="shared" si="98"/>
        <v>1566.7</v>
      </c>
      <c r="H468" s="2">
        <f t="shared" si="99"/>
        <v>1978.5</v>
      </c>
      <c r="I468" s="49">
        <f t="shared" si="100"/>
        <v>-20.813747788728833</v>
      </c>
      <c r="J468" s="118"/>
    </row>
    <row r="469" spans="1:10" x14ac:dyDescent="0.2">
      <c r="A469" s="30">
        <f t="shared" si="101"/>
        <v>42117</v>
      </c>
      <c r="C469">
        <v>233.9</v>
      </c>
      <c r="D469">
        <v>243</v>
      </c>
      <c r="E469">
        <v>1342.3</v>
      </c>
      <c r="F469">
        <v>1820.1</v>
      </c>
      <c r="G469" s="172">
        <f t="shared" si="98"/>
        <v>1576.2</v>
      </c>
      <c r="H469" s="2">
        <f t="shared" si="99"/>
        <v>2063.1</v>
      </c>
      <c r="I469" s="49">
        <f t="shared" si="100"/>
        <v>-23.600407154282387</v>
      </c>
      <c r="J469" s="118"/>
    </row>
    <row r="470" spans="1:10" x14ac:dyDescent="0.2">
      <c r="A470" s="30">
        <f t="shared" si="101"/>
        <v>42124</v>
      </c>
      <c r="C470">
        <v>233.4</v>
      </c>
      <c r="D470">
        <v>217.3</v>
      </c>
      <c r="E470">
        <v>1381.1</v>
      </c>
      <c r="F470">
        <v>1848.7</v>
      </c>
      <c r="G470" s="172">
        <f t="shared" si="98"/>
        <v>1614.5</v>
      </c>
      <c r="H470" s="2">
        <f t="shared" si="99"/>
        <v>2066</v>
      </c>
      <c r="I470" s="49">
        <f t="shared" si="100"/>
        <v>-21.853823814133587</v>
      </c>
      <c r="J470" s="118"/>
    </row>
    <row r="471" spans="1:10" x14ac:dyDescent="0.2">
      <c r="A471" s="30">
        <f t="shared" si="101"/>
        <v>42131</v>
      </c>
      <c r="C471">
        <v>221.1</v>
      </c>
      <c r="D471">
        <v>207.9</v>
      </c>
      <c r="E471">
        <v>1396.8</v>
      </c>
      <c r="F471">
        <v>1948.8</v>
      </c>
      <c r="G471" s="172">
        <f t="shared" si="98"/>
        <v>1617.8999999999999</v>
      </c>
      <c r="H471" s="2">
        <f t="shared" si="99"/>
        <v>2156.6999999999998</v>
      </c>
      <c r="I471" s="49">
        <f t="shared" si="100"/>
        <v>-24.98261232438448</v>
      </c>
      <c r="J471" s="118"/>
    </row>
    <row r="472" spans="1:10" x14ac:dyDescent="0.2">
      <c r="A472" s="30">
        <f t="shared" si="101"/>
        <v>42138</v>
      </c>
      <c r="C472">
        <v>199.8</v>
      </c>
      <c r="D472">
        <v>209</v>
      </c>
      <c r="E472">
        <v>1419.1</v>
      </c>
      <c r="F472">
        <v>1976.7</v>
      </c>
      <c r="G472" s="172">
        <f t="shared" si="98"/>
        <v>1618.8999999999999</v>
      </c>
      <c r="H472" s="2">
        <f t="shared" si="99"/>
        <v>2185.6999999999998</v>
      </c>
      <c r="I472" s="49">
        <f t="shared" si="100"/>
        <v>-25.932195635265586</v>
      </c>
      <c r="J472" s="118"/>
    </row>
    <row r="473" spans="1:10" x14ac:dyDescent="0.2">
      <c r="A473" s="30">
        <f t="shared" si="101"/>
        <v>42145</v>
      </c>
      <c r="C473">
        <v>197.1</v>
      </c>
      <c r="D473">
        <v>199.4</v>
      </c>
      <c r="E473">
        <v>1438.7</v>
      </c>
      <c r="F473">
        <v>2002.3</v>
      </c>
      <c r="G473" s="172">
        <f t="shared" si="98"/>
        <v>1635.8</v>
      </c>
      <c r="H473" s="2">
        <f t="shared" si="99"/>
        <v>2201.6999999999998</v>
      </c>
      <c r="I473" s="49">
        <f t="shared" si="100"/>
        <v>-25.702865967207156</v>
      </c>
      <c r="J473" s="118"/>
    </row>
    <row r="474" spans="1:10" x14ac:dyDescent="0.2">
      <c r="A474" s="30">
        <f t="shared" si="101"/>
        <v>42152</v>
      </c>
      <c r="C474">
        <v>180.6</v>
      </c>
      <c r="D474">
        <v>184</v>
      </c>
      <c r="E474">
        <v>1451.4</v>
      </c>
      <c r="F474">
        <v>2019.3</v>
      </c>
      <c r="G474" s="172">
        <f t="shared" si="98"/>
        <v>1632</v>
      </c>
      <c r="H474" s="2">
        <f t="shared" si="99"/>
        <v>2203.3000000000002</v>
      </c>
      <c r="I474" s="49">
        <f t="shared" si="100"/>
        <v>-25.929287886352292</v>
      </c>
      <c r="J474" s="118"/>
    </row>
    <row r="475" spans="1:10" x14ac:dyDescent="0.2">
      <c r="A475" s="30">
        <f t="shared" si="101"/>
        <v>42159</v>
      </c>
      <c r="C475" s="118">
        <v>173</v>
      </c>
      <c r="D475">
        <v>194.9</v>
      </c>
      <c r="E475">
        <v>1456.5</v>
      </c>
      <c r="F475">
        <v>2054.9</v>
      </c>
      <c r="G475" s="172">
        <f t="shared" si="98"/>
        <v>1629.5</v>
      </c>
      <c r="H475" s="2">
        <f t="shared" si="99"/>
        <v>2249.8000000000002</v>
      </c>
      <c r="I475" s="49">
        <f t="shared" si="100"/>
        <v>-27.571339674637752</v>
      </c>
      <c r="J475" s="118"/>
    </row>
    <row r="476" spans="1:10" x14ac:dyDescent="0.2">
      <c r="A476" s="30">
        <f t="shared" si="101"/>
        <v>42166</v>
      </c>
      <c r="C476">
        <v>165.2</v>
      </c>
      <c r="D476">
        <v>198.6</v>
      </c>
      <c r="E476">
        <v>1536.2</v>
      </c>
      <c r="F476">
        <v>2068.1</v>
      </c>
      <c r="G476" s="172">
        <f t="shared" si="98"/>
        <v>1701.4</v>
      </c>
      <c r="H476" s="2">
        <f t="shared" si="99"/>
        <v>2266.6999999999998</v>
      </c>
      <c r="I476" s="49">
        <f t="shared" si="100"/>
        <v>-24.939339127365766</v>
      </c>
      <c r="J476" s="118"/>
    </row>
    <row r="477" spans="1:10" x14ac:dyDescent="0.2">
      <c r="A477" s="30">
        <f t="shared" si="101"/>
        <v>42173</v>
      </c>
      <c r="C477">
        <v>165.6</v>
      </c>
      <c r="D477">
        <v>189</v>
      </c>
      <c r="E477">
        <v>1540.3</v>
      </c>
      <c r="F477">
        <v>2079.1999999999998</v>
      </c>
      <c r="G477" s="172">
        <f t="shared" si="98"/>
        <v>1705.8999999999999</v>
      </c>
      <c r="H477" s="2">
        <f t="shared" si="99"/>
        <v>2268.1999999999998</v>
      </c>
      <c r="I477" s="49">
        <f t="shared" si="100"/>
        <v>-24.790582841019315</v>
      </c>
      <c r="J477" s="118">
        <v>0.5</v>
      </c>
    </row>
    <row r="478" spans="1:10" x14ac:dyDescent="0.2">
      <c r="A478" s="30">
        <f t="shared" si="101"/>
        <v>42180</v>
      </c>
      <c r="C478">
        <v>110.6</v>
      </c>
      <c r="D478">
        <v>159.1</v>
      </c>
      <c r="E478">
        <v>1656.4</v>
      </c>
      <c r="F478">
        <v>2118.1999999999998</v>
      </c>
      <c r="G478" s="172">
        <f t="shared" si="98"/>
        <v>1767</v>
      </c>
      <c r="H478" s="2">
        <f t="shared" si="99"/>
        <v>2277.2999999999997</v>
      </c>
      <c r="I478" s="49">
        <f t="shared" si="100"/>
        <v>-22.40811487287576</v>
      </c>
      <c r="J478" s="118">
        <v>1.5</v>
      </c>
    </row>
    <row r="479" spans="1:10" x14ac:dyDescent="0.2">
      <c r="A479" s="30">
        <f t="shared" si="101"/>
        <v>42187</v>
      </c>
      <c r="C479">
        <v>119.5</v>
      </c>
      <c r="D479">
        <v>150.4</v>
      </c>
      <c r="E479">
        <v>1665.1</v>
      </c>
      <c r="F479">
        <v>2131.5</v>
      </c>
      <c r="G479" s="172">
        <f t="shared" ref="G479:H481" si="102">+C479+E479</f>
        <v>1784.6</v>
      </c>
      <c r="H479" s="2">
        <f t="shared" si="102"/>
        <v>2281.9</v>
      </c>
      <c r="I479" s="49">
        <f t="shared" ref="I479:I489" si="103">+(G479/H479-1)*100</f>
        <v>-21.793242473377461</v>
      </c>
      <c r="J479" s="118">
        <v>43</v>
      </c>
    </row>
    <row r="480" spans="1:10" x14ac:dyDescent="0.2">
      <c r="A480" s="30">
        <f t="shared" si="101"/>
        <v>42194</v>
      </c>
      <c r="C480">
        <v>106.8</v>
      </c>
      <c r="D480">
        <v>136.4</v>
      </c>
      <c r="E480">
        <v>1669.6</v>
      </c>
      <c r="F480" s="118">
        <v>2151</v>
      </c>
      <c r="G480" s="172">
        <f t="shared" si="102"/>
        <v>1776.3999999999999</v>
      </c>
      <c r="H480" s="2">
        <f t="shared" si="102"/>
        <v>2287.4</v>
      </c>
      <c r="I480" s="49">
        <f t="shared" si="103"/>
        <v>-22.339774416367941</v>
      </c>
      <c r="J480" s="118">
        <v>43</v>
      </c>
    </row>
    <row r="481" spans="1:10" x14ac:dyDescent="0.2">
      <c r="A481" s="30">
        <f t="shared" si="101"/>
        <v>42201</v>
      </c>
      <c r="C481">
        <v>126.3</v>
      </c>
      <c r="D481">
        <v>144.69999999999999</v>
      </c>
      <c r="E481">
        <v>1678.1</v>
      </c>
      <c r="F481">
        <v>2246.3000000000002</v>
      </c>
      <c r="G481" s="183">
        <f t="shared" si="102"/>
        <v>1804.3999999999999</v>
      </c>
      <c r="H481" s="184">
        <f t="shared" si="102"/>
        <v>2391</v>
      </c>
      <c r="I481" s="49">
        <f t="shared" si="103"/>
        <v>-24.533667921371816</v>
      </c>
      <c r="J481">
        <v>48.5</v>
      </c>
    </row>
    <row r="482" spans="1:10" x14ac:dyDescent="0.2">
      <c r="A482" s="30">
        <f t="shared" si="101"/>
        <v>42208</v>
      </c>
      <c r="C482">
        <v>96.4</v>
      </c>
      <c r="D482">
        <v>161.30000000000001</v>
      </c>
      <c r="E482">
        <v>1694.2</v>
      </c>
      <c r="F482">
        <v>2255.4</v>
      </c>
      <c r="G482" s="183">
        <f t="shared" ref="G482:H489" si="104">+C482+E482</f>
        <v>1790.6000000000001</v>
      </c>
      <c r="H482" s="184">
        <f t="shared" si="104"/>
        <v>2416.7000000000003</v>
      </c>
      <c r="I482" s="49">
        <f t="shared" si="103"/>
        <v>-25.907228865808751</v>
      </c>
      <c r="J482">
        <v>48.5</v>
      </c>
    </row>
    <row r="483" spans="1:10" x14ac:dyDescent="0.2">
      <c r="A483" s="30">
        <f t="shared" si="101"/>
        <v>42215</v>
      </c>
      <c r="C483">
        <v>84.1</v>
      </c>
      <c r="D483">
        <v>228.3</v>
      </c>
      <c r="E483">
        <v>1706.5</v>
      </c>
      <c r="F483">
        <v>1160.9000000000001</v>
      </c>
      <c r="G483" s="183">
        <f t="shared" si="104"/>
        <v>1790.6</v>
      </c>
      <c r="H483" s="186">
        <f t="shared" si="104"/>
        <v>1389.2</v>
      </c>
      <c r="I483" s="49">
        <f t="shared" si="103"/>
        <v>28.894327670601783</v>
      </c>
      <c r="J483" s="118">
        <v>48.5</v>
      </c>
    </row>
    <row r="484" spans="1:10" x14ac:dyDescent="0.2">
      <c r="A484" s="30">
        <f t="shared" si="101"/>
        <v>42222</v>
      </c>
      <c r="C484">
        <v>76.8</v>
      </c>
      <c r="D484">
        <v>242.3</v>
      </c>
      <c r="E484">
        <v>1808.5</v>
      </c>
      <c r="F484">
        <v>2263.9</v>
      </c>
      <c r="G484" s="183">
        <f t="shared" si="104"/>
        <v>1885.3</v>
      </c>
      <c r="H484" s="186">
        <f t="shared" si="104"/>
        <v>2506.2000000000003</v>
      </c>
      <c r="I484" s="49">
        <f t="shared" si="103"/>
        <v>-24.774559093448257</v>
      </c>
      <c r="J484" s="118">
        <v>52.5</v>
      </c>
    </row>
    <row r="485" spans="1:10" x14ac:dyDescent="0.2">
      <c r="A485" s="30">
        <f t="shared" si="101"/>
        <v>42229</v>
      </c>
      <c r="C485">
        <v>76.7</v>
      </c>
      <c r="D485" s="118">
        <v>226</v>
      </c>
      <c r="E485" s="118">
        <v>1813</v>
      </c>
      <c r="F485">
        <v>2263.9</v>
      </c>
      <c r="G485" s="183">
        <f t="shared" si="104"/>
        <v>1889.7</v>
      </c>
      <c r="H485" s="186">
        <f t="shared" si="104"/>
        <v>2489.9</v>
      </c>
      <c r="I485" s="49">
        <f t="shared" si="103"/>
        <v>-24.105385758464195</v>
      </c>
      <c r="J485" s="118">
        <v>62.8</v>
      </c>
    </row>
    <row r="486" spans="1:10" x14ac:dyDescent="0.2">
      <c r="A486" s="30">
        <f t="shared" si="101"/>
        <v>42236</v>
      </c>
      <c r="C486">
        <v>64.3</v>
      </c>
      <c r="D486">
        <v>175.6</v>
      </c>
      <c r="E486">
        <v>1847.3</v>
      </c>
      <c r="F486">
        <v>2277.1</v>
      </c>
      <c r="G486" s="183">
        <f t="shared" si="104"/>
        <v>1911.6</v>
      </c>
      <c r="H486" s="186">
        <f t="shared" si="104"/>
        <v>2452.6999999999998</v>
      </c>
      <c r="I486" s="49">
        <f t="shared" si="103"/>
        <v>-22.061401720552855</v>
      </c>
      <c r="J486" s="118">
        <v>74</v>
      </c>
    </row>
    <row r="487" spans="1:10" x14ac:dyDescent="0.2">
      <c r="A487" s="30">
        <f t="shared" si="101"/>
        <v>42243</v>
      </c>
      <c r="C487">
        <v>52.7</v>
      </c>
      <c r="D487">
        <v>171.5</v>
      </c>
      <c r="E487">
        <v>1875.6</v>
      </c>
      <c r="F487">
        <v>2281.8000000000002</v>
      </c>
      <c r="G487" s="183">
        <f t="shared" si="104"/>
        <v>1928.3</v>
      </c>
      <c r="H487" s="186">
        <f t="shared" si="104"/>
        <v>2453.3000000000002</v>
      </c>
      <c r="I487" s="49">
        <f t="shared" si="103"/>
        <v>-21.399747279174996</v>
      </c>
      <c r="J487" s="118">
        <v>85.6</v>
      </c>
    </row>
    <row r="488" spans="1:10" x14ac:dyDescent="0.2">
      <c r="A488" s="30">
        <f t="shared" si="101"/>
        <v>42250</v>
      </c>
      <c r="C488">
        <v>131.69999999999999</v>
      </c>
      <c r="D488">
        <v>461.6</v>
      </c>
      <c r="E488">
        <v>3.1</v>
      </c>
      <c r="F488">
        <v>62.1</v>
      </c>
      <c r="G488" s="183">
        <f t="shared" si="104"/>
        <v>134.79999999999998</v>
      </c>
      <c r="H488" s="186">
        <f t="shared" si="104"/>
        <v>523.70000000000005</v>
      </c>
      <c r="I488" s="49">
        <f t="shared" si="103"/>
        <v>-74.260072560626327</v>
      </c>
    </row>
    <row r="489" spans="1:10" x14ac:dyDescent="0.2">
      <c r="A489" s="30">
        <f t="shared" si="101"/>
        <v>42257</v>
      </c>
      <c r="C489" s="118">
        <v>136</v>
      </c>
      <c r="D489">
        <v>482.3</v>
      </c>
      <c r="E489">
        <v>32.6</v>
      </c>
      <c r="F489">
        <v>67.900000000000006</v>
      </c>
      <c r="G489" s="183">
        <f t="shared" si="104"/>
        <v>168.6</v>
      </c>
      <c r="H489" s="186">
        <f t="shared" si="104"/>
        <v>550.20000000000005</v>
      </c>
      <c r="I489" s="49">
        <f t="shared" si="103"/>
        <v>-69.356597600872419</v>
      </c>
    </row>
    <row r="490" spans="1:10" x14ac:dyDescent="0.2">
      <c r="A490" s="30">
        <f t="shared" si="101"/>
        <v>42264</v>
      </c>
      <c r="C490">
        <v>138.30000000000001</v>
      </c>
      <c r="D490">
        <v>478.9</v>
      </c>
      <c r="E490">
        <v>40.200000000000003</v>
      </c>
      <c r="F490">
        <v>74.5</v>
      </c>
      <c r="G490" s="183">
        <f t="shared" ref="G490:H496" si="105">+C490+E490</f>
        <v>178.5</v>
      </c>
      <c r="H490" s="186">
        <f t="shared" si="105"/>
        <v>553.4</v>
      </c>
      <c r="I490" s="49">
        <f t="shared" ref="I490:I496" si="106">+(G490/H490-1)*100</f>
        <v>-67.74485001807011</v>
      </c>
    </row>
    <row r="491" spans="1:10" x14ac:dyDescent="0.2">
      <c r="A491" s="30">
        <f t="shared" si="101"/>
        <v>42271</v>
      </c>
      <c r="C491">
        <v>147.19999999999999</v>
      </c>
      <c r="D491">
        <v>496.6</v>
      </c>
      <c r="E491">
        <v>116.5</v>
      </c>
      <c r="F491">
        <v>86.6</v>
      </c>
      <c r="G491" s="183">
        <f t="shared" si="105"/>
        <v>263.7</v>
      </c>
      <c r="H491" s="186">
        <f t="shared" si="105"/>
        <v>583.20000000000005</v>
      </c>
      <c r="I491" s="49">
        <f t="shared" si="106"/>
        <v>-54.783950617283963</v>
      </c>
    </row>
    <row r="492" spans="1:10" x14ac:dyDescent="0.2">
      <c r="A492" s="30">
        <f t="shared" si="101"/>
        <v>42278</v>
      </c>
      <c r="C492">
        <v>170.4</v>
      </c>
      <c r="D492">
        <v>592.4</v>
      </c>
      <c r="E492">
        <v>122</v>
      </c>
      <c r="F492">
        <v>88.6</v>
      </c>
      <c r="G492" s="183">
        <f t="shared" si="105"/>
        <v>292.39999999999998</v>
      </c>
      <c r="H492" s="186">
        <f t="shared" si="105"/>
        <v>681</v>
      </c>
      <c r="I492" s="49">
        <f t="shared" si="106"/>
        <v>-57.063142437591786</v>
      </c>
    </row>
    <row r="493" spans="1:10" x14ac:dyDescent="0.2">
      <c r="A493" s="30">
        <f t="shared" si="101"/>
        <v>42285</v>
      </c>
      <c r="C493">
        <v>170.8</v>
      </c>
      <c r="D493">
        <v>607.5</v>
      </c>
      <c r="E493">
        <v>126.2</v>
      </c>
      <c r="F493">
        <v>95.4</v>
      </c>
      <c r="G493" s="183">
        <f t="shared" si="105"/>
        <v>297</v>
      </c>
      <c r="H493" s="186">
        <f t="shared" si="105"/>
        <v>702.9</v>
      </c>
      <c r="I493" s="49">
        <f t="shared" si="106"/>
        <v>-57.74647887323944</v>
      </c>
    </row>
    <row r="494" spans="1:10" x14ac:dyDescent="0.2">
      <c r="A494" s="30">
        <f t="shared" si="101"/>
        <v>42292</v>
      </c>
      <c r="C494">
        <v>166.6</v>
      </c>
      <c r="D494">
        <v>607.29999999999995</v>
      </c>
      <c r="E494">
        <v>135.5</v>
      </c>
      <c r="F494">
        <v>101.2</v>
      </c>
      <c r="G494" s="183">
        <f t="shared" si="105"/>
        <v>302.10000000000002</v>
      </c>
      <c r="H494" s="186">
        <f t="shared" si="105"/>
        <v>708.5</v>
      </c>
      <c r="I494" s="49">
        <f t="shared" si="106"/>
        <v>-57.360621030345804</v>
      </c>
    </row>
    <row r="495" spans="1:10" x14ac:dyDescent="0.2">
      <c r="A495" s="30">
        <f t="shared" si="101"/>
        <v>42299</v>
      </c>
      <c r="C495">
        <v>167.6</v>
      </c>
      <c r="D495">
        <v>608.79999999999995</v>
      </c>
      <c r="E495">
        <v>171.9</v>
      </c>
      <c r="F495">
        <v>106.8</v>
      </c>
      <c r="G495" s="183">
        <f t="shared" si="105"/>
        <v>339.5</v>
      </c>
      <c r="H495" s="186">
        <f t="shared" si="105"/>
        <v>715.59999999999991</v>
      </c>
      <c r="I495" s="49">
        <f t="shared" si="106"/>
        <v>-52.557294577976506</v>
      </c>
    </row>
    <row r="496" spans="1:10" x14ac:dyDescent="0.2">
      <c r="A496" s="30">
        <f t="shared" si="101"/>
        <v>42306</v>
      </c>
      <c r="C496">
        <v>164.3</v>
      </c>
      <c r="D496">
        <v>612.6</v>
      </c>
      <c r="E496">
        <v>182.1</v>
      </c>
      <c r="F496">
        <v>121.2</v>
      </c>
      <c r="G496" s="183">
        <f t="shared" si="105"/>
        <v>346.4</v>
      </c>
      <c r="H496" s="186">
        <f t="shared" si="105"/>
        <v>733.80000000000007</v>
      </c>
      <c r="I496" s="49">
        <f t="shared" si="106"/>
        <v>-52.793676751158358</v>
      </c>
    </row>
    <row r="497" spans="1:9" x14ac:dyDescent="0.2">
      <c r="A497" s="30">
        <f t="shared" si="101"/>
        <v>42313</v>
      </c>
      <c r="C497">
        <v>157.5</v>
      </c>
      <c r="D497">
        <v>578.5</v>
      </c>
      <c r="E497">
        <v>299.10000000000002</v>
      </c>
      <c r="F497">
        <v>215.2</v>
      </c>
      <c r="G497" s="183">
        <f t="shared" ref="G497:H506" si="107">+C497+E497</f>
        <v>456.6</v>
      </c>
      <c r="H497" s="186">
        <f t="shared" si="107"/>
        <v>793.7</v>
      </c>
      <c r="I497" s="49">
        <f t="shared" ref="I497:I506" si="108">+(G497/H497-1)*100</f>
        <v>-42.471966738062235</v>
      </c>
    </row>
    <row r="498" spans="1:9" x14ac:dyDescent="0.2">
      <c r="A498" s="30">
        <f t="shared" si="101"/>
        <v>42320</v>
      </c>
      <c r="C498">
        <v>139.30000000000001</v>
      </c>
      <c r="D498">
        <v>556.20000000000005</v>
      </c>
      <c r="E498">
        <v>318.3</v>
      </c>
      <c r="F498">
        <v>240.1</v>
      </c>
      <c r="G498" s="183">
        <f t="shared" si="107"/>
        <v>457.6</v>
      </c>
      <c r="H498" s="186">
        <f t="shared" si="107"/>
        <v>796.30000000000007</v>
      </c>
      <c r="I498" s="49">
        <f t="shared" si="108"/>
        <v>-42.534220771066181</v>
      </c>
    </row>
    <row r="499" spans="1:9" x14ac:dyDescent="0.2">
      <c r="A499" s="30">
        <f t="shared" si="101"/>
        <v>42327</v>
      </c>
      <c r="C499">
        <v>126.9</v>
      </c>
      <c r="D499">
        <v>541.6</v>
      </c>
      <c r="E499">
        <v>361.9</v>
      </c>
      <c r="F499">
        <v>264.89999999999998</v>
      </c>
      <c r="G499" s="183">
        <f t="shared" si="107"/>
        <v>488.79999999999995</v>
      </c>
      <c r="H499" s="186">
        <f t="shared" si="107"/>
        <v>806.5</v>
      </c>
      <c r="I499" s="49">
        <f t="shared" si="108"/>
        <v>-39.39243645381277</v>
      </c>
    </row>
    <row r="500" spans="1:9" x14ac:dyDescent="0.2">
      <c r="A500" s="30">
        <f t="shared" si="101"/>
        <v>42334</v>
      </c>
      <c r="C500">
        <v>139.80000000000001</v>
      </c>
      <c r="D500">
        <v>517.70000000000005</v>
      </c>
      <c r="E500">
        <v>376.3</v>
      </c>
      <c r="F500">
        <v>304.3</v>
      </c>
      <c r="G500" s="183">
        <f t="shared" si="107"/>
        <v>516.1</v>
      </c>
      <c r="H500" s="186">
        <f t="shared" si="107"/>
        <v>822</v>
      </c>
      <c r="I500" s="49">
        <f t="shared" si="108"/>
        <v>-37.214111922141115</v>
      </c>
    </row>
    <row r="501" spans="1:9" x14ac:dyDescent="0.2">
      <c r="A501" s="30">
        <f t="shared" si="101"/>
        <v>42341</v>
      </c>
      <c r="C501">
        <v>152.69999999999999</v>
      </c>
      <c r="D501">
        <v>490.2</v>
      </c>
      <c r="E501">
        <v>387.3</v>
      </c>
      <c r="F501">
        <v>337.8</v>
      </c>
      <c r="G501" s="183">
        <f t="shared" si="107"/>
        <v>540</v>
      </c>
      <c r="H501" s="186">
        <f t="shared" si="107"/>
        <v>828</v>
      </c>
      <c r="I501" s="49">
        <f t="shared" si="108"/>
        <v>-34.782608695652172</v>
      </c>
    </row>
    <row r="502" spans="1:9" x14ac:dyDescent="0.2">
      <c r="A502" s="30">
        <f t="shared" si="101"/>
        <v>42348</v>
      </c>
      <c r="C502">
        <v>144.4</v>
      </c>
      <c r="D502">
        <v>546.5</v>
      </c>
      <c r="E502" s="118">
        <v>403</v>
      </c>
      <c r="F502">
        <v>374.8</v>
      </c>
      <c r="G502" s="183">
        <f t="shared" si="107"/>
        <v>547.4</v>
      </c>
      <c r="H502" s="186">
        <f t="shared" si="107"/>
        <v>921.3</v>
      </c>
      <c r="I502" s="49">
        <f t="shared" si="108"/>
        <v>-40.583957451427331</v>
      </c>
    </row>
    <row r="503" spans="1:9" x14ac:dyDescent="0.2">
      <c r="A503" s="30">
        <f t="shared" si="101"/>
        <v>42355</v>
      </c>
      <c r="C503" s="118">
        <v>170</v>
      </c>
      <c r="D503" s="118">
        <v>520.29999999999995</v>
      </c>
      <c r="E503" s="118">
        <v>413.9</v>
      </c>
      <c r="F503">
        <v>476.5</v>
      </c>
      <c r="G503" s="183">
        <f t="shared" si="107"/>
        <v>583.9</v>
      </c>
      <c r="H503" s="186">
        <f t="shared" si="107"/>
        <v>996.8</v>
      </c>
      <c r="I503" s="49">
        <f t="shared" si="108"/>
        <v>-41.422552166934189</v>
      </c>
    </row>
    <row r="504" spans="1:9" x14ac:dyDescent="0.2">
      <c r="A504" s="30">
        <f t="shared" si="101"/>
        <v>42362</v>
      </c>
      <c r="C504" s="118">
        <v>180.9</v>
      </c>
      <c r="D504" s="118">
        <v>536.20000000000005</v>
      </c>
      <c r="E504" s="118">
        <v>425.3</v>
      </c>
      <c r="F504">
        <v>498.3</v>
      </c>
      <c r="G504" s="183">
        <f t="shared" si="107"/>
        <v>606.20000000000005</v>
      </c>
      <c r="H504" s="186">
        <f t="shared" si="107"/>
        <v>1034.5</v>
      </c>
      <c r="I504" s="49">
        <f t="shared" si="108"/>
        <v>-41.401643305944901</v>
      </c>
    </row>
    <row r="505" spans="1:9" x14ac:dyDescent="0.2">
      <c r="A505" s="30">
        <f t="shared" si="101"/>
        <v>42369</v>
      </c>
      <c r="C505" s="118">
        <v>171.2</v>
      </c>
      <c r="D505" s="118">
        <v>509.3</v>
      </c>
      <c r="E505" s="118">
        <v>492</v>
      </c>
      <c r="F505">
        <v>529.4</v>
      </c>
      <c r="G505" s="183">
        <f t="shared" si="107"/>
        <v>663.2</v>
      </c>
      <c r="H505" s="186">
        <f t="shared" si="107"/>
        <v>1038.7</v>
      </c>
      <c r="I505" s="49">
        <f t="shared" si="108"/>
        <v>-36.150957928179452</v>
      </c>
    </row>
    <row r="506" spans="1:9" x14ac:dyDescent="0.2">
      <c r="A506" s="30">
        <f t="shared" si="101"/>
        <v>42376</v>
      </c>
      <c r="C506">
        <v>186.8</v>
      </c>
      <c r="D506">
        <v>469.2</v>
      </c>
      <c r="E506">
        <v>525.6</v>
      </c>
      <c r="F506">
        <v>596.4</v>
      </c>
      <c r="G506" s="183">
        <f t="shared" si="107"/>
        <v>712.40000000000009</v>
      </c>
      <c r="H506" s="186">
        <f t="shared" si="107"/>
        <v>1065.5999999999999</v>
      </c>
      <c r="I506" s="49">
        <f t="shared" si="108"/>
        <v>-33.145645645645629</v>
      </c>
    </row>
    <row r="507" spans="1:9" x14ac:dyDescent="0.2">
      <c r="A507" s="30">
        <f t="shared" si="101"/>
        <v>42383</v>
      </c>
      <c r="C507" s="118">
        <v>202</v>
      </c>
      <c r="D507">
        <v>427.4</v>
      </c>
      <c r="E507">
        <v>534.1</v>
      </c>
      <c r="F507">
        <v>649.9</v>
      </c>
      <c r="G507" s="183">
        <f t="shared" ref="G507:H510" si="109">+C507+E507</f>
        <v>736.1</v>
      </c>
      <c r="H507" s="186">
        <f t="shared" si="109"/>
        <v>1077.3</v>
      </c>
      <c r="I507" s="49">
        <f t="shared" ref="I507:I512" si="110">+(G507/H507-1)*100</f>
        <v>-31.671772022649215</v>
      </c>
    </row>
    <row r="508" spans="1:9" x14ac:dyDescent="0.2">
      <c r="A508" s="30">
        <f t="shared" si="101"/>
        <v>42390</v>
      </c>
      <c r="C508">
        <v>198.2</v>
      </c>
      <c r="D508">
        <v>407.4</v>
      </c>
      <c r="E508" s="118">
        <v>581</v>
      </c>
      <c r="F508">
        <v>678.8</v>
      </c>
      <c r="G508" s="183">
        <f t="shared" si="109"/>
        <v>779.2</v>
      </c>
      <c r="H508" s="186">
        <f t="shared" si="109"/>
        <v>1086.1999999999998</v>
      </c>
      <c r="I508" s="49">
        <f t="shared" si="110"/>
        <v>-28.263671515374689</v>
      </c>
    </row>
    <row r="509" spans="1:9" x14ac:dyDescent="0.2">
      <c r="A509" s="30">
        <f t="shared" ref="A509:A572" si="111">+A508+7</f>
        <v>42397</v>
      </c>
      <c r="C509" s="118">
        <v>198.3</v>
      </c>
      <c r="D509">
        <v>327.60000000000002</v>
      </c>
      <c r="E509">
        <v>601.29999999999995</v>
      </c>
      <c r="F509">
        <v>734.6</v>
      </c>
      <c r="G509" s="183">
        <f t="shared" si="109"/>
        <v>799.59999999999991</v>
      </c>
      <c r="H509" s="186">
        <f t="shared" si="109"/>
        <v>1062.2</v>
      </c>
      <c r="I509" s="49">
        <f t="shared" si="110"/>
        <v>-24.722274524571652</v>
      </c>
    </row>
    <row r="510" spans="1:9" x14ac:dyDescent="0.2">
      <c r="A510" s="30">
        <f t="shared" si="111"/>
        <v>42404</v>
      </c>
      <c r="C510">
        <v>229.3</v>
      </c>
      <c r="D510">
        <v>289.39999999999998</v>
      </c>
      <c r="E510">
        <v>718.2</v>
      </c>
      <c r="F510">
        <v>854.8</v>
      </c>
      <c r="G510" s="183">
        <f t="shared" si="109"/>
        <v>947.5</v>
      </c>
      <c r="H510" s="186">
        <f t="shared" ref="H510:H515" si="112">+D510+F510</f>
        <v>1144.1999999999998</v>
      </c>
      <c r="I510" s="49">
        <f t="shared" si="110"/>
        <v>-17.1910505156441</v>
      </c>
    </row>
    <row r="511" spans="1:9" x14ac:dyDescent="0.2">
      <c r="A511" s="30">
        <f t="shared" si="111"/>
        <v>42411</v>
      </c>
      <c r="C511">
        <v>222.4</v>
      </c>
      <c r="D511">
        <v>392.8</v>
      </c>
      <c r="E511" s="118">
        <v>739</v>
      </c>
      <c r="F511">
        <v>882.1</v>
      </c>
      <c r="G511" s="183">
        <f t="shared" ref="G511:G516" si="113">+C511+E511</f>
        <v>961.4</v>
      </c>
      <c r="H511" s="186">
        <f t="shared" si="112"/>
        <v>1274.9000000000001</v>
      </c>
      <c r="I511" s="49">
        <f t="shared" si="110"/>
        <v>-24.590163934426236</v>
      </c>
    </row>
    <row r="512" spans="1:9" x14ac:dyDescent="0.2">
      <c r="A512" s="30">
        <f t="shared" si="111"/>
        <v>42418</v>
      </c>
      <c r="C512">
        <v>218.6</v>
      </c>
      <c r="D512">
        <v>384.4</v>
      </c>
      <c r="E512">
        <v>761.1</v>
      </c>
      <c r="F512">
        <v>925.4</v>
      </c>
      <c r="G512" s="183">
        <f t="shared" si="113"/>
        <v>979.7</v>
      </c>
      <c r="H512" s="186">
        <f t="shared" si="112"/>
        <v>1309.8</v>
      </c>
      <c r="I512" s="49">
        <f t="shared" si="110"/>
        <v>-25.202320965032822</v>
      </c>
    </row>
    <row r="513" spans="1:10" x14ac:dyDescent="0.2">
      <c r="A513" s="30">
        <f t="shared" si="111"/>
        <v>42425</v>
      </c>
      <c r="C513">
        <v>219.5</v>
      </c>
      <c r="D513">
        <v>378.3</v>
      </c>
      <c r="E513">
        <v>846.1</v>
      </c>
      <c r="F513">
        <v>963.2</v>
      </c>
      <c r="G513" s="183">
        <f t="shared" si="113"/>
        <v>1065.5999999999999</v>
      </c>
      <c r="H513" s="186">
        <f t="shared" si="112"/>
        <v>1341.5</v>
      </c>
      <c r="I513" s="49">
        <f t="shared" ref="I513:I518" si="114">+(G513/H513-1)*100</f>
        <v>-20.566530003727181</v>
      </c>
    </row>
    <row r="514" spans="1:10" x14ac:dyDescent="0.2">
      <c r="A514" s="30">
        <f t="shared" si="111"/>
        <v>42432</v>
      </c>
      <c r="C514">
        <v>235.2</v>
      </c>
      <c r="D514">
        <v>377.1</v>
      </c>
      <c r="E514">
        <v>926.7</v>
      </c>
      <c r="F514">
        <v>969.8</v>
      </c>
      <c r="G514" s="183">
        <f t="shared" si="113"/>
        <v>1161.9000000000001</v>
      </c>
      <c r="H514" s="186">
        <f t="shared" si="112"/>
        <v>1346.9</v>
      </c>
      <c r="I514" s="49">
        <f t="shared" si="114"/>
        <v>-13.735243893384808</v>
      </c>
    </row>
    <row r="515" spans="1:10" x14ac:dyDescent="0.2">
      <c r="A515" s="30">
        <f t="shared" si="111"/>
        <v>42439</v>
      </c>
      <c r="C515">
        <v>230.2</v>
      </c>
      <c r="D515">
        <v>363.9</v>
      </c>
      <c r="E515" s="118">
        <v>952</v>
      </c>
      <c r="F515">
        <v>1015.2</v>
      </c>
      <c r="G515" s="183">
        <f t="shared" si="113"/>
        <v>1182.2</v>
      </c>
      <c r="H515" s="186">
        <f t="shared" si="112"/>
        <v>1379.1</v>
      </c>
      <c r="I515" s="49">
        <f t="shared" si="114"/>
        <v>-14.277427307664414</v>
      </c>
    </row>
    <row r="516" spans="1:10" x14ac:dyDescent="0.2">
      <c r="A516" s="30">
        <f t="shared" si="111"/>
        <v>42446</v>
      </c>
      <c r="C516">
        <v>208.6</v>
      </c>
      <c r="D516">
        <v>340.9</v>
      </c>
      <c r="E516">
        <v>983.2</v>
      </c>
      <c r="F516">
        <v>1171.4000000000001</v>
      </c>
      <c r="G516" s="183">
        <f t="shared" si="113"/>
        <v>1191.8</v>
      </c>
      <c r="H516" s="186">
        <f t="shared" ref="H516:H521" si="115">+D516+F516</f>
        <v>1512.3000000000002</v>
      </c>
      <c r="I516" s="49">
        <f t="shared" si="114"/>
        <v>-21.192885009588057</v>
      </c>
    </row>
    <row r="517" spans="1:10" x14ac:dyDescent="0.2">
      <c r="A517" s="30">
        <f t="shared" si="111"/>
        <v>42453</v>
      </c>
      <c r="C517">
        <v>235.9</v>
      </c>
      <c r="D517">
        <v>316.39999999999998</v>
      </c>
      <c r="E517">
        <v>1034.5</v>
      </c>
      <c r="F517">
        <v>1201.3</v>
      </c>
      <c r="G517" s="183">
        <f t="shared" ref="G517:G522" si="116">+C517+E517</f>
        <v>1270.4000000000001</v>
      </c>
      <c r="H517" s="186">
        <f t="shared" si="115"/>
        <v>1517.6999999999998</v>
      </c>
      <c r="I517" s="49">
        <f t="shared" si="114"/>
        <v>-16.294392831257809</v>
      </c>
    </row>
    <row r="518" spans="1:10" x14ac:dyDescent="0.2">
      <c r="A518" s="30">
        <f t="shared" si="111"/>
        <v>42460</v>
      </c>
      <c r="C518">
        <v>219.2</v>
      </c>
      <c r="D518">
        <v>279.39999999999998</v>
      </c>
      <c r="E518">
        <v>1084.3</v>
      </c>
      <c r="F518">
        <v>1272.0999999999999</v>
      </c>
      <c r="G518" s="183">
        <f t="shared" si="116"/>
        <v>1303.5</v>
      </c>
      <c r="H518" s="186">
        <f t="shared" si="115"/>
        <v>1551.5</v>
      </c>
      <c r="I518" s="49">
        <f t="shared" si="114"/>
        <v>-15.984531098936516</v>
      </c>
    </row>
    <row r="519" spans="1:10" x14ac:dyDescent="0.2">
      <c r="A519" s="30">
        <f t="shared" si="111"/>
        <v>42467</v>
      </c>
      <c r="C519">
        <v>216.7</v>
      </c>
      <c r="D519">
        <v>265.8</v>
      </c>
      <c r="E519">
        <v>1161.7</v>
      </c>
      <c r="F519">
        <v>1289.7</v>
      </c>
      <c r="G519" s="183">
        <f t="shared" si="116"/>
        <v>1378.4</v>
      </c>
      <c r="H519" s="186">
        <f t="shared" si="115"/>
        <v>1555.5</v>
      </c>
      <c r="I519" s="49">
        <f t="shared" ref="I519:I524" si="117">+(G519/H519-1)*100</f>
        <v>-11.385406621665052</v>
      </c>
      <c r="J519">
        <v>0</v>
      </c>
    </row>
    <row r="520" spans="1:10" x14ac:dyDescent="0.2">
      <c r="A520" s="30">
        <f t="shared" si="111"/>
        <v>42474</v>
      </c>
      <c r="C520">
        <v>189.1</v>
      </c>
      <c r="D520">
        <v>251.3</v>
      </c>
      <c r="E520">
        <v>1250.4000000000001</v>
      </c>
      <c r="F520">
        <v>1315.4</v>
      </c>
      <c r="G520" s="183">
        <f t="shared" si="116"/>
        <v>1439.5</v>
      </c>
      <c r="H520" s="186">
        <f t="shared" si="115"/>
        <v>1566.7</v>
      </c>
      <c r="I520" s="49">
        <f t="shared" si="117"/>
        <v>-8.1189761919959196</v>
      </c>
      <c r="J520">
        <v>0</v>
      </c>
    </row>
    <row r="521" spans="1:10" x14ac:dyDescent="0.2">
      <c r="A521" s="30">
        <f t="shared" si="111"/>
        <v>42481</v>
      </c>
      <c r="C521">
        <v>168.5</v>
      </c>
      <c r="D521">
        <v>233.9</v>
      </c>
      <c r="E521">
        <v>1308.2</v>
      </c>
      <c r="F521">
        <v>1342.3</v>
      </c>
      <c r="G521" s="183">
        <f t="shared" si="116"/>
        <v>1476.7</v>
      </c>
      <c r="H521" s="186">
        <f t="shared" si="115"/>
        <v>1576.2</v>
      </c>
      <c r="I521" s="49">
        <f t="shared" si="117"/>
        <v>-6.3126506788478647</v>
      </c>
      <c r="J521">
        <v>9</v>
      </c>
    </row>
    <row r="522" spans="1:10" x14ac:dyDescent="0.2">
      <c r="A522" s="30">
        <f t="shared" si="111"/>
        <v>42488</v>
      </c>
      <c r="C522">
        <v>158.4</v>
      </c>
      <c r="D522">
        <v>233.4</v>
      </c>
      <c r="E522">
        <v>1335.2</v>
      </c>
      <c r="F522">
        <v>1381.1</v>
      </c>
      <c r="G522" s="183">
        <f t="shared" si="116"/>
        <v>1493.6000000000001</v>
      </c>
      <c r="H522" s="186">
        <f t="shared" ref="H522:H527" si="118">+D522+F522</f>
        <v>1614.5</v>
      </c>
      <c r="I522" s="49">
        <f t="shared" si="117"/>
        <v>-7.4883864973675944</v>
      </c>
      <c r="J522">
        <v>14</v>
      </c>
    </row>
    <row r="523" spans="1:10" x14ac:dyDescent="0.2">
      <c r="A523" s="30">
        <f t="shared" si="111"/>
        <v>42495</v>
      </c>
      <c r="C523">
        <v>165.2</v>
      </c>
      <c r="D523">
        <v>221.1</v>
      </c>
      <c r="E523">
        <v>1422.8</v>
      </c>
      <c r="F523">
        <v>1396.8</v>
      </c>
      <c r="G523" s="183">
        <f t="shared" ref="G523:G528" si="119">+C523+E523</f>
        <v>1588</v>
      </c>
      <c r="H523" s="186">
        <f t="shared" si="118"/>
        <v>1617.8999999999999</v>
      </c>
      <c r="I523" s="49">
        <f t="shared" si="117"/>
        <v>-1.8480746646887813</v>
      </c>
      <c r="J523">
        <v>15</v>
      </c>
    </row>
    <row r="524" spans="1:10" x14ac:dyDescent="0.2">
      <c r="A524" s="30">
        <f t="shared" si="111"/>
        <v>42502</v>
      </c>
      <c r="C524">
        <v>169.9</v>
      </c>
      <c r="D524">
        <v>199.8</v>
      </c>
      <c r="E524">
        <v>1460</v>
      </c>
      <c r="F524">
        <v>1419.1</v>
      </c>
      <c r="G524" s="183">
        <f t="shared" si="119"/>
        <v>1629.9</v>
      </c>
      <c r="H524" s="186">
        <f t="shared" si="118"/>
        <v>1618.8999999999999</v>
      </c>
      <c r="I524" s="49">
        <f t="shared" si="117"/>
        <v>0.67947371672123502</v>
      </c>
      <c r="J524">
        <v>14.5</v>
      </c>
    </row>
    <row r="525" spans="1:10" x14ac:dyDescent="0.2">
      <c r="A525" s="30">
        <f t="shared" si="111"/>
        <v>42509</v>
      </c>
      <c r="C525">
        <v>169.8</v>
      </c>
      <c r="D525">
        <v>197.1</v>
      </c>
      <c r="E525">
        <v>1477.5</v>
      </c>
      <c r="F525">
        <v>1438.7</v>
      </c>
      <c r="G525" s="183">
        <f t="shared" si="119"/>
        <v>1647.3</v>
      </c>
      <c r="H525" s="186">
        <f t="shared" si="118"/>
        <v>1635.8</v>
      </c>
      <c r="I525" s="49">
        <f t="shared" ref="I525:I530" si="120">+(G525/H525-1)*100</f>
        <v>0.70301992908667899</v>
      </c>
      <c r="J525">
        <v>14.5</v>
      </c>
    </row>
    <row r="526" spans="1:10" x14ac:dyDescent="0.2">
      <c r="A526" s="30">
        <f t="shared" si="111"/>
        <v>42516</v>
      </c>
      <c r="C526" s="118">
        <v>140</v>
      </c>
      <c r="D526">
        <v>180.6</v>
      </c>
      <c r="E526">
        <v>1511.1</v>
      </c>
      <c r="F526">
        <v>1451.4</v>
      </c>
      <c r="G526" s="183">
        <f t="shared" si="119"/>
        <v>1651.1</v>
      </c>
      <c r="H526" s="186">
        <f t="shared" si="118"/>
        <v>1632</v>
      </c>
      <c r="I526" s="49">
        <f t="shared" si="120"/>
        <v>1.1703431372549034</v>
      </c>
      <c r="J526">
        <v>14.5</v>
      </c>
    </row>
    <row r="527" spans="1:10" x14ac:dyDescent="0.2">
      <c r="A527" s="30">
        <f t="shared" si="111"/>
        <v>42523</v>
      </c>
      <c r="C527">
        <v>129.69999999999999</v>
      </c>
      <c r="D527">
        <v>173</v>
      </c>
      <c r="E527">
        <v>1569.1</v>
      </c>
      <c r="F527">
        <v>1456.5</v>
      </c>
      <c r="G527" s="183">
        <f t="shared" si="119"/>
        <v>1698.8</v>
      </c>
      <c r="H527" s="186">
        <f t="shared" si="118"/>
        <v>1629.5</v>
      </c>
      <c r="I527" s="49">
        <f t="shared" si="120"/>
        <v>4.2528382939551967</v>
      </c>
      <c r="J527" s="118">
        <v>17</v>
      </c>
    </row>
    <row r="528" spans="1:10" x14ac:dyDescent="0.2">
      <c r="A528" s="30">
        <f t="shared" si="111"/>
        <v>42530</v>
      </c>
      <c r="C528">
        <v>181.1</v>
      </c>
      <c r="D528">
        <v>165.2</v>
      </c>
      <c r="E528">
        <v>1576.3</v>
      </c>
      <c r="F528">
        <v>1536.2</v>
      </c>
      <c r="G528" s="183">
        <f t="shared" si="119"/>
        <v>1757.3999999999999</v>
      </c>
      <c r="H528" s="186">
        <f t="shared" ref="H528:H533" si="121">+D528+F528</f>
        <v>1701.4</v>
      </c>
      <c r="I528" s="49">
        <f t="shared" si="120"/>
        <v>3.291407076525199</v>
      </c>
      <c r="J528">
        <v>19.5</v>
      </c>
    </row>
    <row r="529" spans="1:10" x14ac:dyDescent="0.2">
      <c r="A529" s="30">
        <f t="shared" si="111"/>
        <v>42537</v>
      </c>
      <c r="C529">
        <v>178.7</v>
      </c>
      <c r="D529">
        <v>165.6</v>
      </c>
      <c r="E529">
        <v>1590.6</v>
      </c>
      <c r="F529">
        <v>1540.3</v>
      </c>
      <c r="G529" s="183">
        <f t="shared" ref="G529:G534" si="122">+C529+E529</f>
        <v>1769.3</v>
      </c>
      <c r="H529" s="186">
        <f t="shared" si="121"/>
        <v>1705.8999999999999</v>
      </c>
      <c r="I529" s="49">
        <f t="shared" si="120"/>
        <v>3.716513277448863</v>
      </c>
      <c r="J529">
        <v>29.5</v>
      </c>
    </row>
    <row r="530" spans="1:10" x14ac:dyDescent="0.2">
      <c r="A530" s="30">
        <f t="shared" si="111"/>
        <v>42544</v>
      </c>
      <c r="C530">
        <v>178.3</v>
      </c>
      <c r="D530">
        <v>110.6</v>
      </c>
      <c r="E530">
        <v>1682</v>
      </c>
      <c r="F530">
        <v>1656.4</v>
      </c>
      <c r="G530" s="183">
        <f t="shared" si="122"/>
        <v>1860.3</v>
      </c>
      <c r="H530" s="186">
        <f t="shared" si="121"/>
        <v>1767</v>
      </c>
      <c r="I530" s="49">
        <f t="shared" si="120"/>
        <v>5.2801358234295437</v>
      </c>
      <c r="J530">
        <v>29.5</v>
      </c>
    </row>
    <row r="531" spans="1:10" x14ac:dyDescent="0.2">
      <c r="A531" s="30">
        <f t="shared" si="111"/>
        <v>42551</v>
      </c>
      <c r="C531">
        <v>178.1</v>
      </c>
      <c r="D531">
        <v>119.5</v>
      </c>
      <c r="E531">
        <v>1698.3</v>
      </c>
      <c r="F531">
        <v>1665.1</v>
      </c>
      <c r="G531" s="183">
        <f t="shared" si="122"/>
        <v>1876.3999999999999</v>
      </c>
      <c r="H531" s="186">
        <f t="shared" si="121"/>
        <v>1784.6</v>
      </c>
      <c r="I531" s="49">
        <f t="shared" ref="I531:I536" si="123">+(G531/H531-1)*100</f>
        <v>5.1440098621539754</v>
      </c>
      <c r="J531">
        <v>33.5</v>
      </c>
    </row>
    <row r="532" spans="1:10" x14ac:dyDescent="0.2">
      <c r="A532" s="30">
        <f t="shared" si="111"/>
        <v>42558</v>
      </c>
      <c r="C532">
        <v>165.9</v>
      </c>
      <c r="D532">
        <v>106.8</v>
      </c>
      <c r="E532">
        <v>1707.8</v>
      </c>
      <c r="F532">
        <v>1669.6</v>
      </c>
      <c r="G532" s="183">
        <f t="shared" si="122"/>
        <v>1873.7</v>
      </c>
      <c r="H532" s="186">
        <f t="shared" si="121"/>
        <v>1776.3999999999999</v>
      </c>
      <c r="I532" s="49">
        <f t="shared" si="123"/>
        <v>5.4773699617203464</v>
      </c>
      <c r="J532">
        <v>36.5</v>
      </c>
    </row>
    <row r="533" spans="1:10" x14ac:dyDescent="0.2">
      <c r="A533" s="30">
        <f t="shared" si="111"/>
        <v>42565</v>
      </c>
      <c r="C533">
        <v>162.19999999999999</v>
      </c>
      <c r="D533">
        <v>126.3</v>
      </c>
      <c r="E533">
        <v>1779.4</v>
      </c>
      <c r="F533">
        <v>1678.1</v>
      </c>
      <c r="G533" s="183">
        <f t="shared" si="122"/>
        <v>1941.6000000000001</v>
      </c>
      <c r="H533" s="186">
        <f t="shared" si="121"/>
        <v>1804.3999999999999</v>
      </c>
      <c r="I533" s="49">
        <f t="shared" si="123"/>
        <v>7.6036355575260561</v>
      </c>
      <c r="J533">
        <v>39.5</v>
      </c>
    </row>
    <row r="534" spans="1:10" x14ac:dyDescent="0.2">
      <c r="A534" s="30">
        <f t="shared" si="111"/>
        <v>42572</v>
      </c>
      <c r="C534">
        <v>155.69999999999999</v>
      </c>
      <c r="D534">
        <v>96.4</v>
      </c>
      <c r="E534">
        <v>1806.5</v>
      </c>
      <c r="F534">
        <v>1694.2</v>
      </c>
      <c r="G534" s="183">
        <f t="shared" si="122"/>
        <v>1962.2</v>
      </c>
      <c r="H534" s="186">
        <f t="shared" ref="H534:H539" si="124">+D534+F534</f>
        <v>1790.6000000000001</v>
      </c>
      <c r="I534" s="49">
        <f t="shared" si="123"/>
        <v>9.5833798726683739</v>
      </c>
      <c r="J534">
        <v>42.5</v>
      </c>
    </row>
    <row r="535" spans="1:10" x14ac:dyDescent="0.2">
      <c r="A535" s="30">
        <f t="shared" si="111"/>
        <v>42579</v>
      </c>
      <c r="C535">
        <v>146.5</v>
      </c>
      <c r="D535">
        <v>84.1</v>
      </c>
      <c r="E535">
        <v>1817.4</v>
      </c>
      <c r="F535">
        <v>1706.5</v>
      </c>
      <c r="G535" s="183">
        <f t="shared" ref="G535:G540" si="125">+C535+E535</f>
        <v>1963.9</v>
      </c>
      <c r="H535" s="186">
        <f t="shared" si="124"/>
        <v>1790.6</v>
      </c>
      <c r="I535" s="49">
        <f t="shared" si="123"/>
        <v>9.6783201161621868</v>
      </c>
      <c r="J535">
        <v>42.5</v>
      </c>
    </row>
    <row r="536" spans="1:10" x14ac:dyDescent="0.2">
      <c r="A536" s="30">
        <f t="shared" si="111"/>
        <v>42586</v>
      </c>
      <c r="C536">
        <v>144.5</v>
      </c>
      <c r="D536">
        <v>76.8</v>
      </c>
      <c r="E536">
        <v>1827.1</v>
      </c>
      <c r="F536">
        <v>1808.5</v>
      </c>
      <c r="G536" s="183">
        <f t="shared" si="125"/>
        <v>1971.6</v>
      </c>
      <c r="H536" s="186">
        <f t="shared" si="124"/>
        <v>1885.3</v>
      </c>
      <c r="I536" s="49">
        <f t="shared" si="123"/>
        <v>4.5775208189678063</v>
      </c>
      <c r="J536" s="118">
        <v>43</v>
      </c>
    </row>
    <row r="537" spans="1:10" x14ac:dyDescent="0.2">
      <c r="A537" s="30">
        <f t="shared" si="111"/>
        <v>42593</v>
      </c>
      <c r="C537">
        <v>161.30000000000001</v>
      </c>
      <c r="D537">
        <v>76.7</v>
      </c>
      <c r="E537">
        <v>1843.2</v>
      </c>
      <c r="F537" s="118">
        <v>1813</v>
      </c>
      <c r="G537" s="183">
        <f t="shared" si="125"/>
        <v>2004.5</v>
      </c>
      <c r="H537" s="186">
        <f t="shared" si="124"/>
        <v>1889.7</v>
      </c>
      <c r="I537" s="49">
        <f t="shared" ref="I537:I542" si="126">+(G537/H537-1)*100</f>
        <v>6.0750383658781715</v>
      </c>
      <c r="J537">
        <v>53.3</v>
      </c>
    </row>
    <row r="538" spans="1:10" x14ac:dyDescent="0.2">
      <c r="A538" s="30">
        <f t="shared" si="111"/>
        <v>42600</v>
      </c>
      <c r="C538">
        <v>153.69999999999999</v>
      </c>
      <c r="D538">
        <v>64.3</v>
      </c>
      <c r="E538">
        <v>1860.9</v>
      </c>
      <c r="F538">
        <v>1847.3</v>
      </c>
      <c r="G538" s="183">
        <f t="shared" si="125"/>
        <v>2014.6000000000001</v>
      </c>
      <c r="H538" s="186">
        <f t="shared" si="124"/>
        <v>1911.6</v>
      </c>
      <c r="I538" s="49">
        <f t="shared" si="126"/>
        <v>5.388156518100029</v>
      </c>
      <c r="J538">
        <v>62.8</v>
      </c>
    </row>
    <row r="539" spans="1:10" x14ac:dyDescent="0.2">
      <c r="A539" s="30">
        <f t="shared" si="111"/>
        <v>42607</v>
      </c>
      <c r="C539">
        <v>135.1</v>
      </c>
      <c r="D539">
        <v>52.7</v>
      </c>
      <c r="E539">
        <v>1958.3</v>
      </c>
      <c r="F539">
        <v>1875.6</v>
      </c>
      <c r="G539" s="183">
        <f t="shared" si="125"/>
        <v>2093.4</v>
      </c>
      <c r="H539" s="186">
        <f t="shared" si="124"/>
        <v>1928.3</v>
      </c>
      <c r="I539" s="49">
        <f t="shared" si="126"/>
        <v>8.5619457553285372</v>
      </c>
      <c r="J539">
        <v>99.8</v>
      </c>
    </row>
    <row r="540" spans="1:10" x14ac:dyDescent="0.2">
      <c r="A540" s="30">
        <f t="shared" si="111"/>
        <v>42614</v>
      </c>
      <c r="C540">
        <v>226.5</v>
      </c>
      <c r="D540">
        <v>131.69999999999999</v>
      </c>
      <c r="E540">
        <v>3.5</v>
      </c>
      <c r="F540">
        <v>3.1</v>
      </c>
      <c r="G540" s="183">
        <f t="shared" si="125"/>
        <v>230</v>
      </c>
      <c r="H540" s="186">
        <f t="shared" ref="H540:H545" si="127">+D540+F540</f>
        <v>134.79999999999998</v>
      </c>
      <c r="I540" s="49">
        <f t="shared" si="126"/>
        <v>70.623145400593486</v>
      </c>
    </row>
    <row r="541" spans="1:10" x14ac:dyDescent="0.2">
      <c r="A541" s="30">
        <f t="shared" si="111"/>
        <v>42621</v>
      </c>
      <c r="C541">
        <v>235.9</v>
      </c>
      <c r="D541">
        <v>136</v>
      </c>
      <c r="E541">
        <v>9.8000000000000007</v>
      </c>
      <c r="F541">
        <v>32.6</v>
      </c>
      <c r="G541" s="183">
        <f t="shared" ref="G541:G546" si="128">+C541+E541</f>
        <v>245.70000000000002</v>
      </c>
      <c r="H541" s="186">
        <f t="shared" si="127"/>
        <v>168.6</v>
      </c>
      <c r="I541" s="49">
        <f t="shared" si="126"/>
        <v>45.729537366548058</v>
      </c>
    </row>
    <row r="542" spans="1:10" x14ac:dyDescent="0.2">
      <c r="A542" s="30">
        <f t="shared" si="111"/>
        <v>42628</v>
      </c>
      <c r="C542">
        <v>233.7</v>
      </c>
      <c r="D542">
        <v>138.30000000000001</v>
      </c>
      <c r="E542">
        <v>23.4</v>
      </c>
      <c r="F542">
        <v>40.200000000000003</v>
      </c>
      <c r="G542" s="183">
        <f t="shared" si="128"/>
        <v>257.09999999999997</v>
      </c>
      <c r="H542" s="186">
        <f t="shared" si="127"/>
        <v>178.5</v>
      </c>
      <c r="I542" s="49">
        <f t="shared" si="126"/>
        <v>44.03361344537813</v>
      </c>
    </row>
    <row r="543" spans="1:10" x14ac:dyDescent="0.2">
      <c r="A543" s="30">
        <f t="shared" si="111"/>
        <v>42635</v>
      </c>
      <c r="C543">
        <v>265.89999999999998</v>
      </c>
      <c r="D543">
        <v>147.19999999999999</v>
      </c>
      <c r="E543">
        <v>63.6</v>
      </c>
      <c r="F543">
        <v>116.5</v>
      </c>
      <c r="G543" s="183">
        <f t="shared" si="128"/>
        <v>329.5</v>
      </c>
      <c r="H543" s="186">
        <f t="shared" si="127"/>
        <v>263.7</v>
      </c>
      <c r="I543" s="49">
        <f t="shared" ref="I543:I548" si="129">+(G543/H543-1)*100</f>
        <v>24.952597648843387</v>
      </c>
    </row>
    <row r="544" spans="1:10" x14ac:dyDescent="0.2">
      <c r="A544" s="30">
        <f t="shared" si="111"/>
        <v>42642</v>
      </c>
      <c r="C544">
        <v>282</v>
      </c>
      <c r="D544">
        <v>170.4</v>
      </c>
      <c r="E544">
        <v>141.9</v>
      </c>
      <c r="F544">
        <v>122</v>
      </c>
      <c r="G544" s="183">
        <f t="shared" si="128"/>
        <v>423.9</v>
      </c>
      <c r="H544" s="186">
        <f t="shared" si="127"/>
        <v>292.39999999999998</v>
      </c>
      <c r="I544" s="49">
        <f t="shared" si="129"/>
        <v>44.972640218878254</v>
      </c>
    </row>
    <row r="545" spans="1:9" x14ac:dyDescent="0.2">
      <c r="A545" s="30">
        <f t="shared" si="111"/>
        <v>42649</v>
      </c>
      <c r="C545">
        <v>281.7</v>
      </c>
      <c r="D545" s="191">
        <v>171</v>
      </c>
      <c r="E545">
        <v>181</v>
      </c>
      <c r="F545" s="191">
        <v>126</v>
      </c>
      <c r="G545" s="183">
        <f t="shared" si="128"/>
        <v>462.7</v>
      </c>
      <c r="H545" s="186">
        <f t="shared" si="127"/>
        <v>297</v>
      </c>
      <c r="I545" s="49">
        <f t="shared" si="129"/>
        <v>55.791245791245792</v>
      </c>
    </row>
    <row r="546" spans="1:9" x14ac:dyDescent="0.2">
      <c r="A546" s="30">
        <f t="shared" si="111"/>
        <v>42656</v>
      </c>
      <c r="C546">
        <v>277.3</v>
      </c>
      <c r="D546">
        <v>166.6</v>
      </c>
      <c r="E546">
        <v>192.4</v>
      </c>
      <c r="F546">
        <v>135.5</v>
      </c>
      <c r="G546" s="183">
        <f t="shared" si="128"/>
        <v>469.70000000000005</v>
      </c>
      <c r="H546" s="186">
        <f t="shared" ref="H546:H551" si="130">+D546+F546</f>
        <v>302.10000000000002</v>
      </c>
      <c r="I546" s="49">
        <f t="shared" si="129"/>
        <v>55.478318437603448</v>
      </c>
    </row>
    <row r="547" spans="1:9" x14ac:dyDescent="0.2">
      <c r="A547" s="30">
        <f t="shared" si="111"/>
        <v>42663</v>
      </c>
      <c r="C547">
        <v>262.2</v>
      </c>
      <c r="D547">
        <v>167.6</v>
      </c>
      <c r="E547">
        <v>215.1</v>
      </c>
      <c r="F547">
        <v>171.9</v>
      </c>
      <c r="G547" s="183">
        <f t="shared" ref="G547:G552" si="131">+C547+E547</f>
        <v>477.29999999999995</v>
      </c>
      <c r="H547" s="186">
        <f t="shared" si="130"/>
        <v>339.5</v>
      </c>
      <c r="I547" s="49">
        <f t="shared" si="129"/>
        <v>40.589101620029446</v>
      </c>
    </row>
    <row r="548" spans="1:9" x14ac:dyDescent="0.2">
      <c r="A548" s="30">
        <f t="shared" si="111"/>
        <v>42670</v>
      </c>
      <c r="C548">
        <v>267.7</v>
      </c>
      <c r="D548">
        <v>164.3</v>
      </c>
      <c r="E548">
        <v>244.8</v>
      </c>
      <c r="F548">
        <v>182.1</v>
      </c>
      <c r="G548" s="183">
        <f t="shared" si="131"/>
        <v>512.5</v>
      </c>
      <c r="H548" s="186">
        <f t="shared" si="130"/>
        <v>346.4</v>
      </c>
      <c r="I548" s="49">
        <f t="shared" si="129"/>
        <v>47.950346420323342</v>
      </c>
    </row>
    <row r="549" spans="1:9" x14ac:dyDescent="0.2">
      <c r="A549" s="30">
        <f t="shared" si="111"/>
        <v>42677</v>
      </c>
      <c r="C549">
        <v>306.8</v>
      </c>
      <c r="D549">
        <v>157.5</v>
      </c>
      <c r="E549">
        <v>264.5</v>
      </c>
      <c r="F549">
        <v>299.10000000000002</v>
      </c>
      <c r="G549" s="183">
        <f t="shared" si="131"/>
        <v>571.29999999999995</v>
      </c>
      <c r="H549" s="186">
        <f t="shared" si="130"/>
        <v>456.6</v>
      </c>
      <c r="I549" s="49">
        <f t="shared" ref="I549:I554" si="132">+(G549/H549-1)*100</f>
        <v>25.120455540954879</v>
      </c>
    </row>
    <row r="550" spans="1:9" x14ac:dyDescent="0.2">
      <c r="A550" s="30">
        <f t="shared" si="111"/>
        <v>42684</v>
      </c>
      <c r="C550">
        <v>288.60000000000002</v>
      </c>
      <c r="D550">
        <v>139.30000000000001</v>
      </c>
      <c r="E550">
        <v>292.7</v>
      </c>
      <c r="F550">
        <v>318.3</v>
      </c>
      <c r="G550" s="183">
        <f t="shared" si="131"/>
        <v>581.29999999999995</v>
      </c>
      <c r="H550" s="186">
        <f t="shared" si="130"/>
        <v>457.6</v>
      </c>
      <c r="I550" s="49">
        <f t="shared" si="132"/>
        <v>27.032342657342646</v>
      </c>
    </row>
    <row r="551" spans="1:9" x14ac:dyDescent="0.2">
      <c r="A551" s="30">
        <f t="shared" si="111"/>
        <v>42691</v>
      </c>
      <c r="C551">
        <v>280.60000000000002</v>
      </c>
      <c r="D551">
        <v>126.9</v>
      </c>
      <c r="E551">
        <v>391.5</v>
      </c>
      <c r="F551">
        <v>361.9</v>
      </c>
      <c r="G551" s="183">
        <f t="shared" si="131"/>
        <v>672.1</v>
      </c>
      <c r="H551" s="186">
        <f t="shared" si="130"/>
        <v>488.79999999999995</v>
      </c>
      <c r="I551" s="49">
        <f t="shared" si="132"/>
        <v>37.500000000000021</v>
      </c>
    </row>
    <row r="552" spans="1:9" x14ac:dyDescent="0.2">
      <c r="A552" s="30">
        <f t="shared" si="111"/>
        <v>42698</v>
      </c>
      <c r="C552">
        <v>287.7</v>
      </c>
      <c r="D552">
        <v>139.80000000000001</v>
      </c>
      <c r="E552">
        <v>420.4</v>
      </c>
      <c r="F552">
        <v>376.3</v>
      </c>
      <c r="G552" s="183">
        <f t="shared" si="131"/>
        <v>708.09999999999991</v>
      </c>
      <c r="H552" s="186">
        <f t="shared" ref="H552:H557" si="133">+D552+F552</f>
        <v>516.1</v>
      </c>
      <c r="I552" s="49">
        <f t="shared" si="132"/>
        <v>37.202092617709724</v>
      </c>
    </row>
    <row r="553" spans="1:9" x14ac:dyDescent="0.2">
      <c r="A553" s="30">
        <f t="shared" si="111"/>
        <v>42705</v>
      </c>
      <c r="C553">
        <v>310.2</v>
      </c>
      <c r="D553">
        <v>152.69999999999999</v>
      </c>
      <c r="E553">
        <v>453.3</v>
      </c>
      <c r="F553">
        <v>387.3</v>
      </c>
      <c r="G553" s="183">
        <f t="shared" ref="G553:G558" si="134">+C553+E553</f>
        <v>763.5</v>
      </c>
      <c r="H553" s="186">
        <f t="shared" si="133"/>
        <v>540</v>
      </c>
      <c r="I553" s="49">
        <f t="shared" si="132"/>
        <v>41.3888888888889</v>
      </c>
    </row>
    <row r="554" spans="1:9" x14ac:dyDescent="0.2">
      <c r="A554" s="30">
        <f t="shared" si="111"/>
        <v>42712</v>
      </c>
      <c r="C554">
        <v>333.6</v>
      </c>
      <c r="D554">
        <v>144.4</v>
      </c>
      <c r="E554">
        <v>542.1</v>
      </c>
      <c r="F554">
        <v>403</v>
      </c>
      <c r="G554" s="183">
        <f t="shared" si="134"/>
        <v>875.7</v>
      </c>
      <c r="H554" s="186">
        <f t="shared" si="133"/>
        <v>547.4</v>
      </c>
      <c r="I554" s="49">
        <f t="shared" si="132"/>
        <v>59.974424552429674</v>
      </c>
    </row>
    <row r="555" spans="1:9" x14ac:dyDescent="0.2">
      <c r="A555" s="30">
        <f t="shared" si="111"/>
        <v>42719</v>
      </c>
      <c r="C555">
        <v>353.2</v>
      </c>
      <c r="D555">
        <v>170</v>
      </c>
      <c r="E555">
        <v>575.5</v>
      </c>
      <c r="F555">
        <v>413.9</v>
      </c>
      <c r="G555" s="183">
        <f t="shared" si="134"/>
        <v>928.7</v>
      </c>
      <c r="H555" s="186">
        <f t="shared" si="133"/>
        <v>583.9</v>
      </c>
      <c r="I555" s="49">
        <f t="shared" ref="I555:I560" si="135">+(G555/H555-1)*100</f>
        <v>59.051207398527161</v>
      </c>
    </row>
    <row r="556" spans="1:9" x14ac:dyDescent="0.2">
      <c r="A556" s="30">
        <f t="shared" si="111"/>
        <v>42726</v>
      </c>
      <c r="C556">
        <v>328.3</v>
      </c>
      <c r="D556">
        <v>180.9</v>
      </c>
      <c r="E556">
        <v>669.7</v>
      </c>
      <c r="F556">
        <v>425.3</v>
      </c>
      <c r="G556" s="183">
        <f t="shared" si="134"/>
        <v>998</v>
      </c>
      <c r="H556" s="186">
        <f t="shared" si="133"/>
        <v>606.20000000000005</v>
      </c>
      <c r="I556" s="49">
        <f t="shared" si="135"/>
        <v>64.632134609039909</v>
      </c>
    </row>
    <row r="557" spans="1:9" x14ac:dyDescent="0.2">
      <c r="A557" s="30">
        <f t="shared" si="111"/>
        <v>42733</v>
      </c>
      <c r="C557">
        <v>327.10000000000002</v>
      </c>
      <c r="D557">
        <v>171.2</v>
      </c>
      <c r="E557">
        <v>750.9</v>
      </c>
      <c r="F557">
        <v>491</v>
      </c>
      <c r="G557" s="183">
        <f t="shared" si="134"/>
        <v>1078</v>
      </c>
      <c r="H557" s="186">
        <f t="shared" si="133"/>
        <v>662.2</v>
      </c>
      <c r="I557" s="49">
        <f t="shared" si="135"/>
        <v>62.790697674418581</v>
      </c>
    </row>
    <row r="558" spans="1:9" x14ac:dyDescent="0.2">
      <c r="A558" s="30">
        <f t="shared" si="111"/>
        <v>42740</v>
      </c>
      <c r="C558">
        <v>314.10000000000002</v>
      </c>
      <c r="D558">
        <v>171.2</v>
      </c>
      <c r="E558">
        <v>775.5</v>
      </c>
      <c r="F558">
        <v>491</v>
      </c>
      <c r="G558" s="183">
        <f t="shared" si="134"/>
        <v>1089.5999999999999</v>
      </c>
      <c r="H558" s="186">
        <f>+D558+F558</f>
        <v>662.2</v>
      </c>
      <c r="I558" s="49">
        <f t="shared" si="135"/>
        <v>64.542434309876143</v>
      </c>
    </row>
    <row r="559" spans="1:9" x14ac:dyDescent="0.2">
      <c r="A559" s="30">
        <f t="shared" si="111"/>
        <v>42747</v>
      </c>
      <c r="C559" s="118">
        <v>310</v>
      </c>
      <c r="D559" s="118">
        <v>202</v>
      </c>
      <c r="E559">
        <v>860.9</v>
      </c>
      <c r="F559">
        <v>534.1</v>
      </c>
      <c r="G559" s="183">
        <f>+C559+E559</f>
        <v>1170.9000000000001</v>
      </c>
      <c r="H559" s="186">
        <f>+D559+F559</f>
        <v>736.1</v>
      </c>
      <c r="I559" s="49">
        <f t="shared" si="135"/>
        <v>59.068061404700444</v>
      </c>
    </row>
    <row r="560" spans="1:9" x14ac:dyDescent="0.2">
      <c r="A560" s="30">
        <f t="shared" si="111"/>
        <v>42754</v>
      </c>
      <c r="C560">
        <v>316.60000000000002</v>
      </c>
      <c r="D560">
        <v>198.2</v>
      </c>
      <c r="E560" s="118">
        <v>876</v>
      </c>
      <c r="F560" s="118">
        <v>581</v>
      </c>
      <c r="G560" s="183">
        <f>+C560+E560</f>
        <v>1192.5999999999999</v>
      </c>
      <c r="H560" s="186">
        <f>+D560+F560</f>
        <v>779.2</v>
      </c>
      <c r="I560" s="49">
        <f t="shared" si="135"/>
        <v>53.054414784394233</v>
      </c>
    </row>
    <row r="561" spans="1:10" x14ac:dyDescent="0.2">
      <c r="A561" s="30">
        <f t="shared" si="111"/>
        <v>42761</v>
      </c>
      <c r="C561">
        <v>292.2</v>
      </c>
      <c r="D561">
        <v>198.3</v>
      </c>
      <c r="E561">
        <v>946.4</v>
      </c>
      <c r="F561">
        <v>601.29999999999995</v>
      </c>
      <c r="G561" s="183">
        <f>+C561+E561</f>
        <v>1238.5999999999999</v>
      </c>
      <c r="H561" s="186">
        <f>+D561+F561</f>
        <v>799.59999999999991</v>
      </c>
      <c r="I561" s="49">
        <f>+(G561/H561-1)*100</f>
        <v>54.902451225612815</v>
      </c>
    </row>
    <row r="562" spans="1:10" x14ac:dyDescent="0.2">
      <c r="A562" s="30">
        <f t="shared" si="111"/>
        <v>42768</v>
      </c>
      <c r="C562">
        <v>275.8</v>
      </c>
      <c r="D562">
        <v>229.3</v>
      </c>
      <c r="E562">
        <v>974.1</v>
      </c>
      <c r="F562">
        <v>718.2</v>
      </c>
      <c r="G562" s="183">
        <f>+C562+E562</f>
        <v>1249.9000000000001</v>
      </c>
      <c r="H562" s="186">
        <f>+D562+F562</f>
        <v>947.5</v>
      </c>
      <c r="I562" s="49">
        <f>+(G562/H562-1)*100</f>
        <v>31.915567282321899</v>
      </c>
    </row>
    <row r="563" spans="1:10" x14ac:dyDescent="0.2">
      <c r="A563" s="30">
        <f t="shared" si="111"/>
        <v>42775</v>
      </c>
      <c r="C563" s="118">
        <v>256</v>
      </c>
      <c r="D563" s="118">
        <v>222.4</v>
      </c>
      <c r="E563" s="118">
        <v>1003</v>
      </c>
      <c r="F563" s="118">
        <v>739</v>
      </c>
      <c r="G563" s="183">
        <f t="shared" ref="G563:G613" si="136">+C563+E563</f>
        <v>1259</v>
      </c>
      <c r="H563" s="186">
        <f t="shared" ref="H563:H613" si="137">+D563+F563</f>
        <v>961.4</v>
      </c>
      <c r="I563" s="49">
        <f t="shared" ref="I563:I613" si="138">+(G563/H563-1)*100</f>
        <v>30.954857499479928</v>
      </c>
    </row>
    <row r="564" spans="1:10" x14ac:dyDescent="0.2">
      <c r="A564" s="30">
        <f t="shared" si="111"/>
        <v>42782</v>
      </c>
      <c r="C564">
        <v>223.3</v>
      </c>
      <c r="D564">
        <v>218.6</v>
      </c>
      <c r="E564">
        <v>1098</v>
      </c>
      <c r="F564">
        <v>761.1</v>
      </c>
      <c r="G564" s="183">
        <f t="shared" si="136"/>
        <v>1321.3</v>
      </c>
      <c r="H564" s="186">
        <f t="shared" si="137"/>
        <v>979.7</v>
      </c>
      <c r="I564" s="49">
        <f t="shared" si="138"/>
        <v>34.867816678575061</v>
      </c>
    </row>
    <row r="565" spans="1:10" x14ac:dyDescent="0.2">
      <c r="A565" s="30">
        <f t="shared" si="111"/>
        <v>42789</v>
      </c>
      <c r="C565">
        <v>214.8</v>
      </c>
      <c r="D565">
        <v>219.5</v>
      </c>
      <c r="E565">
        <v>1155.5</v>
      </c>
      <c r="F565">
        <v>846.1</v>
      </c>
      <c r="G565" s="183">
        <f t="shared" si="136"/>
        <v>1370.3</v>
      </c>
      <c r="H565" s="186">
        <f t="shared" si="137"/>
        <v>1065.5999999999999</v>
      </c>
      <c r="I565" s="49">
        <f t="shared" si="138"/>
        <v>28.59421921921923</v>
      </c>
    </row>
    <row r="566" spans="1:10" x14ac:dyDescent="0.2">
      <c r="A566" s="30">
        <f t="shared" si="111"/>
        <v>42796</v>
      </c>
      <c r="C566">
        <v>203.4</v>
      </c>
      <c r="D566">
        <v>235.2</v>
      </c>
      <c r="E566">
        <v>1237</v>
      </c>
      <c r="F566">
        <v>926.7</v>
      </c>
      <c r="G566" s="183">
        <f t="shared" si="136"/>
        <v>1440.4</v>
      </c>
      <c r="H566" s="186">
        <f t="shared" si="137"/>
        <v>1161.9000000000001</v>
      </c>
      <c r="I566" s="49">
        <f t="shared" si="138"/>
        <v>23.969360530166096</v>
      </c>
    </row>
    <row r="567" spans="1:10" x14ac:dyDescent="0.2">
      <c r="A567" s="30">
        <f t="shared" si="111"/>
        <v>42803</v>
      </c>
      <c r="C567">
        <v>218.9</v>
      </c>
      <c r="D567">
        <v>230.2</v>
      </c>
      <c r="E567">
        <v>1276.8</v>
      </c>
      <c r="F567">
        <v>952</v>
      </c>
      <c r="G567" s="183">
        <f t="shared" si="136"/>
        <v>1495.7</v>
      </c>
      <c r="H567" s="186">
        <f t="shared" si="137"/>
        <v>1182.2</v>
      </c>
      <c r="I567" s="49">
        <f t="shared" si="138"/>
        <v>26.518355608188116</v>
      </c>
    </row>
    <row r="568" spans="1:10" x14ac:dyDescent="0.2">
      <c r="A568" s="30">
        <f t="shared" si="111"/>
        <v>42810</v>
      </c>
      <c r="C568">
        <v>248.1</v>
      </c>
      <c r="D568">
        <v>208.6</v>
      </c>
      <c r="E568">
        <v>1296</v>
      </c>
      <c r="F568">
        <v>983.2</v>
      </c>
      <c r="G568" s="183">
        <f t="shared" si="136"/>
        <v>1544.1</v>
      </c>
      <c r="H568" s="186">
        <f t="shared" si="137"/>
        <v>1191.8</v>
      </c>
      <c r="I568" s="49">
        <f t="shared" si="138"/>
        <v>29.560328914247357</v>
      </c>
    </row>
    <row r="569" spans="1:10" x14ac:dyDescent="0.2">
      <c r="A569" s="30">
        <f t="shared" si="111"/>
        <v>42817</v>
      </c>
      <c r="C569" s="118">
        <v>247</v>
      </c>
      <c r="D569">
        <v>235.9</v>
      </c>
      <c r="E569">
        <v>1369.8</v>
      </c>
      <c r="F569">
        <v>1034.5</v>
      </c>
      <c r="G569" s="183">
        <f t="shared" si="136"/>
        <v>1616.8</v>
      </c>
      <c r="H569" s="186">
        <f t="shared" si="137"/>
        <v>1270.4000000000001</v>
      </c>
      <c r="I569" s="49">
        <f t="shared" si="138"/>
        <v>27.267002518891669</v>
      </c>
    </row>
    <row r="570" spans="1:10" x14ac:dyDescent="0.2">
      <c r="A570" s="30">
        <f t="shared" si="111"/>
        <v>42824</v>
      </c>
      <c r="C570">
        <v>229.9</v>
      </c>
      <c r="D570">
        <v>219.2</v>
      </c>
      <c r="E570">
        <v>1453.4</v>
      </c>
      <c r="F570">
        <v>1084.3</v>
      </c>
      <c r="G570" s="183">
        <f t="shared" si="136"/>
        <v>1683.3000000000002</v>
      </c>
      <c r="H570" s="186">
        <f t="shared" si="137"/>
        <v>1303.5</v>
      </c>
      <c r="I570" s="49">
        <f t="shared" si="138"/>
        <v>29.136939010356745</v>
      </c>
    </row>
    <row r="571" spans="1:10" x14ac:dyDescent="0.2">
      <c r="A571" s="30">
        <f t="shared" si="111"/>
        <v>42831</v>
      </c>
      <c r="C571">
        <v>227.1</v>
      </c>
      <c r="D571">
        <v>216.7</v>
      </c>
      <c r="E571">
        <v>1479.6</v>
      </c>
      <c r="F571">
        <v>1161.7</v>
      </c>
      <c r="G571" s="183">
        <f t="shared" si="136"/>
        <v>1706.6999999999998</v>
      </c>
      <c r="H571" s="186">
        <f t="shared" si="137"/>
        <v>1378.4</v>
      </c>
      <c r="I571" s="49">
        <f t="shared" si="138"/>
        <v>23.817469529889699</v>
      </c>
    </row>
    <row r="572" spans="1:10" x14ac:dyDescent="0.2">
      <c r="A572" s="30">
        <f t="shared" si="111"/>
        <v>42838</v>
      </c>
      <c r="C572">
        <v>204.4</v>
      </c>
      <c r="D572">
        <v>189.1</v>
      </c>
      <c r="E572">
        <v>1515.6</v>
      </c>
      <c r="F572">
        <v>1250.4000000000001</v>
      </c>
      <c r="G572" s="183">
        <f t="shared" si="136"/>
        <v>1720</v>
      </c>
      <c r="H572" s="186">
        <f t="shared" si="137"/>
        <v>1439.5</v>
      </c>
      <c r="I572" s="49">
        <f t="shared" si="138"/>
        <v>19.485932615491496</v>
      </c>
    </row>
    <row r="573" spans="1:10" x14ac:dyDescent="0.2">
      <c r="A573" s="30">
        <f t="shared" ref="A573:A636" si="139">+A572+7</f>
        <v>42845</v>
      </c>
      <c r="C573">
        <v>181.1</v>
      </c>
      <c r="D573">
        <v>168.5</v>
      </c>
      <c r="E573">
        <v>1576.2</v>
      </c>
      <c r="F573">
        <v>1308.2</v>
      </c>
      <c r="G573" s="183">
        <f t="shared" si="136"/>
        <v>1757.3</v>
      </c>
      <c r="H573" s="186">
        <f t="shared" si="137"/>
        <v>1476.7</v>
      </c>
      <c r="I573" s="49">
        <f t="shared" si="138"/>
        <v>19.001828401164754</v>
      </c>
    </row>
    <row r="574" spans="1:10" x14ac:dyDescent="0.2">
      <c r="A574" s="30">
        <f t="shared" si="139"/>
        <v>42852</v>
      </c>
      <c r="C574">
        <v>176.4</v>
      </c>
      <c r="D574">
        <v>158.4</v>
      </c>
      <c r="E574">
        <v>1669.1</v>
      </c>
      <c r="F574">
        <v>1335.2</v>
      </c>
      <c r="G574" s="183">
        <f t="shared" si="136"/>
        <v>1845.5</v>
      </c>
      <c r="H574" s="186">
        <f t="shared" si="137"/>
        <v>1493.6000000000001</v>
      </c>
      <c r="I574" s="49">
        <f t="shared" si="138"/>
        <v>23.560524906266721</v>
      </c>
      <c r="J574">
        <v>0</v>
      </c>
    </row>
    <row r="575" spans="1:10" x14ac:dyDescent="0.2">
      <c r="A575" s="30">
        <f t="shared" si="139"/>
        <v>42859</v>
      </c>
      <c r="C575">
        <v>194.2</v>
      </c>
      <c r="D575">
        <v>165.2</v>
      </c>
      <c r="E575">
        <v>1682.6</v>
      </c>
      <c r="F575">
        <v>1422.8</v>
      </c>
      <c r="G575" s="183">
        <f t="shared" si="136"/>
        <v>1876.8</v>
      </c>
      <c r="H575" s="186">
        <f t="shared" si="137"/>
        <v>1588</v>
      </c>
      <c r="I575" s="49">
        <f t="shared" si="138"/>
        <v>18.186397984886639</v>
      </c>
      <c r="J575">
        <v>0</v>
      </c>
    </row>
    <row r="576" spans="1:10" x14ac:dyDescent="0.2">
      <c r="A576" s="30">
        <f t="shared" si="139"/>
        <v>42866</v>
      </c>
      <c r="C576">
        <v>196.3</v>
      </c>
      <c r="D576">
        <v>169.9</v>
      </c>
      <c r="E576">
        <v>1700.8</v>
      </c>
      <c r="F576">
        <v>1460</v>
      </c>
      <c r="G576" s="183">
        <f t="shared" si="136"/>
        <v>1897.1</v>
      </c>
      <c r="H576" s="186">
        <f t="shared" si="137"/>
        <v>1629.9</v>
      </c>
      <c r="I576" s="49">
        <f t="shared" si="138"/>
        <v>16.393643781827084</v>
      </c>
      <c r="J576">
        <v>0</v>
      </c>
    </row>
    <row r="577" spans="1:10" x14ac:dyDescent="0.2">
      <c r="A577" s="30">
        <f t="shared" si="139"/>
        <v>42873</v>
      </c>
      <c r="C577">
        <v>208.5</v>
      </c>
      <c r="D577">
        <v>169.8</v>
      </c>
      <c r="E577">
        <v>1719.6</v>
      </c>
      <c r="F577">
        <v>1477.5</v>
      </c>
      <c r="G577" s="183">
        <f t="shared" si="136"/>
        <v>1928.1</v>
      </c>
      <c r="H577" s="186">
        <f t="shared" si="137"/>
        <v>1647.3</v>
      </c>
      <c r="I577" s="49">
        <f t="shared" si="138"/>
        <v>17.046075396102722</v>
      </c>
      <c r="J577">
        <v>2</v>
      </c>
    </row>
    <row r="578" spans="1:10" x14ac:dyDescent="0.2">
      <c r="A578" s="30">
        <f t="shared" si="139"/>
        <v>42880</v>
      </c>
      <c r="C578">
        <v>216.6</v>
      </c>
      <c r="D578">
        <v>140</v>
      </c>
      <c r="E578">
        <v>1729.7</v>
      </c>
      <c r="F578">
        <v>1511.1</v>
      </c>
      <c r="G578" s="183">
        <f t="shared" si="136"/>
        <v>1946.3</v>
      </c>
      <c r="H578" s="186">
        <f t="shared" si="137"/>
        <v>1651.1</v>
      </c>
      <c r="I578" s="49">
        <f t="shared" si="138"/>
        <v>17.878989764399499</v>
      </c>
      <c r="J578">
        <v>2</v>
      </c>
    </row>
    <row r="579" spans="1:10" x14ac:dyDescent="0.2">
      <c r="A579" s="30">
        <f t="shared" si="139"/>
        <v>42887</v>
      </c>
      <c r="C579">
        <v>232.6</v>
      </c>
      <c r="D579">
        <v>129.69999999999999</v>
      </c>
      <c r="E579">
        <v>1749.5</v>
      </c>
      <c r="F579">
        <v>1569.1</v>
      </c>
      <c r="G579" s="183">
        <f t="shared" si="136"/>
        <v>1982.1</v>
      </c>
      <c r="H579" s="186">
        <f t="shared" si="137"/>
        <v>1698.8</v>
      </c>
      <c r="I579" s="49">
        <f t="shared" si="138"/>
        <v>16.676477513538956</v>
      </c>
      <c r="J579">
        <v>3</v>
      </c>
    </row>
    <row r="580" spans="1:10" x14ac:dyDescent="0.2">
      <c r="A580" s="30">
        <f t="shared" si="139"/>
        <v>42894</v>
      </c>
      <c r="C580">
        <v>226.7</v>
      </c>
      <c r="D580">
        <v>181.1</v>
      </c>
      <c r="E580">
        <v>1815.4</v>
      </c>
      <c r="F580">
        <v>1576.3</v>
      </c>
      <c r="G580" s="183">
        <f t="shared" si="136"/>
        <v>2042.1000000000001</v>
      </c>
      <c r="H580" s="186">
        <f t="shared" si="137"/>
        <v>1757.3999999999999</v>
      </c>
      <c r="I580" s="49">
        <f t="shared" si="138"/>
        <v>16.20006828269036</v>
      </c>
      <c r="J580">
        <v>3</v>
      </c>
    </row>
    <row r="581" spans="1:10" x14ac:dyDescent="0.2">
      <c r="A581" s="30">
        <f t="shared" si="139"/>
        <v>42901</v>
      </c>
      <c r="C581" s="118">
        <v>218</v>
      </c>
      <c r="D581">
        <v>178.7</v>
      </c>
      <c r="E581">
        <v>1896.1</v>
      </c>
      <c r="F581">
        <v>1590.6</v>
      </c>
      <c r="G581" s="183">
        <f t="shared" si="136"/>
        <v>2114.1</v>
      </c>
      <c r="H581" s="186">
        <f t="shared" si="137"/>
        <v>1769.3</v>
      </c>
      <c r="I581" s="49">
        <f t="shared" si="138"/>
        <v>19.487933080879436</v>
      </c>
      <c r="J581">
        <v>3</v>
      </c>
    </row>
    <row r="582" spans="1:10" x14ac:dyDescent="0.2">
      <c r="A582" s="30">
        <f t="shared" si="139"/>
        <v>42908</v>
      </c>
      <c r="C582">
        <v>217.2</v>
      </c>
      <c r="D582">
        <v>178.1</v>
      </c>
      <c r="E582">
        <v>1940</v>
      </c>
      <c r="F582">
        <v>1698.3</v>
      </c>
      <c r="G582" s="183">
        <f t="shared" si="136"/>
        <v>2157.1999999999998</v>
      </c>
      <c r="H582" s="186">
        <f t="shared" si="137"/>
        <v>1876.3999999999999</v>
      </c>
      <c r="I582" s="49">
        <f t="shared" si="138"/>
        <v>14.964826263056906</v>
      </c>
      <c r="J582">
        <v>3</v>
      </c>
    </row>
    <row r="583" spans="1:10" x14ac:dyDescent="0.2">
      <c r="A583" s="30">
        <f t="shared" si="139"/>
        <v>42915</v>
      </c>
      <c r="C583">
        <v>218.7</v>
      </c>
      <c r="D583">
        <v>178.1</v>
      </c>
      <c r="E583">
        <v>1960.2</v>
      </c>
      <c r="F583">
        <v>1698.3</v>
      </c>
      <c r="G583" s="183">
        <f t="shared" si="136"/>
        <v>2178.9</v>
      </c>
      <c r="H583" s="186">
        <f t="shared" si="137"/>
        <v>1876.3999999999999</v>
      </c>
      <c r="I583" s="49">
        <f t="shared" si="138"/>
        <v>16.121296098912818</v>
      </c>
      <c r="J583">
        <v>3</v>
      </c>
    </row>
    <row r="584" spans="1:10" x14ac:dyDescent="0.2">
      <c r="A584" s="30">
        <f t="shared" si="139"/>
        <v>42922</v>
      </c>
      <c r="C584">
        <v>220.1</v>
      </c>
      <c r="D584">
        <v>165.9</v>
      </c>
      <c r="E584">
        <v>2044.8</v>
      </c>
      <c r="F584">
        <v>1707.8</v>
      </c>
      <c r="G584" s="183">
        <f t="shared" si="136"/>
        <v>2264.9</v>
      </c>
      <c r="H584" s="186">
        <f t="shared" si="137"/>
        <v>1873.7</v>
      </c>
      <c r="I584" s="49">
        <f t="shared" si="138"/>
        <v>20.878475743181934</v>
      </c>
      <c r="J584">
        <v>5</v>
      </c>
    </row>
    <row r="585" spans="1:10" x14ac:dyDescent="0.2">
      <c r="A585" s="30">
        <f t="shared" si="139"/>
        <v>42929</v>
      </c>
      <c r="C585">
        <v>258.10000000000002</v>
      </c>
      <c r="D585">
        <v>162.19999999999999</v>
      </c>
      <c r="E585">
        <v>2069</v>
      </c>
      <c r="F585">
        <v>1779.4</v>
      </c>
      <c r="G585" s="183">
        <f t="shared" si="136"/>
        <v>2327.1</v>
      </c>
      <c r="H585" s="186">
        <f t="shared" si="137"/>
        <v>1941.6000000000001</v>
      </c>
      <c r="I585" s="49">
        <f t="shared" si="138"/>
        <v>19.854758961681075</v>
      </c>
      <c r="J585">
        <v>16.8</v>
      </c>
    </row>
    <row r="586" spans="1:10" x14ac:dyDescent="0.2">
      <c r="A586" s="30">
        <f t="shared" si="139"/>
        <v>42936</v>
      </c>
      <c r="C586">
        <v>254.2</v>
      </c>
      <c r="D586">
        <v>155.69999999999999</v>
      </c>
      <c r="E586">
        <v>2091.9</v>
      </c>
      <c r="F586">
        <v>1806.5</v>
      </c>
      <c r="G586" s="183">
        <f t="shared" si="136"/>
        <v>2346.1</v>
      </c>
      <c r="H586" s="186">
        <f t="shared" si="137"/>
        <v>1962.2</v>
      </c>
      <c r="I586" s="49">
        <f t="shared" si="138"/>
        <v>19.564774233003757</v>
      </c>
      <c r="J586">
        <v>25.3</v>
      </c>
    </row>
    <row r="587" spans="1:10" x14ac:dyDescent="0.2">
      <c r="A587" s="30">
        <f t="shared" si="139"/>
        <v>42943</v>
      </c>
      <c r="C587">
        <v>233.4</v>
      </c>
      <c r="D587">
        <v>146.5</v>
      </c>
      <c r="E587">
        <v>2117.5</v>
      </c>
      <c r="F587">
        <v>1817.4</v>
      </c>
      <c r="G587" s="183">
        <f t="shared" si="136"/>
        <v>2350.9</v>
      </c>
      <c r="H587" s="186">
        <f t="shared" si="137"/>
        <v>1963.9</v>
      </c>
      <c r="I587" s="49">
        <f t="shared" si="138"/>
        <v>19.705687662304605</v>
      </c>
      <c r="J587">
        <v>26.3</v>
      </c>
    </row>
    <row r="588" spans="1:10" x14ac:dyDescent="0.2">
      <c r="A588" s="30">
        <f t="shared" si="139"/>
        <v>42950</v>
      </c>
      <c r="C588">
        <v>237.2</v>
      </c>
      <c r="D588">
        <v>144.5</v>
      </c>
      <c r="E588">
        <v>2192.5</v>
      </c>
      <c r="F588">
        <v>1827.1</v>
      </c>
      <c r="G588" s="183">
        <f t="shared" si="136"/>
        <v>2429.6999999999998</v>
      </c>
      <c r="H588" s="186">
        <f t="shared" si="137"/>
        <v>1971.6</v>
      </c>
      <c r="I588" s="49">
        <f t="shared" si="138"/>
        <v>23.234936092513681</v>
      </c>
      <c r="J588">
        <v>41.3</v>
      </c>
    </row>
    <row r="589" spans="1:10" x14ac:dyDescent="0.2">
      <c r="A589" s="30">
        <f t="shared" si="139"/>
        <v>42957</v>
      </c>
      <c r="C589">
        <v>229.5</v>
      </c>
      <c r="D589">
        <v>161.30000000000001</v>
      </c>
      <c r="E589">
        <v>2208.8000000000002</v>
      </c>
      <c r="F589">
        <v>1843.2</v>
      </c>
      <c r="G589" s="183">
        <f t="shared" si="136"/>
        <v>2438.3000000000002</v>
      </c>
      <c r="H589" s="186">
        <f t="shared" si="137"/>
        <v>2004.5</v>
      </c>
      <c r="I589" s="49">
        <f t="shared" si="138"/>
        <v>21.641307059116997</v>
      </c>
      <c r="J589">
        <v>56.3</v>
      </c>
    </row>
    <row r="590" spans="1:10" x14ac:dyDescent="0.2">
      <c r="A590" s="30">
        <f t="shared" si="139"/>
        <v>42964</v>
      </c>
      <c r="C590">
        <v>210.7</v>
      </c>
      <c r="D590">
        <v>153.69999999999999</v>
      </c>
      <c r="E590">
        <v>2227.3000000000002</v>
      </c>
      <c r="F590">
        <v>1860.9</v>
      </c>
      <c r="G590" s="183">
        <f t="shared" si="136"/>
        <v>2438</v>
      </c>
      <c r="H590" s="186">
        <f t="shared" si="137"/>
        <v>2014.6000000000001</v>
      </c>
      <c r="I590" s="49">
        <f t="shared" si="138"/>
        <v>21.016578973493495</v>
      </c>
      <c r="J590">
        <v>83.3</v>
      </c>
    </row>
    <row r="591" spans="1:10" x14ac:dyDescent="0.2">
      <c r="A591" s="30">
        <f t="shared" si="139"/>
        <v>42971</v>
      </c>
      <c r="C591">
        <v>189.4</v>
      </c>
      <c r="D591">
        <v>135.1</v>
      </c>
      <c r="E591">
        <v>2277.8000000000002</v>
      </c>
      <c r="F591">
        <v>1958.3</v>
      </c>
      <c r="G591" s="183">
        <f t="shared" si="136"/>
        <v>2467.2000000000003</v>
      </c>
      <c r="H591" s="186">
        <f t="shared" si="137"/>
        <v>2093.4</v>
      </c>
      <c r="I591" s="49">
        <f t="shared" si="138"/>
        <v>17.856119231871602</v>
      </c>
      <c r="J591">
        <v>86.6</v>
      </c>
    </row>
    <row r="592" spans="1:10" x14ac:dyDescent="0.2">
      <c r="A592" s="30">
        <f t="shared" si="139"/>
        <v>42978</v>
      </c>
      <c r="C592">
        <v>176.4</v>
      </c>
      <c r="D592">
        <v>118.1</v>
      </c>
      <c r="E592">
        <v>2296.9</v>
      </c>
      <c r="F592">
        <v>2028.6</v>
      </c>
      <c r="G592" s="183">
        <f t="shared" si="136"/>
        <v>2473.3000000000002</v>
      </c>
      <c r="H592" s="186">
        <f t="shared" si="137"/>
        <v>2146.6999999999998</v>
      </c>
      <c r="I592" s="49">
        <f t="shared" si="138"/>
        <v>15.214049471281509</v>
      </c>
      <c r="J592">
        <v>277.89999999999998</v>
      </c>
    </row>
    <row r="593" spans="1:9" x14ac:dyDescent="0.2">
      <c r="A593" s="30">
        <f t="shared" si="139"/>
        <v>42985</v>
      </c>
      <c r="C593">
        <v>278.5</v>
      </c>
      <c r="D593">
        <v>235.9</v>
      </c>
      <c r="E593">
        <v>103.7</v>
      </c>
      <c r="F593">
        <v>9.8000000000000007</v>
      </c>
      <c r="G593" s="183">
        <f t="shared" si="136"/>
        <v>382.2</v>
      </c>
      <c r="H593" s="186">
        <f t="shared" si="137"/>
        <v>245.70000000000002</v>
      </c>
      <c r="I593" s="49">
        <f t="shared" si="138"/>
        <v>55.555555555555536</v>
      </c>
    </row>
    <row r="594" spans="1:9" x14ac:dyDescent="0.2">
      <c r="A594" s="30">
        <f t="shared" si="139"/>
        <v>42992</v>
      </c>
      <c r="C594">
        <v>289.5</v>
      </c>
      <c r="D594">
        <v>233.7</v>
      </c>
      <c r="E594">
        <v>125</v>
      </c>
      <c r="F594">
        <v>23.4</v>
      </c>
      <c r="G594" s="183">
        <f t="shared" si="136"/>
        <v>414.5</v>
      </c>
      <c r="H594" s="186">
        <f t="shared" si="137"/>
        <v>257.09999999999997</v>
      </c>
      <c r="I594" s="49">
        <f t="shared" si="138"/>
        <v>61.221314663555049</v>
      </c>
    </row>
    <row r="595" spans="1:9" x14ac:dyDescent="0.2">
      <c r="A595" s="30">
        <f t="shared" si="139"/>
        <v>42999</v>
      </c>
      <c r="C595">
        <v>291.89999999999998</v>
      </c>
      <c r="D595">
        <v>265.89999999999998</v>
      </c>
      <c r="E595">
        <v>176.7</v>
      </c>
      <c r="F595">
        <v>63.6</v>
      </c>
      <c r="G595" s="183">
        <f t="shared" si="136"/>
        <v>468.59999999999997</v>
      </c>
      <c r="H595" s="186">
        <f t="shared" si="137"/>
        <v>329.5</v>
      </c>
      <c r="I595" s="49">
        <f t="shared" si="138"/>
        <v>42.215477996965078</v>
      </c>
    </row>
    <row r="596" spans="1:9" x14ac:dyDescent="0.2">
      <c r="A596" s="30">
        <f t="shared" si="139"/>
        <v>43006</v>
      </c>
      <c r="C596">
        <v>318.2</v>
      </c>
      <c r="D596">
        <v>282</v>
      </c>
      <c r="E596">
        <v>196.1</v>
      </c>
      <c r="F596">
        <v>141.9</v>
      </c>
      <c r="G596" s="183">
        <f t="shared" si="136"/>
        <v>514.29999999999995</v>
      </c>
      <c r="H596" s="186">
        <f t="shared" si="137"/>
        <v>423.9</v>
      </c>
      <c r="I596" s="49">
        <f t="shared" si="138"/>
        <v>21.325784383109216</v>
      </c>
    </row>
    <row r="597" spans="1:9" x14ac:dyDescent="0.2">
      <c r="A597" s="30">
        <f t="shared" si="139"/>
        <v>43013</v>
      </c>
      <c r="C597">
        <v>306</v>
      </c>
      <c r="D597">
        <v>281.7</v>
      </c>
      <c r="E597">
        <v>279.3</v>
      </c>
      <c r="F597">
        <v>181</v>
      </c>
      <c r="G597" s="183">
        <f t="shared" si="136"/>
        <v>585.29999999999995</v>
      </c>
      <c r="H597" s="186">
        <f t="shared" si="137"/>
        <v>462.7</v>
      </c>
      <c r="I597" s="49">
        <f t="shared" si="138"/>
        <v>26.496650097255237</v>
      </c>
    </row>
    <row r="598" spans="1:9" x14ac:dyDescent="0.2">
      <c r="A598" s="30">
        <f t="shared" si="139"/>
        <v>43020</v>
      </c>
      <c r="C598">
        <v>306.3</v>
      </c>
      <c r="D598">
        <v>277.3</v>
      </c>
      <c r="E598">
        <v>298.7</v>
      </c>
      <c r="F598">
        <v>192.4</v>
      </c>
      <c r="G598" s="183">
        <f t="shared" si="136"/>
        <v>605</v>
      </c>
      <c r="H598" s="186">
        <f t="shared" si="137"/>
        <v>469.70000000000005</v>
      </c>
      <c r="I598" s="49">
        <f t="shared" si="138"/>
        <v>28.805620608899286</v>
      </c>
    </row>
    <row r="599" spans="1:9" x14ac:dyDescent="0.2">
      <c r="A599" s="30">
        <f t="shared" si="139"/>
        <v>43027</v>
      </c>
      <c r="C599">
        <v>302.8</v>
      </c>
      <c r="D599">
        <v>262.2</v>
      </c>
      <c r="E599">
        <v>328.3</v>
      </c>
      <c r="F599">
        <v>215.1</v>
      </c>
      <c r="G599" s="183">
        <f t="shared" si="136"/>
        <v>631.1</v>
      </c>
      <c r="H599" s="186">
        <f t="shared" si="137"/>
        <v>477.29999999999995</v>
      </c>
      <c r="I599" s="49">
        <f t="shared" si="138"/>
        <v>32.22292059501364</v>
      </c>
    </row>
    <row r="600" spans="1:9" x14ac:dyDescent="0.2">
      <c r="A600" s="30">
        <f t="shared" si="139"/>
        <v>43034</v>
      </c>
      <c r="C600">
        <v>313.89999999999998</v>
      </c>
      <c r="D600">
        <v>267.7</v>
      </c>
      <c r="E600">
        <v>354.3</v>
      </c>
      <c r="F600">
        <v>244.8</v>
      </c>
      <c r="G600" s="183">
        <f t="shared" si="136"/>
        <v>668.2</v>
      </c>
      <c r="H600" s="186">
        <f t="shared" si="137"/>
        <v>512.5</v>
      </c>
      <c r="I600" s="49">
        <f t="shared" si="138"/>
        <v>30.380487804878054</v>
      </c>
    </row>
    <row r="601" spans="1:9" x14ac:dyDescent="0.2">
      <c r="A601" s="30">
        <f t="shared" si="139"/>
        <v>43041</v>
      </c>
      <c r="C601">
        <v>294</v>
      </c>
      <c r="D601">
        <v>306.8</v>
      </c>
      <c r="E601">
        <v>389.3</v>
      </c>
      <c r="F601">
        <v>264.5</v>
      </c>
      <c r="G601" s="183">
        <f t="shared" si="136"/>
        <v>683.3</v>
      </c>
      <c r="H601" s="186">
        <f t="shared" si="137"/>
        <v>571.29999999999995</v>
      </c>
      <c r="I601" s="49">
        <f t="shared" si="138"/>
        <v>19.604410992473298</v>
      </c>
    </row>
    <row r="602" spans="1:9" x14ac:dyDescent="0.2">
      <c r="A602" s="30">
        <f t="shared" si="139"/>
        <v>43048</v>
      </c>
      <c r="C602">
        <v>272</v>
      </c>
      <c r="D602">
        <v>288.60000000000002</v>
      </c>
      <c r="E602">
        <v>420.9</v>
      </c>
      <c r="F602">
        <v>292.7</v>
      </c>
      <c r="G602" s="183">
        <f t="shared" si="136"/>
        <v>692.9</v>
      </c>
      <c r="H602" s="186">
        <f t="shared" si="137"/>
        <v>581.29999999999995</v>
      </c>
      <c r="I602" s="49">
        <f t="shared" si="138"/>
        <v>19.198348529158782</v>
      </c>
    </row>
    <row r="603" spans="1:9" x14ac:dyDescent="0.2">
      <c r="A603" s="30">
        <f t="shared" si="139"/>
        <v>43055</v>
      </c>
      <c r="C603">
        <v>248.6</v>
      </c>
      <c r="D603">
        <v>280.60000000000002</v>
      </c>
      <c r="E603">
        <v>447.8</v>
      </c>
      <c r="F603">
        <v>391.5</v>
      </c>
      <c r="G603" s="183">
        <f t="shared" si="136"/>
        <v>696.4</v>
      </c>
      <c r="H603" s="186">
        <f t="shared" si="137"/>
        <v>672.1</v>
      </c>
      <c r="I603" s="49">
        <f t="shared" si="138"/>
        <v>3.6155334027674346</v>
      </c>
    </row>
    <row r="604" spans="1:9" x14ac:dyDescent="0.2">
      <c r="A604" s="30">
        <f t="shared" si="139"/>
        <v>43062</v>
      </c>
      <c r="C604">
        <v>241.7</v>
      </c>
      <c r="D604">
        <v>287.7</v>
      </c>
      <c r="E604">
        <v>471.5</v>
      </c>
      <c r="F604">
        <v>420.4</v>
      </c>
      <c r="G604" s="183">
        <f t="shared" si="136"/>
        <v>713.2</v>
      </c>
      <c r="H604" s="186">
        <f t="shared" si="137"/>
        <v>708.09999999999991</v>
      </c>
      <c r="I604" s="49">
        <f t="shared" si="138"/>
        <v>0.72023725462506683</v>
      </c>
    </row>
    <row r="605" spans="1:9" x14ac:dyDescent="0.2">
      <c r="A605" s="30">
        <f t="shared" si="139"/>
        <v>43069</v>
      </c>
      <c r="C605">
        <v>221</v>
      </c>
      <c r="D605">
        <v>310.2</v>
      </c>
      <c r="E605">
        <v>593.79999999999995</v>
      </c>
      <c r="F605">
        <v>453.3</v>
      </c>
      <c r="G605" s="183">
        <f t="shared" si="136"/>
        <v>814.8</v>
      </c>
      <c r="H605" s="186">
        <f t="shared" si="137"/>
        <v>763.5</v>
      </c>
      <c r="I605" s="49">
        <f t="shared" si="138"/>
        <v>6.7190569744597139</v>
      </c>
    </row>
    <row r="606" spans="1:9" x14ac:dyDescent="0.2">
      <c r="A606" s="30">
        <f t="shared" si="139"/>
        <v>43076</v>
      </c>
      <c r="C606">
        <v>243.7</v>
      </c>
      <c r="D606">
        <v>333.6</v>
      </c>
      <c r="E606">
        <v>609.70000000000005</v>
      </c>
      <c r="F606">
        <v>542.1</v>
      </c>
      <c r="G606" s="183">
        <f t="shared" si="136"/>
        <v>853.40000000000009</v>
      </c>
      <c r="H606" s="186">
        <f t="shared" si="137"/>
        <v>875.7</v>
      </c>
      <c r="I606" s="49">
        <f t="shared" si="138"/>
        <v>-2.5465342012104597</v>
      </c>
    </row>
    <row r="607" spans="1:9" x14ac:dyDescent="0.2">
      <c r="A607" s="30">
        <f t="shared" si="139"/>
        <v>43083</v>
      </c>
      <c r="C607">
        <v>232.8</v>
      </c>
      <c r="D607">
        <v>353.2</v>
      </c>
      <c r="E607">
        <v>657.4</v>
      </c>
      <c r="F607">
        <v>575.5</v>
      </c>
      <c r="G607" s="183">
        <f t="shared" si="136"/>
        <v>890.2</v>
      </c>
      <c r="H607" s="186">
        <f t="shared" si="137"/>
        <v>928.7</v>
      </c>
      <c r="I607" s="49">
        <f t="shared" si="138"/>
        <v>-4.1455798427910029</v>
      </c>
    </row>
    <row r="608" spans="1:9" x14ac:dyDescent="0.2">
      <c r="A608" s="30">
        <f t="shared" si="139"/>
        <v>43090</v>
      </c>
      <c r="C608">
        <v>219.4</v>
      </c>
      <c r="D608">
        <v>328.3</v>
      </c>
      <c r="E608">
        <v>672.4</v>
      </c>
      <c r="F608">
        <v>669.7</v>
      </c>
      <c r="G608" s="183">
        <f t="shared" si="136"/>
        <v>891.8</v>
      </c>
      <c r="H608" s="186">
        <f t="shared" si="137"/>
        <v>998</v>
      </c>
      <c r="I608" s="49">
        <f t="shared" si="138"/>
        <v>-10.641282565130261</v>
      </c>
    </row>
    <row r="609" spans="1:9" x14ac:dyDescent="0.2">
      <c r="A609" s="30">
        <f t="shared" si="139"/>
        <v>43097</v>
      </c>
      <c r="C609">
        <v>203.2</v>
      </c>
      <c r="D609">
        <v>327.10000000000002</v>
      </c>
      <c r="E609">
        <v>701.4</v>
      </c>
      <c r="F609">
        <v>750.9</v>
      </c>
      <c r="G609" s="183">
        <f t="shared" si="136"/>
        <v>904.59999999999991</v>
      </c>
      <c r="H609" s="186">
        <f t="shared" si="137"/>
        <v>1078</v>
      </c>
      <c r="I609" s="49">
        <f t="shared" si="138"/>
        <v>-16.085343228200376</v>
      </c>
    </row>
    <row r="610" spans="1:9" x14ac:dyDescent="0.2">
      <c r="A610" s="30">
        <f t="shared" si="139"/>
        <v>43104</v>
      </c>
      <c r="C610">
        <v>199.8</v>
      </c>
      <c r="D610">
        <v>314.10000000000002</v>
      </c>
      <c r="E610">
        <v>711.4</v>
      </c>
      <c r="F610">
        <v>775.5</v>
      </c>
      <c r="G610" s="183">
        <f t="shared" si="136"/>
        <v>911.2</v>
      </c>
      <c r="H610" s="186">
        <f t="shared" si="137"/>
        <v>1089.5999999999999</v>
      </c>
      <c r="I610" s="49">
        <f t="shared" si="138"/>
        <v>-16.372980910425838</v>
      </c>
    </row>
    <row r="611" spans="1:9" x14ac:dyDescent="0.2">
      <c r="A611" s="30">
        <f t="shared" si="139"/>
        <v>43111</v>
      </c>
      <c r="C611">
        <v>201.5</v>
      </c>
      <c r="D611">
        <v>310</v>
      </c>
      <c r="E611">
        <v>802.2</v>
      </c>
      <c r="F611">
        <v>860.9</v>
      </c>
      <c r="G611" s="183">
        <f t="shared" si="136"/>
        <v>1003.7</v>
      </c>
      <c r="H611" s="186">
        <f t="shared" si="137"/>
        <v>1170.9000000000001</v>
      </c>
      <c r="I611" s="49">
        <f t="shared" si="138"/>
        <v>-14.279613972158167</v>
      </c>
    </row>
    <row r="612" spans="1:9" x14ac:dyDescent="0.2">
      <c r="A612" s="30">
        <f t="shared" si="139"/>
        <v>43118</v>
      </c>
      <c r="C612">
        <v>211.9</v>
      </c>
      <c r="D612">
        <v>316.60000000000002</v>
      </c>
      <c r="E612">
        <v>874.3</v>
      </c>
      <c r="F612">
        <v>876</v>
      </c>
      <c r="G612" s="183">
        <f t="shared" si="136"/>
        <v>1086.2</v>
      </c>
      <c r="H612" s="186">
        <f t="shared" si="137"/>
        <v>1192.5999999999999</v>
      </c>
      <c r="I612" s="49">
        <f t="shared" si="138"/>
        <v>-8.921683716250195</v>
      </c>
    </row>
    <row r="613" spans="1:9" x14ac:dyDescent="0.2">
      <c r="A613" s="30">
        <f t="shared" si="139"/>
        <v>43125</v>
      </c>
      <c r="C613">
        <v>210.6</v>
      </c>
      <c r="D613">
        <v>292.2</v>
      </c>
      <c r="E613">
        <v>903.5</v>
      </c>
      <c r="F613">
        <v>946.4</v>
      </c>
      <c r="G613" s="183">
        <f t="shared" si="136"/>
        <v>1114.0999999999999</v>
      </c>
      <c r="H613" s="186">
        <f t="shared" si="137"/>
        <v>1238.5999999999999</v>
      </c>
      <c r="I613" s="49">
        <f t="shared" si="138"/>
        <v>-10.051671241724524</v>
      </c>
    </row>
    <row r="614" spans="1:9" x14ac:dyDescent="0.2">
      <c r="A614" s="30">
        <f t="shared" si="139"/>
        <v>43132</v>
      </c>
      <c r="C614">
        <v>255.5</v>
      </c>
      <c r="D614">
        <v>275.8</v>
      </c>
      <c r="E614">
        <v>941.7</v>
      </c>
      <c r="F614">
        <v>974.1</v>
      </c>
      <c r="G614" s="183">
        <f>+C614+E614</f>
        <v>1197.2</v>
      </c>
      <c r="H614" s="186">
        <f>+D614+F614</f>
        <v>1249.9000000000001</v>
      </c>
      <c r="I614" s="49">
        <f>+(G614/H614-1)*100</f>
        <v>-4.2163373069845633</v>
      </c>
    </row>
    <row r="615" spans="1:9" x14ac:dyDescent="0.2">
      <c r="A615" s="30">
        <f t="shared" si="139"/>
        <v>43139</v>
      </c>
      <c r="C615" s="118">
        <v>268</v>
      </c>
      <c r="D615" s="118">
        <v>256</v>
      </c>
      <c r="E615">
        <v>957.7</v>
      </c>
      <c r="F615">
        <v>1003</v>
      </c>
      <c r="G615" s="183">
        <f t="shared" ref="G615:G632" si="140">+C615+E615</f>
        <v>1225.7</v>
      </c>
      <c r="H615" s="186">
        <f t="shared" ref="H615:H632" si="141">+D615+F615</f>
        <v>1259</v>
      </c>
      <c r="I615" s="49">
        <f t="shared" ref="I615:I632" si="142">+(G615/H615-1)*100</f>
        <v>-2.6449563145353405</v>
      </c>
    </row>
    <row r="616" spans="1:9" x14ac:dyDescent="0.2">
      <c r="A616" s="30">
        <f t="shared" si="139"/>
        <v>43146</v>
      </c>
      <c r="C616">
        <v>269.60000000000002</v>
      </c>
      <c r="D616">
        <v>223.3</v>
      </c>
      <c r="E616">
        <v>984.9</v>
      </c>
      <c r="F616">
        <v>1098</v>
      </c>
      <c r="G616" s="183">
        <f t="shared" si="140"/>
        <v>1254.5</v>
      </c>
      <c r="H616" s="186">
        <f t="shared" si="141"/>
        <v>1321.3</v>
      </c>
      <c r="I616" s="49">
        <f t="shared" si="142"/>
        <v>-5.05562703398168</v>
      </c>
    </row>
    <row r="617" spans="1:9" x14ac:dyDescent="0.2">
      <c r="A617" s="30">
        <f t="shared" si="139"/>
        <v>43153</v>
      </c>
      <c r="C617" s="118">
        <v>290</v>
      </c>
      <c r="D617">
        <v>214.8</v>
      </c>
      <c r="E617">
        <v>1004.4</v>
      </c>
      <c r="F617">
        <v>1155.5</v>
      </c>
      <c r="G617" s="183">
        <f t="shared" si="140"/>
        <v>1294.4000000000001</v>
      </c>
      <c r="H617" s="186">
        <f t="shared" si="141"/>
        <v>1370.3</v>
      </c>
      <c r="I617" s="49">
        <f t="shared" si="142"/>
        <v>-5.5389330803473635</v>
      </c>
    </row>
    <row r="618" spans="1:9" x14ac:dyDescent="0.2">
      <c r="A618" s="30">
        <f t="shared" si="139"/>
        <v>43160</v>
      </c>
      <c r="C618">
        <v>304.60000000000002</v>
      </c>
      <c r="D618">
        <v>203.4</v>
      </c>
      <c r="E618">
        <v>1031.8</v>
      </c>
      <c r="F618">
        <v>1237</v>
      </c>
      <c r="G618" s="183">
        <f t="shared" si="140"/>
        <v>1336.4</v>
      </c>
      <c r="H618" s="186">
        <f t="shared" si="141"/>
        <v>1440.4</v>
      </c>
      <c r="I618" s="49">
        <f t="shared" si="142"/>
        <v>-7.2202166064981981</v>
      </c>
    </row>
    <row r="619" spans="1:9" x14ac:dyDescent="0.2">
      <c r="A619" s="30">
        <f t="shared" si="139"/>
        <v>43167</v>
      </c>
      <c r="C619">
        <v>325.3</v>
      </c>
      <c r="D619">
        <v>218.9</v>
      </c>
      <c r="E619">
        <v>1124.7</v>
      </c>
      <c r="F619">
        <v>1276.8</v>
      </c>
      <c r="G619" s="183">
        <f t="shared" si="140"/>
        <v>1450</v>
      </c>
      <c r="H619" s="186">
        <f t="shared" si="141"/>
        <v>1495.7</v>
      </c>
      <c r="I619" s="49">
        <f t="shared" si="142"/>
        <v>-3.0554255532526553</v>
      </c>
    </row>
    <row r="620" spans="1:9" x14ac:dyDescent="0.2">
      <c r="A620" s="30">
        <f t="shared" si="139"/>
        <v>43174</v>
      </c>
      <c r="C620">
        <v>313.60000000000002</v>
      </c>
      <c r="D620">
        <v>248.1</v>
      </c>
      <c r="E620">
        <v>1153.8</v>
      </c>
      <c r="F620">
        <v>1296</v>
      </c>
      <c r="G620" s="183">
        <f t="shared" si="140"/>
        <v>1467.4</v>
      </c>
      <c r="H620" s="186">
        <f t="shared" si="141"/>
        <v>1544.1</v>
      </c>
      <c r="I620" s="49">
        <f t="shared" si="142"/>
        <v>-4.9672948643222465</v>
      </c>
    </row>
    <row r="621" spans="1:9" x14ac:dyDescent="0.2">
      <c r="A621" s="30">
        <f t="shared" si="139"/>
        <v>43181</v>
      </c>
      <c r="C621" s="118">
        <v>308.3</v>
      </c>
      <c r="D621" s="118">
        <v>247</v>
      </c>
      <c r="E621" s="118">
        <v>1265.5</v>
      </c>
      <c r="F621" s="118">
        <v>1369.8</v>
      </c>
      <c r="G621" s="183">
        <f t="shared" si="140"/>
        <v>1573.8</v>
      </c>
      <c r="H621" s="186">
        <f t="shared" si="141"/>
        <v>1616.8</v>
      </c>
      <c r="I621" s="49">
        <f t="shared" si="142"/>
        <v>-2.6595744680851019</v>
      </c>
    </row>
    <row r="622" spans="1:9" x14ac:dyDescent="0.2">
      <c r="A622" s="30">
        <f t="shared" si="139"/>
        <v>43188</v>
      </c>
      <c r="C622" s="118">
        <v>342</v>
      </c>
      <c r="D622" s="118">
        <v>229.9</v>
      </c>
      <c r="E622" s="118">
        <v>1280</v>
      </c>
      <c r="F622" s="118">
        <v>1453.4</v>
      </c>
      <c r="G622" s="183">
        <f t="shared" si="140"/>
        <v>1622</v>
      </c>
      <c r="H622" s="186">
        <f t="shared" si="141"/>
        <v>1683.3000000000002</v>
      </c>
      <c r="I622" s="49">
        <f t="shared" si="142"/>
        <v>-3.6416562704212119</v>
      </c>
    </row>
    <row r="623" spans="1:9" x14ac:dyDescent="0.2">
      <c r="A623" s="30">
        <f t="shared" si="139"/>
        <v>43195</v>
      </c>
      <c r="C623" s="118">
        <v>394</v>
      </c>
      <c r="D623" s="118">
        <v>227.1</v>
      </c>
      <c r="E623" s="118">
        <v>1301.2</v>
      </c>
      <c r="F623" s="118">
        <v>1479.6</v>
      </c>
      <c r="G623" s="183">
        <f t="shared" si="140"/>
        <v>1695.2</v>
      </c>
      <c r="H623" s="186">
        <f t="shared" si="141"/>
        <v>1706.6999999999998</v>
      </c>
      <c r="I623" s="49">
        <f t="shared" si="142"/>
        <v>-0.67381496455145573</v>
      </c>
    </row>
    <row r="624" spans="1:9" x14ac:dyDescent="0.2">
      <c r="A624" s="30">
        <f t="shared" si="139"/>
        <v>43202</v>
      </c>
      <c r="C624" s="118">
        <v>434</v>
      </c>
      <c r="D624">
        <v>204.4</v>
      </c>
      <c r="E624">
        <v>1339</v>
      </c>
      <c r="F624">
        <v>1515.6</v>
      </c>
      <c r="G624" s="183">
        <f t="shared" si="140"/>
        <v>1773</v>
      </c>
      <c r="H624" s="186">
        <f t="shared" si="141"/>
        <v>1720</v>
      </c>
      <c r="I624" s="49">
        <f t="shared" si="142"/>
        <v>3.0813953488372015</v>
      </c>
    </row>
    <row r="625" spans="1:10" x14ac:dyDescent="0.2">
      <c r="A625" s="30">
        <f t="shared" si="139"/>
        <v>43209</v>
      </c>
      <c r="C625">
        <v>472.9</v>
      </c>
      <c r="D625">
        <v>181.1</v>
      </c>
      <c r="E625">
        <v>1433.4</v>
      </c>
      <c r="F625">
        <v>1576.2</v>
      </c>
      <c r="G625" s="183">
        <f t="shared" si="140"/>
        <v>1906.3000000000002</v>
      </c>
      <c r="H625" s="186">
        <f t="shared" si="141"/>
        <v>1757.3</v>
      </c>
      <c r="I625" s="49">
        <f t="shared" si="142"/>
        <v>8.4789165196608618</v>
      </c>
    </row>
    <row r="626" spans="1:10" x14ac:dyDescent="0.2">
      <c r="A626" s="30">
        <f t="shared" si="139"/>
        <v>43216</v>
      </c>
      <c r="C626" s="118">
        <v>472</v>
      </c>
      <c r="D626">
        <v>176.4</v>
      </c>
      <c r="E626">
        <v>1490.9</v>
      </c>
      <c r="F626">
        <v>1669.1</v>
      </c>
      <c r="G626" s="183">
        <f t="shared" si="140"/>
        <v>1962.9</v>
      </c>
      <c r="H626" s="186">
        <f t="shared" si="141"/>
        <v>1845.5</v>
      </c>
      <c r="I626" s="49">
        <f t="shared" si="142"/>
        <v>6.3614196694662839</v>
      </c>
    </row>
    <row r="627" spans="1:10" x14ac:dyDescent="0.2">
      <c r="A627" s="30">
        <f t="shared" si="139"/>
        <v>43223</v>
      </c>
      <c r="C627">
        <v>463.1</v>
      </c>
      <c r="D627">
        <v>194.2</v>
      </c>
      <c r="E627">
        <v>1509.9</v>
      </c>
      <c r="F627">
        <v>1682.6</v>
      </c>
      <c r="G627" s="183">
        <f t="shared" si="140"/>
        <v>1973</v>
      </c>
      <c r="H627" s="186">
        <f t="shared" si="141"/>
        <v>1876.8</v>
      </c>
      <c r="I627" s="49">
        <f t="shared" si="142"/>
        <v>5.1257459505541281</v>
      </c>
      <c r="J627">
        <v>47.5</v>
      </c>
    </row>
    <row r="628" spans="1:10" x14ac:dyDescent="0.2">
      <c r="A628" s="30">
        <f t="shared" si="139"/>
        <v>43230</v>
      </c>
      <c r="C628">
        <v>487.2</v>
      </c>
      <c r="D628">
        <v>196.3</v>
      </c>
      <c r="E628">
        <v>1554.8</v>
      </c>
      <c r="F628">
        <v>1700.8</v>
      </c>
      <c r="G628" s="183">
        <f t="shared" si="140"/>
        <v>2042</v>
      </c>
      <c r="H628" s="186">
        <f t="shared" si="141"/>
        <v>1897.1</v>
      </c>
      <c r="I628" s="49">
        <f t="shared" si="142"/>
        <v>7.637973749407001</v>
      </c>
      <c r="J628">
        <v>50.5</v>
      </c>
    </row>
    <row r="629" spans="1:10" x14ac:dyDescent="0.2">
      <c r="A629" s="30">
        <f t="shared" si="139"/>
        <v>43237</v>
      </c>
      <c r="C629">
        <v>502.7</v>
      </c>
      <c r="D629">
        <v>208.5</v>
      </c>
      <c r="E629">
        <v>1621</v>
      </c>
      <c r="F629">
        <v>1719.6</v>
      </c>
      <c r="G629" s="183">
        <f t="shared" si="140"/>
        <v>2123.6999999999998</v>
      </c>
      <c r="H629" s="186">
        <f t="shared" si="141"/>
        <v>1928.1</v>
      </c>
      <c r="I629" s="49">
        <f t="shared" si="142"/>
        <v>10.144702038276021</v>
      </c>
      <c r="J629">
        <v>54.5</v>
      </c>
    </row>
    <row r="630" spans="1:10" x14ac:dyDescent="0.2">
      <c r="A630" s="30">
        <f t="shared" si="139"/>
        <v>43244</v>
      </c>
      <c r="C630">
        <v>508.6</v>
      </c>
      <c r="D630">
        <v>216.6</v>
      </c>
      <c r="E630">
        <v>1639.5</v>
      </c>
      <c r="F630">
        <v>1729.7</v>
      </c>
      <c r="G630" s="183">
        <f t="shared" si="140"/>
        <v>2148.1</v>
      </c>
      <c r="H630" s="186">
        <f t="shared" si="141"/>
        <v>1946.3</v>
      </c>
      <c r="I630" s="49">
        <f t="shared" si="142"/>
        <v>10.368391306581714</v>
      </c>
      <c r="J630">
        <v>54.5</v>
      </c>
    </row>
    <row r="631" spans="1:10" x14ac:dyDescent="0.2">
      <c r="A631" s="30">
        <f t="shared" si="139"/>
        <v>43251</v>
      </c>
      <c r="C631" s="118">
        <v>510.7</v>
      </c>
      <c r="D631" s="118">
        <v>232.6</v>
      </c>
      <c r="E631" s="118">
        <v>1654.3</v>
      </c>
      <c r="F631" s="118">
        <v>1749.5</v>
      </c>
      <c r="G631" s="183">
        <f t="shared" si="140"/>
        <v>2165</v>
      </c>
      <c r="H631" s="186">
        <f t="shared" si="141"/>
        <v>1982.1</v>
      </c>
      <c r="I631" s="49">
        <f t="shared" si="142"/>
        <v>9.227586902779894</v>
      </c>
      <c r="J631">
        <v>69.5</v>
      </c>
    </row>
    <row r="632" spans="1:10" x14ac:dyDescent="0.2">
      <c r="A632" s="30">
        <f t="shared" si="139"/>
        <v>43258</v>
      </c>
      <c r="C632" s="118">
        <v>503.7</v>
      </c>
      <c r="D632" s="118">
        <v>226.7</v>
      </c>
      <c r="E632" s="118">
        <v>1794.4</v>
      </c>
      <c r="F632" s="118">
        <v>1815.4</v>
      </c>
      <c r="G632" s="183">
        <f t="shared" si="140"/>
        <v>2298.1</v>
      </c>
      <c r="H632" s="186">
        <f t="shared" si="141"/>
        <v>2042.1000000000001</v>
      </c>
      <c r="I632" s="49">
        <f t="shared" si="142"/>
        <v>12.536114783800967</v>
      </c>
      <c r="J632" s="118">
        <v>72</v>
      </c>
    </row>
    <row r="633" spans="1:10" x14ac:dyDescent="0.2">
      <c r="A633" s="30">
        <f t="shared" si="139"/>
        <v>43265</v>
      </c>
      <c r="C633" s="118">
        <v>485.7</v>
      </c>
      <c r="D633" s="118">
        <v>218</v>
      </c>
      <c r="E633" s="118">
        <v>1824.3</v>
      </c>
      <c r="F633" s="118">
        <v>1896.1</v>
      </c>
      <c r="G633" s="183">
        <f t="shared" ref="G633:H635" si="143">+C633+E633</f>
        <v>2310</v>
      </c>
      <c r="H633" s="186">
        <f t="shared" si="143"/>
        <v>2114.1</v>
      </c>
      <c r="I633" s="49">
        <f t="shared" ref="I633:I638" si="144">+(G633/H633-1)*100</f>
        <v>9.2663544770824622</v>
      </c>
      <c r="J633" s="118">
        <v>75</v>
      </c>
    </row>
    <row r="634" spans="1:10" x14ac:dyDescent="0.2">
      <c r="A634" s="30">
        <f t="shared" si="139"/>
        <v>43272</v>
      </c>
      <c r="C634" s="118">
        <v>468.9</v>
      </c>
      <c r="D634" s="118">
        <v>217.2</v>
      </c>
      <c r="E634" s="118">
        <v>1863</v>
      </c>
      <c r="F634" s="118">
        <v>1940</v>
      </c>
      <c r="G634" s="183">
        <f t="shared" si="143"/>
        <v>2331.9</v>
      </c>
      <c r="H634" s="186">
        <f t="shared" si="143"/>
        <v>2157.1999999999998</v>
      </c>
      <c r="I634" s="49">
        <f t="shared" si="144"/>
        <v>8.0984609679213939</v>
      </c>
      <c r="J634" s="118">
        <v>75</v>
      </c>
    </row>
    <row r="635" spans="1:10" x14ac:dyDescent="0.2">
      <c r="A635" s="30">
        <f t="shared" si="139"/>
        <v>43279</v>
      </c>
      <c r="C635">
        <v>456.3</v>
      </c>
      <c r="D635">
        <v>218.7</v>
      </c>
      <c r="E635">
        <v>1910</v>
      </c>
      <c r="F635">
        <v>1960.2</v>
      </c>
      <c r="G635" s="183">
        <f t="shared" si="143"/>
        <v>2366.3000000000002</v>
      </c>
      <c r="H635" s="186">
        <f t="shared" si="143"/>
        <v>2178.9</v>
      </c>
      <c r="I635" s="49">
        <f t="shared" si="144"/>
        <v>8.6006700628757713</v>
      </c>
      <c r="J635" s="118">
        <v>90</v>
      </c>
    </row>
    <row r="636" spans="1:10" x14ac:dyDescent="0.2">
      <c r="A636" s="30">
        <f t="shared" si="139"/>
        <v>43286</v>
      </c>
      <c r="C636" s="118">
        <v>441</v>
      </c>
      <c r="D636">
        <v>220.1</v>
      </c>
      <c r="E636">
        <v>2011.1</v>
      </c>
      <c r="F636">
        <v>2044.8</v>
      </c>
      <c r="G636" s="183">
        <f t="shared" ref="G636:H638" si="145">+C636+E636</f>
        <v>2452.1</v>
      </c>
      <c r="H636" s="186">
        <f t="shared" si="145"/>
        <v>2264.9</v>
      </c>
      <c r="I636" s="49">
        <f t="shared" si="144"/>
        <v>8.2652655746390469</v>
      </c>
      <c r="J636" s="118">
        <v>94</v>
      </c>
    </row>
    <row r="637" spans="1:10" x14ac:dyDescent="0.2">
      <c r="A637" s="30">
        <f t="shared" ref="A637:A700" si="146">+A636+7</f>
        <v>43293</v>
      </c>
      <c r="C637" s="118">
        <v>420</v>
      </c>
      <c r="D637">
        <v>258.10000000000002</v>
      </c>
      <c r="E637">
        <v>2102.5</v>
      </c>
      <c r="F637">
        <v>2069</v>
      </c>
      <c r="G637" s="183">
        <f t="shared" si="145"/>
        <v>2522.5</v>
      </c>
      <c r="H637" s="186">
        <f t="shared" si="145"/>
        <v>2327.1</v>
      </c>
      <c r="I637" s="49">
        <f t="shared" si="144"/>
        <v>8.3967169438356812</v>
      </c>
      <c r="J637" s="118">
        <v>110.8</v>
      </c>
    </row>
    <row r="638" spans="1:10" x14ac:dyDescent="0.2">
      <c r="A638" s="30">
        <f t="shared" si="146"/>
        <v>43300</v>
      </c>
      <c r="C638">
        <v>416.2</v>
      </c>
      <c r="D638">
        <v>254.2</v>
      </c>
      <c r="E638">
        <v>2131.6</v>
      </c>
      <c r="F638">
        <v>2091.9</v>
      </c>
      <c r="G638" s="183">
        <f t="shared" si="145"/>
        <v>2547.7999999999997</v>
      </c>
      <c r="H638" s="186">
        <f t="shared" si="145"/>
        <v>2346.1</v>
      </c>
      <c r="I638" s="49">
        <f t="shared" si="144"/>
        <v>8.5972464941818316</v>
      </c>
      <c r="J638" s="118">
        <v>131.30000000000001</v>
      </c>
    </row>
    <row r="639" spans="1:10" x14ac:dyDescent="0.2">
      <c r="A639" s="30">
        <f t="shared" si="146"/>
        <v>43307</v>
      </c>
      <c r="C639" s="118">
        <v>398</v>
      </c>
      <c r="D639">
        <v>233.4</v>
      </c>
      <c r="E639">
        <v>2162.4</v>
      </c>
      <c r="F639">
        <v>2117.5</v>
      </c>
      <c r="G639" s="183">
        <f>+C639+E639</f>
        <v>2560.4</v>
      </c>
      <c r="H639" s="186">
        <f>+D639+F639</f>
        <v>2350.9</v>
      </c>
      <c r="I639" s="49">
        <f>+(G639/H639-1)*100</f>
        <v>8.9114807095155069</v>
      </c>
      <c r="J639" s="118">
        <v>139.80000000000001</v>
      </c>
    </row>
    <row r="640" spans="1:10" x14ac:dyDescent="0.2">
      <c r="A640" s="30">
        <f t="shared" si="146"/>
        <v>43314</v>
      </c>
      <c r="C640">
        <v>440.4</v>
      </c>
      <c r="D640">
        <v>237.2</v>
      </c>
      <c r="E640">
        <v>2200.1999999999998</v>
      </c>
      <c r="F640">
        <v>2192.5</v>
      </c>
      <c r="G640" s="183">
        <f>+C640+E640</f>
        <v>2640.6</v>
      </c>
      <c r="H640" s="186">
        <f>+D640+F640</f>
        <v>2429.6999999999998</v>
      </c>
      <c r="I640" s="49">
        <f>+(G640/H640-1)*100</f>
        <v>8.6800839609828309</v>
      </c>
      <c r="J640" s="118">
        <v>160.80000000000001</v>
      </c>
    </row>
    <row r="641" spans="1:1" x14ac:dyDescent="0.2">
      <c r="A641" s="30">
        <f t="shared" si="146"/>
        <v>43321</v>
      </c>
    </row>
    <row r="642" spans="1:1" x14ac:dyDescent="0.2">
      <c r="A642" s="30">
        <f t="shared" si="146"/>
        <v>43328</v>
      </c>
    </row>
    <row r="643" spans="1:1" x14ac:dyDescent="0.2">
      <c r="A643" s="30">
        <f t="shared" si="146"/>
        <v>43335</v>
      </c>
    </row>
    <row r="644" spans="1:1" x14ac:dyDescent="0.2">
      <c r="A644" s="30">
        <f t="shared" si="146"/>
        <v>43342</v>
      </c>
    </row>
    <row r="645" spans="1:1" x14ac:dyDescent="0.2">
      <c r="A645" s="30">
        <f t="shared" si="146"/>
        <v>43349</v>
      </c>
    </row>
    <row r="646" spans="1:1" x14ac:dyDescent="0.2">
      <c r="A646" s="30">
        <f t="shared" si="146"/>
        <v>43356</v>
      </c>
    </row>
    <row r="647" spans="1:1" x14ac:dyDescent="0.2">
      <c r="A647" s="30">
        <f t="shared" si="146"/>
        <v>43363</v>
      </c>
    </row>
    <row r="648" spans="1:1" x14ac:dyDescent="0.2">
      <c r="A648" s="30">
        <f t="shared" si="146"/>
        <v>43370</v>
      </c>
    </row>
    <row r="649" spans="1:1" x14ac:dyDescent="0.2">
      <c r="A649" s="30">
        <f t="shared" si="146"/>
        <v>43377</v>
      </c>
    </row>
    <row r="650" spans="1:1" x14ac:dyDescent="0.2">
      <c r="A650" s="30">
        <f t="shared" si="146"/>
        <v>43384</v>
      </c>
    </row>
    <row r="651" spans="1:1" x14ac:dyDescent="0.2">
      <c r="A651" s="30">
        <f t="shared" si="146"/>
        <v>43391</v>
      </c>
    </row>
    <row r="652" spans="1:1" x14ac:dyDescent="0.2">
      <c r="A652" s="30">
        <f t="shared" si="146"/>
        <v>43398</v>
      </c>
    </row>
    <row r="653" spans="1:1" x14ac:dyDescent="0.2">
      <c r="A653" s="30">
        <f t="shared" si="146"/>
        <v>43405</v>
      </c>
    </row>
    <row r="654" spans="1:1" x14ac:dyDescent="0.2">
      <c r="A654" s="30">
        <f t="shared" si="146"/>
        <v>43412</v>
      </c>
    </row>
    <row r="655" spans="1:1" x14ac:dyDescent="0.2">
      <c r="A655" s="30">
        <f t="shared" si="146"/>
        <v>43419</v>
      </c>
    </row>
    <row r="656" spans="1:1" x14ac:dyDescent="0.2">
      <c r="A656" s="30">
        <f t="shared" si="146"/>
        <v>43426</v>
      </c>
    </row>
    <row r="657" spans="1:1" x14ac:dyDescent="0.2">
      <c r="A657" s="30">
        <f t="shared" si="146"/>
        <v>43433</v>
      </c>
    </row>
    <row r="658" spans="1:1" x14ac:dyDescent="0.2">
      <c r="A658" s="30">
        <f t="shared" si="146"/>
        <v>43440</v>
      </c>
    </row>
    <row r="659" spans="1:1" x14ac:dyDescent="0.2">
      <c r="A659" s="30">
        <f t="shared" si="146"/>
        <v>43447</v>
      </c>
    </row>
    <row r="660" spans="1:1" x14ac:dyDescent="0.2">
      <c r="A660" s="30">
        <f t="shared" si="146"/>
        <v>43454</v>
      </c>
    </row>
    <row r="661" spans="1:1" x14ac:dyDescent="0.2">
      <c r="A661" s="30">
        <f t="shared" si="146"/>
        <v>43461</v>
      </c>
    </row>
    <row r="662" spans="1:1" x14ac:dyDescent="0.2">
      <c r="A662" s="30">
        <f t="shared" si="146"/>
        <v>43468</v>
      </c>
    </row>
    <row r="663" spans="1:1" x14ac:dyDescent="0.2">
      <c r="A663" s="30">
        <f t="shared" si="146"/>
        <v>43475</v>
      </c>
    </row>
    <row r="664" spans="1:1" x14ac:dyDescent="0.2">
      <c r="A664" s="30">
        <f t="shared" si="146"/>
        <v>43482</v>
      </c>
    </row>
    <row r="665" spans="1:1" x14ac:dyDescent="0.2">
      <c r="A665" s="30">
        <f t="shared" si="146"/>
        <v>43489</v>
      </c>
    </row>
    <row r="666" spans="1:1" x14ac:dyDescent="0.2">
      <c r="A666" s="30">
        <f t="shared" si="146"/>
        <v>43496</v>
      </c>
    </row>
    <row r="667" spans="1:1" x14ac:dyDescent="0.2">
      <c r="A667" s="30">
        <f t="shared" si="146"/>
        <v>43503</v>
      </c>
    </row>
    <row r="668" spans="1:1" x14ac:dyDescent="0.2">
      <c r="A668" s="30">
        <f t="shared" si="146"/>
        <v>43510</v>
      </c>
    </row>
    <row r="669" spans="1:1" x14ac:dyDescent="0.2">
      <c r="A669" s="30">
        <f t="shared" si="146"/>
        <v>43517</v>
      </c>
    </row>
    <row r="670" spans="1:1" x14ac:dyDescent="0.2">
      <c r="A670" s="30">
        <f t="shared" si="146"/>
        <v>43524</v>
      </c>
    </row>
    <row r="671" spans="1:1" x14ac:dyDescent="0.2">
      <c r="A671" s="30">
        <f t="shared" si="146"/>
        <v>43531</v>
      </c>
    </row>
    <row r="672" spans="1:1" x14ac:dyDescent="0.2">
      <c r="A672" s="30">
        <f t="shared" si="146"/>
        <v>43538</v>
      </c>
    </row>
    <row r="673" spans="1:1" x14ac:dyDescent="0.2">
      <c r="A673" s="30">
        <f t="shared" si="146"/>
        <v>43545</v>
      </c>
    </row>
    <row r="674" spans="1:1" x14ac:dyDescent="0.2">
      <c r="A674" s="30">
        <f t="shared" si="146"/>
        <v>43552</v>
      </c>
    </row>
    <row r="675" spans="1:1" x14ac:dyDescent="0.2">
      <c r="A675" s="30">
        <f t="shared" si="146"/>
        <v>43559</v>
      </c>
    </row>
    <row r="676" spans="1:1" x14ac:dyDescent="0.2">
      <c r="A676" s="30">
        <f t="shared" si="146"/>
        <v>43566</v>
      </c>
    </row>
    <row r="677" spans="1:1" x14ac:dyDescent="0.2">
      <c r="A677" s="30">
        <f t="shared" si="146"/>
        <v>43573</v>
      </c>
    </row>
    <row r="678" spans="1:1" x14ac:dyDescent="0.2">
      <c r="A678" s="30">
        <f t="shared" si="146"/>
        <v>43580</v>
      </c>
    </row>
    <row r="679" spans="1:1" x14ac:dyDescent="0.2">
      <c r="A679" s="30">
        <f t="shared" si="146"/>
        <v>43587</v>
      </c>
    </row>
    <row r="680" spans="1:1" x14ac:dyDescent="0.2">
      <c r="A680" s="30">
        <f t="shared" si="146"/>
        <v>43594</v>
      </c>
    </row>
    <row r="681" spans="1:1" x14ac:dyDescent="0.2">
      <c r="A681" s="30">
        <f t="shared" si="146"/>
        <v>43601</v>
      </c>
    </row>
    <row r="682" spans="1:1" x14ac:dyDescent="0.2">
      <c r="A682" s="30">
        <f t="shared" si="146"/>
        <v>43608</v>
      </c>
    </row>
    <row r="683" spans="1:1" x14ac:dyDescent="0.2">
      <c r="A683" s="30">
        <f t="shared" si="146"/>
        <v>43615</v>
      </c>
    </row>
    <row r="684" spans="1:1" x14ac:dyDescent="0.2">
      <c r="A684" s="30">
        <f t="shared" si="146"/>
        <v>43622</v>
      </c>
    </row>
    <row r="685" spans="1:1" x14ac:dyDescent="0.2">
      <c r="A685" s="30">
        <f t="shared" si="146"/>
        <v>43629</v>
      </c>
    </row>
    <row r="686" spans="1:1" x14ac:dyDescent="0.2">
      <c r="A686" s="30">
        <f t="shared" si="146"/>
        <v>43636</v>
      </c>
    </row>
    <row r="687" spans="1:1" x14ac:dyDescent="0.2">
      <c r="A687" s="30">
        <f t="shared" si="146"/>
        <v>43643</v>
      </c>
    </row>
    <row r="688" spans="1:1" x14ac:dyDescent="0.2">
      <c r="A688" s="30">
        <f t="shared" si="146"/>
        <v>43650</v>
      </c>
    </row>
    <row r="689" spans="1:1" x14ac:dyDescent="0.2">
      <c r="A689" s="30">
        <f t="shared" si="146"/>
        <v>43657</v>
      </c>
    </row>
    <row r="690" spans="1:1" x14ac:dyDescent="0.2">
      <c r="A690" s="30">
        <f t="shared" si="146"/>
        <v>43664</v>
      </c>
    </row>
    <row r="691" spans="1:1" x14ac:dyDescent="0.2">
      <c r="A691" s="30">
        <f t="shared" si="146"/>
        <v>43671</v>
      </c>
    </row>
    <row r="692" spans="1:1" x14ac:dyDescent="0.2">
      <c r="A692" s="30">
        <f t="shared" si="146"/>
        <v>43678</v>
      </c>
    </row>
    <row r="693" spans="1:1" x14ac:dyDescent="0.2">
      <c r="A693" s="30">
        <f t="shared" si="146"/>
        <v>43685</v>
      </c>
    </row>
    <row r="694" spans="1:1" x14ac:dyDescent="0.2">
      <c r="A694" s="30">
        <f t="shared" si="146"/>
        <v>43692</v>
      </c>
    </row>
    <row r="695" spans="1:1" x14ac:dyDescent="0.2">
      <c r="A695" s="30">
        <f t="shared" si="146"/>
        <v>43699</v>
      </c>
    </row>
    <row r="696" spans="1:1" x14ac:dyDescent="0.2">
      <c r="A696" s="30">
        <f t="shared" si="146"/>
        <v>43706</v>
      </c>
    </row>
    <row r="697" spans="1:1" x14ac:dyDescent="0.2">
      <c r="A697" s="30">
        <f t="shared" si="146"/>
        <v>43713</v>
      </c>
    </row>
    <row r="698" spans="1:1" x14ac:dyDescent="0.2">
      <c r="A698" s="30">
        <f t="shared" si="146"/>
        <v>43720</v>
      </c>
    </row>
    <row r="699" spans="1:1" x14ac:dyDescent="0.2">
      <c r="A699" s="30">
        <f t="shared" si="146"/>
        <v>43727</v>
      </c>
    </row>
    <row r="700" spans="1:1" x14ac:dyDescent="0.2">
      <c r="A700" s="30">
        <f t="shared" si="146"/>
        <v>43734</v>
      </c>
    </row>
    <row r="701" spans="1:1" x14ac:dyDescent="0.2">
      <c r="A701" s="30">
        <f t="shared" ref="A701:A764" si="147">+A700+7</f>
        <v>43741</v>
      </c>
    </row>
    <row r="702" spans="1:1" x14ac:dyDescent="0.2">
      <c r="A702" s="30">
        <f t="shared" si="147"/>
        <v>43748</v>
      </c>
    </row>
    <row r="703" spans="1:1" x14ac:dyDescent="0.2">
      <c r="A703" s="30">
        <f t="shared" si="147"/>
        <v>43755</v>
      </c>
    </row>
    <row r="704" spans="1:1" x14ac:dyDescent="0.2">
      <c r="A704" s="30">
        <f t="shared" si="147"/>
        <v>43762</v>
      </c>
    </row>
    <row r="705" spans="1:1" x14ac:dyDescent="0.2">
      <c r="A705" s="30">
        <f t="shared" si="147"/>
        <v>43769</v>
      </c>
    </row>
    <row r="706" spans="1:1" x14ac:dyDescent="0.2">
      <c r="A706" s="30">
        <f t="shared" si="147"/>
        <v>43776</v>
      </c>
    </row>
    <row r="707" spans="1:1" x14ac:dyDescent="0.2">
      <c r="A707" s="30">
        <f t="shared" si="147"/>
        <v>43783</v>
      </c>
    </row>
    <row r="708" spans="1:1" x14ac:dyDescent="0.2">
      <c r="A708" s="30">
        <f t="shared" si="147"/>
        <v>43790</v>
      </c>
    </row>
    <row r="709" spans="1:1" x14ac:dyDescent="0.2">
      <c r="A709" s="30">
        <f t="shared" si="147"/>
        <v>43797</v>
      </c>
    </row>
    <row r="710" spans="1:1" x14ac:dyDescent="0.2">
      <c r="A710" s="30">
        <f t="shared" si="147"/>
        <v>43804</v>
      </c>
    </row>
    <row r="711" spans="1:1" x14ac:dyDescent="0.2">
      <c r="A711" s="30">
        <f t="shared" si="147"/>
        <v>43811</v>
      </c>
    </row>
    <row r="712" spans="1:1" x14ac:dyDescent="0.2">
      <c r="A712" s="30">
        <f t="shared" si="147"/>
        <v>43818</v>
      </c>
    </row>
    <row r="713" spans="1:1" x14ac:dyDescent="0.2">
      <c r="A713" s="30">
        <f t="shared" si="147"/>
        <v>43825</v>
      </c>
    </row>
    <row r="714" spans="1:1" x14ac:dyDescent="0.2">
      <c r="A714" s="30">
        <f t="shared" si="147"/>
        <v>43832</v>
      </c>
    </row>
    <row r="715" spans="1:1" x14ac:dyDescent="0.2">
      <c r="A715" s="30">
        <f t="shared" si="147"/>
        <v>43839</v>
      </c>
    </row>
    <row r="716" spans="1:1" x14ac:dyDescent="0.2">
      <c r="A716" s="30">
        <f t="shared" si="147"/>
        <v>43846</v>
      </c>
    </row>
    <row r="717" spans="1:1" x14ac:dyDescent="0.2">
      <c r="A717" s="30">
        <f t="shared" si="147"/>
        <v>43853</v>
      </c>
    </row>
    <row r="718" spans="1:1" x14ac:dyDescent="0.2">
      <c r="A718" s="30">
        <f t="shared" si="147"/>
        <v>43860</v>
      </c>
    </row>
    <row r="719" spans="1:1" x14ac:dyDescent="0.2">
      <c r="A719" s="30">
        <f t="shared" si="147"/>
        <v>43867</v>
      </c>
    </row>
    <row r="720" spans="1:1" x14ac:dyDescent="0.2">
      <c r="A720" s="30">
        <f t="shared" si="147"/>
        <v>43874</v>
      </c>
    </row>
    <row r="721" spans="1:1" x14ac:dyDescent="0.2">
      <c r="A721" s="30">
        <f t="shared" si="147"/>
        <v>43881</v>
      </c>
    </row>
    <row r="722" spans="1:1" x14ac:dyDescent="0.2">
      <c r="A722" s="30">
        <f t="shared" si="147"/>
        <v>43888</v>
      </c>
    </row>
    <row r="723" spans="1:1" x14ac:dyDescent="0.2">
      <c r="A723" s="30">
        <f t="shared" si="147"/>
        <v>43895</v>
      </c>
    </row>
    <row r="724" spans="1:1" x14ac:dyDescent="0.2">
      <c r="A724" s="30">
        <f t="shared" si="147"/>
        <v>43902</v>
      </c>
    </row>
    <row r="725" spans="1:1" x14ac:dyDescent="0.2">
      <c r="A725" s="30">
        <f t="shared" si="147"/>
        <v>43909</v>
      </c>
    </row>
    <row r="726" spans="1:1" x14ac:dyDescent="0.2">
      <c r="A726" s="30">
        <f t="shared" si="147"/>
        <v>43916</v>
      </c>
    </row>
    <row r="727" spans="1:1" x14ac:dyDescent="0.2">
      <c r="A727" s="30">
        <f t="shared" si="147"/>
        <v>43923</v>
      </c>
    </row>
    <row r="728" spans="1:1" x14ac:dyDescent="0.2">
      <c r="A728" s="30">
        <f t="shared" si="147"/>
        <v>43930</v>
      </c>
    </row>
    <row r="729" spans="1:1" x14ac:dyDescent="0.2">
      <c r="A729" s="30">
        <f t="shared" si="147"/>
        <v>43937</v>
      </c>
    </row>
    <row r="730" spans="1:1" x14ac:dyDescent="0.2">
      <c r="A730" s="30">
        <f t="shared" si="147"/>
        <v>43944</v>
      </c>
    </row>
    <row r="731" spans="1:1" x14ac:dyDescent="0.2">
      <c r="A731" s="30">
        <f t="shared" si="147"/>
        <v>43951</v>
      </c>
    </row>
    <row r="732" spans="1:1" x14ac:dyDescent="0.2">
      <c r="A732" s="30">
        <f t="shared" si="147"/>
        <v>43958</v>
      </c>
    </row>
    <row r="733" spans="1:1" x14ac:dyDescent="0.2">
      <c r="A733" s="30">
        <f t="shared" si="147"/>
        <v>43965</v>
      </c>
    </row>
    <row r="734" spans="1:1" x14ac:dyDescent="0.2">
      <c r="A734" s="30">
        <f t="shared" si="147"/>
        <v>43972</v>
      </c>
    </row>
    <row r="735" spans="1:1" x14ac:dyDescent="0.2">
      <c r="A735" s="30">
        <f t="shared" si="147"/>
        <v>43979</v>
      </c>
    </row>
    <row r="736" spans="1:1" x14ac:dyDescent="0.2">
      <c r="A736" s="30">
        <f t="shared" si="147"/>
        <v>43986</v>
      </c>
    </row>
    <row r="737" spans="1:1" x14ac:dyDescent="0.2">
      <c r="A737" s="30">
        <f t="shared" si="147"/>
        <v>43993</v>
      </c>
    </row>
    <row r="738" spans="1:1" x14ac:dyDescent="0.2">
      <c r="A738" s="30">
        <f t="shared" si="147"/>
        <v>44000</v>
      </c>
    </row>
    <row r="739" spans="1:1" x14ac:dyDescent="0.2">
      <c r="A739" s="30">
        <f t="shared" si="147"/>
        <v>44007</v>
      </c>
    </row>
    <row r="740" spans="1:1" x14ac:dyDescent="0.2">
      <c r="A740" s="30">
        <f t="shared" si="147"/>
        <v>44014</v>
      </c>
    </row>
    <row r="741" spans="1:1" x14ac:dyDescent="0.2">
      <c r="A741" s="30">
        <f t="shared" si="147"/>
        <v>44021</v>
      </c>
    </row>
    <row r="742" spans="1:1" x14ac:dyDescent="0.2">
      <c r="A742" s="30">
        <f t="shared" si="147"/>
        <v>44028</v>
      </c>
    </row>
    <row r="743" spans="1:1" x14ac:dyDescent="0.2">
      <c r="A743" s="30">
        <f t="shared" si="147"/>
        <v>44035</v>
      </c>
    </row>
    <row r="744" spans="1:1" x14ac:dyDescent="0.2">
      <c r="A744" s="30">
        <f t="shared" si="147"/>
        <v>44042</v>
      </c>
    </row>
    <row r="745" spans="1:1" x14ac:dyDescent="0.2">
      <c r="A745" s="30">
        <f t="shared" si="147"/>
        <v>44049</v>
      </c>
    </row>
    <row r="746" spans="1:1" x14ac:dyDescent="0.2">
      <c r="A746" s="30">
        <f t="shared" si="147"/>
        <v>44056</v>
      </c>
    </row>
    <row r="747" spans="1:1" x14ac:dyDescent="0.2">
      <c r="A747" s="30">
        <f t="shared" si="147"/>
        <v>44063</v>
      </c>
    </row>
    <row r="748" spans="1:1" x14ac:dyDescent="0.2">
      <c r="A748" s="30">
        <f t="shared" si="147"/>
        <v>44070</v>
      </c>
    </row>
    <row r="749" spans="1:1" x14ac:dyDescent="0.2">
      <c r="A749" s="30">
        <f t="shared" si="147"/>
        <v>44077</v>
      </c>
    </row>
    <row r="750" spans="1:1" x14ac:dyDescent="0.2">
      <c r="A750" s="30">
        <f t="shared" si="147"/>
        <v>44084</v>
      </c>
    </row>
    <row r="751" spans="1:1" x14ac:dyDescent="0.2">
      <c r="A751" s="30">
        <f t="shared" si="147"/>
        <v>44091</v>
      </c>
    </row>
    <row r="752" spans="1:1" x14ac:dyDescent="0.2">
      <c r="A752" s="30">
        <f t="shared" si="147"/>
        <v>44098</v>
      </c>
    </row>
    <row r="753" spans="1:1" x14ac:dyDescent="0.2">
      <c r="A753" s="30">
        <f t="shared" si="147"/>
        <v>44105</v>
      </c>
    </row>
    <row r="754" spans="1:1" x14ac:dyDescent="0.2">
      <c r="A754" s="30">
        <f t="shared" si="147"/>
        <v>44112</v>
      </c>
    </row>
    <row r="755" spans="1:1" x14ac:dyDescent="0.2">
      <c r="A755" s="30">
        <f t="shared" si="147"/>
        <v>44119</v>
      </c>
    </row>
    <row r="756" spans="1:1" x14ac:dyDescent="0.2">
      <c r="A756" s="30">
        <f t="shared" si="147"/>
        <v>44126</v>
      </c>
    </row>
    <row r="757" spans="1:1" x14ac:dyDescent="0.2">
      <c r="A757" s="30">
        <f t="shared" si="147"/>
        <v>44133</v>
      </c>
    </row>
    <row r="758" spans="1:1" x14ac:dyDescent="0.2">
      <c r="A758" s="30">
        <f t="shared" si="147"/>
        <v>44140</v>
      </c>
    </row>
    <row r="759" spans="1:1" x14ac:dyDescent="0.2">
      <c r="A759" s="30">
        <f t="shared" si="147"/>
        <v>44147</v>
      </c>
    </row>
    <row r="760" spans="1:1" x14ac:dyDescent="0.2">
      <c r="A760" s="30">
        <f t="shared" si="147"/>
        <v>44154</v>
      </c>
    </row>
    <row r="761" spans="1:1" x14ac:dyDescent="0.2">
      <c r="A761" s="30">
        <f t="shared" si="147"/>
        <v>44161</v>
      </c>
    </row>
    <row r="762" spans="1:1" x14ac:dyDescent="0.2">
      <c r="A762" s="30">
        <f t="shared" si="147"/>
        <v>44168</v>
      </c>
    </row>
    <row r="763" spans="1:1" x14ac:dyDescent="0.2">
      <c r="A763" s="30">
        <f t="shared" si="147"/>
        <v>44175</v>
      </c>
    </row>
    <row r="764" spans="1:1" x14ac:dyDescent="0.2">
      <c r="A764" s="30">
        <f t="shared" si="147"/>
        <v>44182</v>
      </c>
    </row>
    <row r="765" spans="1:1" x14ac:dyDescent="0.2">
      <c r="A765" s="30">
        <f>+A764+7</f>
        <v>44189</v>
      </c>
    </row>
    <row r="766" spans="1:1" x14ac:dyDescent="0.2">
      <c r="A766" s="30">
        <f>+A765+7</f>
        <v>44196</v>
      </c>
    </row>
    <row r="767" spans="1:1" x14ac:dyDescent="0.2">
      <c r="A767" s="30">
        <f>+A766+7</f>
        <v>44203</v>
      </c>
    </row>
    <row r="768" spans="1:1" x14ac:dyDescent="0.2">
      <c r="A768" s="30">
        <f>+A767+7</f>
        <v>44210</v>
      </c>
    </row>
    <row r="65486" spans="7:9" x14ac:dyDescent="0.2">
      <c r="G65486" s="10"/>
      <c r="H65486" s="2"/>
      <c r="I65486" s="49"/>
    </row>
  </sheetData>
  <mergeCells count="2">
    <mergeCell ref="E1:F1"/>
    <mergeCell ref="G1:H1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I564:I613 I631:I632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5509"/>
  <sheetViews>
    <sheetView zoomScale="130" zoomScaleNormal="130" workbookViewId="0">
      <pane xSplit="1" ySplit="2" topLeftCell="B624" activePane="bottomRight" state="frozen"/>
      <selection pane="topRight" activeCell="B1" sqref="B1"/>
      <selection pane="bottomLeft" activeCell="A3" sqref="A3"/>
      <selection pane="bottomRight" activeCell="C644" sqref="C644"/>
    </sheetView>
  </sheetViews>
  <sheetFormatPr defaultRowHeight="12.75" x14ac:dyDescent="0.2"/>
  <cols>
    <col min="1" max="1" width="19.85546875" customWidth="1"/>
    <col min="2" max="2" width="11.28515625" customWidth="1"/>
    <col min="3" max="3" width="12" customWidth="1"/>
    <col min="4" max="4" width="10.140625" customWidth="1"/>
    <col min="5" max="5" width="11.42578125" customWidth="1"/>
    <col min="6" max="6" width="9.7109375" customWidth="1"/>
    <col min="7" max="7" width="10.42578125" customWidth="1"/>
    <col min="9" max="9" width="11.5703125" customWidth="1"/>
    <col min="10" max="10" width="14.140625" customWidth="1"/>
    <col min="11" max="11" width="10.28515625" customWidth="1"/>
  </cols>
  <sheetData>
    <row r="1" spans="1:9" x14ac:dyDescent="0.2">
      <c r="A1" s="213" t="s">
        <v>17</v>
      </c>
      <c r="B1" s="213" t="s">
        <v>5</v>
      </c>
      <c r="C1" s="213"/>
      <c r="D1" s="315" t="s">
        <v>1</v>
      </c>
      <c r="E1" s="316"/>
      <c r="F1" s="315" t="s">
        <v>2</v>
      </c>
      <c r="G1" s="316"/>
      <c r="H1" s="250"/>
      <c r="I1" s="3" t="s">
        <v>344</v>
      </c>
    </row>
    <row r="2" spans="1:9" x14ac:dyDescent="0.2">
      <c r="A2" s="213" t="s">
        <v>334</v>
      </c>
      <c r="B2" s="251" t="s">
        <v>30</v>
      </c>
      <c r="C2" s="251" t="s">
        <v>31</v>
      </c>
      <c r="D2" s="251" t="s">
        <v>30</v>
      </c>
      <c r="E2" s="251" t="s">
        <v>31</v>
      </c>
      <c r="F2" s="251" t="s">
        <v>30</v>
      </c>
      <c r="G2" s="251" t="s">
        <v>31</v>
      </c>
      <c r="H2" s="252" t="s">
        <v>4</v>
      </c>
      <c r="I2" s="279" t="s">
        <v>328</v>
      </c>
    </row>
    <row r="3" spans="1:9" x14ac:dyDescent="0.2">
      <c r="A3" s="30">
        <v>38855</v>
      </c>
      <c r="F3" s="10">
        <f t="shared" ref="F3:G6" si="0">+B3+D3</f>
        <v>0</v>
      </c>
      <c r="G3" s="2">
        <f t="shared" si="0"/>
        <v>0</v>
      </c>
      <c r="H3" s="49" t="e">
        <f>+(F3/G3-1)*100</f>
        <v>#DIV/0!</v>
      </c>
    </row>
    <row r="4" spans="1:9" x14ac:dyDescent="0.2">
      <c r="A4" s="30">
        <v>38862</v>
      </c>
      <c r="B4">
        <v>0</v>
      </c>
      <c r="C4">
        <v>12.5</v>
      </c>
      <c r="D4">
        <v>1904.1</v>
      </c>
      <c r="E4">
        <v>4567.3</v>
      </c>
      <c r="F4" s="10">
        <f t="shared" si="0"/>
        <v>1904.1</v>
      </c>
      <c r="G4" s="2">
        <f t="shared" si="0"/>
        <v>4579.8</v>
      </c>
      <c r="H4" s="49">
        <f>+(F4/G4-1)*100</f>
        <v>-58.423948644045588</v>
      </c>
    </row>
    <row r="5" spans="1:9" x14ac:dyDescent="0.2">
      <c r="A5" s="30">
        <v>38869</v>
      </c>
      <c r="B5">
        <v>0</v>
      </c>
      <c r="C5">
        <v>12.5</v>
      </c>
      <c r="D5">
        <v>1905.5</v>
      </c>
      <c r="E5">
        <v>4568.1000000000004</v>
      </c>
      <c r="F5" s="10">
        <f t="shared" si="0"/>
        <v>1905.5</v>
      </c>
      <c r="G5" s="2">
        <f t="shared" si="0"/>
        <v>4580.6000000000004</v>
      </c>
      <c r="H5" s="49">
        <f>+(F5/G5-1)*100</f>
        <v>-58.400646203554118</v>
      </c>
    </row>
    <row r="6" spans="1:9" x14ac:dyDescent="0.2">
      <c r="A6" s="30">
        <v>38876</v>
      </c>
      <c r="B6">
        <v>0</v>
      </c>
      <c r="C6">
        <v>12.5</v>
      </c>
      <c r="D6">
        <v>1905.7</v>
      </c>
      <c r="E6">
        <v>4569.3999999999996</v>
      </c>
      <c r="F6" s="10">
        <f t="shared" si="0"/>
        <v>1905.7</v>
      </c>
      <c r="G6" s="2">
        <f t="shared" si="0"/>
        <v>4581.8999999999996</v>
      </c>
      <c r="H6" s="49">
        <f>+(F6/G6-1)*100</f>
        <v>-58.408083982627289</v>
      </c>
    </row>
    <row r="7" spans="1:9" x14ac:dyDescent="0.2">
      <c r="A7" s="30">
        <v>38883</v>
      </c>
      <c r="F7" s="10">
        <f t="shared" ref="F7:F12" si="1">+B7+D7</f>
        <v>0</v>
      </c>
      <c r="G7" s="2">
        <f t="shared" ref="G7:G12" si="2">+C7+E7</f>
        <v>0</v>
      </c>
      <c r="H7" s="49" t="e">
        <f t="shared" ref="H7:H12" si="3">+(F7/G7-1)*100</f>
        <v>#DIV/0!</v>
      </c>
    </row>
    <row r="8" spans="1:9" x14ac:dyDescent="0.2">
      <c r="A8" s="30">
        <v>38890</v>
      </c>
      <c r="F8" s="10">
        <f t="shared" si="1"/>
        <v>0</v>
      </c>
      <c r="G8" s="2">
        <f t="shared" si="2"/>
        <v>0</v>
      </c>
      <c r="H8" s="49" t="e">
        <f t="shared" si="3"/>
        <v>#DIV/0!</v>
      </c>
    </row>
    <row r="9" spans="1:9" x14ac:dyDescent="0.2">
      <c r="A9" s="30">
        <v>38897</v>
      </c>
      <c r="F9" s="10">
        <f t="shared" si="1"/>
        <v>0</v>
      </c>
      <c r="G9" s="2">
        <f t="shared" si="2"/>
        <v>0</v>
      </c>
      <c r="H9" s="49" t="e">
        <f t="shared" si="3"/>
        <v>#DIV/0!</v>
      </c>
    </row>
    <row r="10" spans="1:9" x14ac:dyDescent="0.2">
      <c r="A10" s="30">
        <v>38904</v>
      </c>
      <c r="F10" s="10">
        <f t="shared" si="1"/>
        <v>0</v>
      </c>
      <c r="G10" s="2">
        <f t="shared" si="2"/>
        <v>0</v>
      </c>
      <c r="H10" s="49" t="e">
        <f t="shared" si="3"/>
        <v>#DIV/0!</v>
      </c>
    </row>
    <row r="11" spans="1:9" x14ac:dyDescent="0.2">
      <c r="A11" s="30">
        <v>38911</v>
      </c>
      <c r="F11" s="10">
        <f t="shared" si="1"/>
        <v>0</v>
      </c>
      <c r="G11" s="2">
        <f t="shared" si="2"/>
        <v>0</v>
      </c>
      <c r="H11" s="49" t="e">
        <f t="shared" si="3"/>
        <v>#DIV/0!</v>
      </c>
    </row>
    <row r="12" spans="1:9" x14ac:dyDescent="0.2">
      <c r="A12" s="30">
        <v>38918</v>
      </c>
      <c r="B12">
        <v>7.9</v>
      </c>
      <c r="C12">
        <v>37.5</v>
      </c>
      <c r="D12">
        <v>2057</v>
      </c>
      <c r="E12">
        <v>4569.5</v>
      </c>
      <c r="F12" s="10">
        <f t="shared" si="1"/>
        <v>2064.9</v>
      </c>
      <c r="G12" s="2">
        <f t="shared" si="2"/>
        <v>4607</v>
      </c>
      <c r="H12" s="49">
        <f t="shared" si="3"/>
        <v>-55.179075320164969</v>
      </c>
    </row>
    <row r="13" spans="1:9" x14ac:dyDescent="0.2">
      <c r="A13" s="30">
        <v>38925</v>
      </c>
    </row>
    <row r="14" spans="1:9" x14ac:dyDescent="0.2">
      <c r="A14" s="30">
        <v>38932</v>
      </c>
      <c r="B14">
        <v>7.9</v>
      </c>
      <c r="C14">
        <v>37.5</v>
      </c>
      <c r="D14">
        <v>2123</v>
      </c>
      <c r="E14">
        <v>4569.5</v>
      </c>
      <c r="F14" s="10">
        <f>+B14+D14</f>
        <v>2130.9</v>
      </c>
      <c r="G14" s="2">
        <f>+C14+E14</f>
        <v>4607</v>
      </c>
      <c r="H14" s="49">
        <f>+(F14/G14-1)*100</f>
        <v>-53.746472758845229</v>
      </c>
    </row>
    <row r="15" spans="1:9" x14ac:dyDescent="0.2">
      <c r="A15" s="30">
        <v>38939</v>
      </c>
    </row>
    <row r="16" spans="1:9" x14ac:dyDescent="0.2">
      <c r="A16" s="30">
        <v>38946</v>
      </c>
    </row>
    <row r="17" spans="1:8" x14ac:dyDescent="0.2">
      <c r="A17" s="30">
        <v>38953</v>
      </c>
    </row>
    <row r="18" spans="1:8" x14ac:dyDescent="0.2">
      <c r="A18" s="30">
        <f t="shared" ref="A18:A102" si="4">+A17+7</f>
        <v>38960</v>
      </c>
    </row>
    <row r="19" spans="1:8" x14ac:dyDescent="0.2">
      <c r="A19" s="77">
        <f t="shared" si="4"/>
        <v>38967</v>
      </c>
      <c r="B19" s="78">
        <v>22.3</v>
      </c>
      <c r="C19" s="78">
        <v>207.6</v>
      </c>
      <c r="D19" s="78">
        <v>0</v>
      </c>
      <c r="E19" s="78">
        <v>23.9</v>
      </c>
      <c r="F19" s="79">
        <f>+B19+D19</f>
        <v>22.3</v>
      </c>
      <c r="G19" s="80">
        <f>+C19+E19</f>
        <v>231.5</v>
      </c>
      <c r="H19" s="81">
        <f>+(F19/G19-1)*100</f>
        <v>-90.367170626349889</v>
      </c>
    </row>
    <row r="20" spans="1:8" x14ac:dyDescent="0.2">
      <c r="A20" s="30">
        <f t="shared" si="4"/>
        <v>38974</v>
      </c>
      <c r="F20" s="10"/>
      <c r="G20" s="2"/>
      <c r="H20" s="49"/>
    </row>
    <row r="21" spans="1:8" x14ac:dyDescent="0.2">
      <c r="A21" s="30">
        <f t="shared" si="4"/>
        <v>38981</v>
      </c>
      <c r="B21">
        <v>82.3</v>
      </c>
      <c r="C21">
        <v>230.6</v>
      </c>
      <c r="D21">
        <v>66</v>
      </c>
      <c r="E21">
        <v>23.9</v>
      </c>
      <c r="F21" s="10">
        <f t="shared" ref="F21:G39" si="5">+B21+D21</f>
        <v>148.30000000000001</v>
      </c>
      <c r="G21" s="2">
        <f t="shared" si="5"/>
        <v>254.5</v>
      </c>
      <c r="H21" s="49">
        <f t="shared" ref="H21:H39" si="6">+(F21/G21-1)*100</f>
        <v>-41.72888015717092</v>
      </c>
    </row>
    <row r="22" spans="1:8" x14ac:dyDescent="0.2">
      <c r="A22" s="30">
        <f t="shared" si="4"/>
        <v>38988</v>
      </c>
      <c r="B22">
        <v>137.30000000000001</v>
      </c>
      <c r="C22">
        <v>207.6</v>
      </c>
      <c r="D22">
        <v>66</v>
      </c>
      <c r="E22">
        <v>45.2</v>
      </c>
      <c r="F22" s="10">
        <f t="shared" si="5"/>
        <v>203.3</v>
      </c>
      <c r="G22" s="2">
        <f t="shared" si="5"/>
        <v>252.8</v>
      </c>
      <c r="H22" s="49">
        <f t="shared" si="6"/>
        <v>-19.580696202531644</v>
      </c>
    </row>
    <row r="23" spans="1:8" x14ac:dyDescent="0.2">
      <c r="A23" s="30">
        <f t="shared" si="4"/>
        <v>38995</v>
      </c>
      <c r="B23">
        <v>233.1</v>
      </c>
      <c r="C23">
        <v>187.6</v>
      </c>
      <c r="D23">
        <v>287.89999999999998</v>
      </c>
      <c r="E23">
        <v>45.2</v>
      </c>
      <c r="F23" s="10">
        <f t="shared" si="5"/>
        <v>521</v>
      </c>
      <c r="G23" s="2">
        <f t="shared" si="5"/>
        <v>232.8</v>
      </c>
      <c r="H23" s="49">
        <f t="shared" si="6"/>
        <v>123.79725085910653</v>
      </c>
    </row>
    <row r="24" spans="1:8" x14ac:dyDescent="0.2">
      <c r="A24" s="30">
        <f t="shared" si="4"/>
        <v>39002</v>
      </c>
      <c r="B24">
        <v>329.1</v>
      </c>
      <c r="C24">
        <v>141.6</v>
      </c>
      <c r="D24">
        <v>291.10000000000002</v>
      </c>
      <c r="E24">
        <v>102.1</v>
      </c>
      <c r="F24" s="10">
        <f t="shared" si="5"/>
        <v>620.20000000000005</v>
      </c>
      <c r="G24" s="2">
        <f t="shared" si="5"/>
        <v>243.7</v>
      </c>
      <c r="H24" s="49">
        <f t="shared" si="6"/>
        <v>154.49322938038574</v>
      </c>
    </row>
    <row r="25" spans="1:8" x14ac:dyDescent="0.2">
      <c r="A25" s="30">
        <f t="shared" si="4"/>
        <v>39009</v>
      </c>
      <c r="B25">
        <v>387</v>
      </c>
      <c r="C25">
        <v>206.1</v>
      </c>
      <c r="D25">
        <v>457.3</v>
      </c>
      <c r="E25">
        <v>172.1</v>
      </c>
      <c r="F25" s="10">
        <f t="shared" si="5"/>
        <v>844.3</v>
      </c>
      <c r="G25" s="2">
        <f t="shared" si="5"/>
        <v>378.2</v>
      </c>
      <c r="H25" s="49">
        <f t="shared" si="6"/>
        <v>123.24167107350607</v>
      </c>
    </row>
    <row r="26" spans="1:8" x14ac:dyDescent="0.2">
      <c r="A26" s="30">
        <f t="shared" si="4"/>
        <v>39016</v>
      </c>
      <c r="B26">
        <v>327</v>
      </c>
      <c r="C26">
        <v>206.1</v>
      </c>
      <c r="D26">
        <v>574.79999999999995</v>
      </c>
      <c r="E26">
        <v>198.8</v>
      </c>
      <c r="F26" s="10">
        <f t="shared" si="5"/>
        <v>901.8</v>
      </c>
      <c r="G26" s="2">
        <f t="shared" si="5"/>
        <v>404.9</v>
      </c>
      <c r="H26" s="49">
        <f t="shared" si="6"/>
        <v>122.72165966905408</v>
      </c>
    </row>
    <row r="27" spans="1:8" x14ac:dyDescent="0.2">
      <c r="A27" s="30">
        <f t="shared" si="4"/>
        <v>39023</v>
      </c>
      <c r="B27">
        <v>327</v>
      </c>
      <c r="C27">
        <v>204.5</v>
      </c>
      <c r="D27">
        <v>794.1</v>
      </c>
      <c r="E27">
        <v>262.60000000000002</v>
      </c>
      <c r="F27" s="10">
        <f t="shared" si="5"/>
        <v>1121.0999999999999</v>
      </c>
      <c r="G27" s="2">
        <f t="shared" si="5"/>
        <v>467.1</v>
      </c>
      <c r="H27" s="49">
        <f t="shared" si="6"/>
        <v>140.01284521515731</v>
      </c>
    </row>
    <row r="28" spans="1:8" x14ac:dyDescent="0.2">
      <c r="A28" s="30">
        <f t="shared" si="4"/>
        <v>39030</v>
      </c>
      <c r="B28">
        <v>327</v>
      </c>
      <c r="C28">
        <v>177</v>
      </c>
      <c r="D28">
        <v>953.3</v>
      </c>
      <c r="E28">
        <v>291.5</v>
      </c>
      <c r="F28" s="10">
        <f t="shared" si="5"/>
        <v>1280.3</v>
      </c>
      <c r="G28" s="2">
        <f t="shared" si="5"/>
        <v>468.5</v>
      </c>
      <c r="H28" s="49">
        <f t="shared" si="6"/>
        <v>173.27641408751333</v>
      </c>
    </row>
    <row r="29" spans="1:8" x14ac:dyDescent="0.2">
      <c r="A29" s="30">
        <f t="shared" si="4"/>
        <v>39037</v>
      </c>
      <c r="B29">
        <v>288.5</v>
      </c>
      <c r="C29">
        <v>235.1</v>
      </c>
      <c r="D29">
        <v>1040.2</v>
      </c>
      <c r="E29">
        <v>392.4</v>
      </c>
      <c r="F29" s="10">
        <f t="shared" si="5"/>
        <v>1328.7</v>
      </c>
      <c r="G29" s="2">
        <f t="shared" si="5"/>
        <v>627.5</v>
      </c>
      <c r="H29" s="49">
        <f t="shared" si="6"/>
        <v>111.74501992031871</v>
      </c>
    </row>
    <row r="30" spans="1:8" x14ac:dyDescent="0.2">
      <c r="A30" s="30">
        <f t="shared" si="4"/>
        <v>39044</v>
      </c>
      <c r="B30">
        <v>323.5</v>
      </c>
      <c r="C30">
        <v>212.1</v>
      </c>
      <c r="D30">
        <v>1181.5</v>
      </c>
      <c r="E30">
        <v>504.6</v>
      </c>
      <c r="F30" s="10">
        <f t="shared" si="5"/>
        <v>1505</v>
      </c>
      <c r="G30" s="2">
        <f t="shared" si="5"/>
        <v>716.7</v>
      </c>
      <c r="H30" s="49">
        <f t="shared" si="6"/>
        <v>109.99023301241802</v>
      </c>
    </row>
    <row r="31" spans="1:8" x14ac:dyDescent="0.2">
      <c r="A31" s="30">
        <f t="shared" si="4"/>
        <v>39051</v>
      </c>
      <c r="B31">
        <v>287.5</v>
      </c>
      <c r="C31">
        <v>342</v>
      </c>
      <c r="D31">
        <v>1226</v>
      </c>
      <c r="E31">
        <v>506</v>
      </c>
      <c r="F31" s="10">
        <f t="shared" si="5"/>
        <v>1513.5</v>
      </c>
      <c r="G31" s="2">
        <f t="shared" si="5"/>
        <v>848</v>
      </c>
      <c r="H31" s="49">
        <f t="shared" si="6"/>
        <v>78.478773584905667</v>
      </c>
    </row>
    <row r="32" spans="1:8" x14ac:dyDescent="0.2">
      <c r="A32" s="30">
        <f t="shared" si="4"/>
        <v>39058</v>
      </c>
      <c r="B32">
        <v>227.5</v>
      </c>
      <c r="C32">
        <v>282</v>
      </c>
      <c r="D32">
        <v>1456.8</v>
      </c>
      <c r="E32">
        <v>607.4</v>
      </c>
      <c r="F32" s="10">
        <f t="shared" si="5"/>
        <v>1684.3</v>
      </c>
      <c r="G32" s="2">
        <f t="shared" si="5"/>
        <v>889.4</v>
      </c>
      <c r="H32" s="49">
        <f t="shared" si="6"/>
        <v>89.37485945581291</v>
      </c>
    </row>
    <row r="33" spans="1:8" x14ac:dyDescent="0.2">
      <c r="A33" s="30">
        <f t="shared" si="4"/>
        <v>39065</v>
      </c>
      <c r="B33">
        <v>294.5</v>
      </c>
      <c r="C33">
        <v>224</v>
      </c>
      <c r="D33">
        <v>1512.8</v>
      </c>
      <c r="E33">
        <v>781.9</v>
      </c>
      <c r="F33" s="10">
        <f t="shared" si="5"/>
        <v>1807.3</v>
      </c>
      <c r="G33" s="2">
        <f t="shared" si="5"/>
        <v>1005.9</v>
      </c>
      <c r="H33" s="49">
        <f t="shared" si="6"/>
        <v>79.669947310865894</v>
      </c>
    </row>
    <row r="34" spans="1:8" x14ac:dyDescent="0.2">
      <c r="A34" s="30">
        <f t="shared" si="4"/>
        <v>39072</v>
      </c>
      <c r="B34">
        <v>354</v>
      </c>
      <c r="C34">
        <v>224</v>
      </c>
      <c r="D34">
        <v>1579.5</v>
      </c>
      <c r="E34">
        <v>802.8</v>
      </c>
      <c r="F34" s="10">
        <f t="shared" si="5"/>
        <v>1933.5</v>
      </c>
      <c r="G34" s="2">
        <f t="shared" si="5"/>
        <v>1026.8</v>
      </c>
      <c r="H34" s="49">
        <f t="shared" si="6"/>
        <v>88.303467082197116</v>
      </c>
    </row>
    <row r="35" spans="1:8" x14ac:dyDescent="0.2">
      <c r="A35" s="30">
        <f t="shared" si="4"/>
        <v>39079</v>
      </c>
      <c r="B35">
        <v>299</v>
      </c>
      <c r="C35">
        <v>194</v>
      </c>
      <c r="D35">
        <v>1963</v>
      </c>
      <c r="E35">
        <v>933.9</v>
      </c>
      <c r="F35" s="10">
        <f t="shared" si="5"/>
        <v>2262</v>
      </c>
      <c r="G35" s="2">
        <f t="shared" si="5"/>
        <v>1127.9000000000001</v>
      </c>
      <c r="H35" s="49">
        <f t="shared" si="6"/>
        <v>100.54969412181931</v>
      </c>
    </row>
    <row r="36" spans="1:8" x14ac:dyDescent="0.2">
      <c r="A36" s="30">
        <f t="shared" si="4"/>
        <v>39086</v>
      </c>
      <c r="B36">
        <v>292</v>
      </c>
      <c r="C36">
        <v>194</v>
      </c>
      <c r="D36">
        <v>1970.3</v>
      </c>
      <c r="E36">
        <v>1069.5</v>
      </c>
      <c r="F36" s="10">
        <f t="shared" si="5"/>
        <v>2262.3000000000002</v>
      </c>
      <c r="G36" s="2">
        <f t="shared" si="5"/>
        <v>1263.5</v>
      </c>
      <c r="H36" s="49">
        <f t="shared" si="6"/>
        <v>79.050257222002386</v>
      </c>
    </row>
    <row r="37" spans="1:8" x14ac:dyDescent="0.2">
      <c r="A37" s="30">
        <f t="shared" si="4"/>
        <v>39093</v>
      </c>
      <c r="B37">
        <v>11</v>
      </c>
      <c r="C37">
        <v>43.6</v>
      </c>
      <c r="D37">
        <v>2344.3000000000002</v>
      </c>
      <c r="E37">
        <v>1301.7</v>
      </c>
      <c r="F37" s="10">
        <f t="shared" si="5"/>
        <v>2355.3000000000002</v>
      </c>
      <c r="G37" s="2">
        <f t="shared" si="5"/>
        <v>1345.3</v>
      </c>
      <c r="H37" s="49">
        <f t="shared" si="6"/>
        <v>75.076191184122521</v>
      </c>
    </row>
    <row r="38" spans="1:8" x14ac:dyDescent="0.2">
      <c r="A38" s="30">
        <f t="shared" si="4"/>
        <v>39100</v>
      </c>
      <c r="B38">
        <v>118</v>
      </c>
      <c r="C38">
        <v>43.6</v>
      </c>
      <c r="D38">
        <v>2404.6999999999998</v>
      </c>
      <c r="E38">
        <v>1327.1</v>
      </c>
      <c r="F38" s="10">
        <f t="shared" si="5"/>
        <v>2522.6999999999998</v>
      </c>
      <c r="G38" s="2">
        <f t="shared" si="5"/>
        <v>1370.6999999999998</v>
      </c>
      <c r="H38" s="49">
        <f t="shared" si="6"/>
        <v>84.044648719632306</v>
      </c>
    </row>
    <row r="39" spans="1:8" x14ac:dyDescent="0.2">
      <c r="A39" s="30">
        <f t="shared" si="4"/>
        <v>39107</v>
      </c>
      <c r="B39">
        <v>84</v>
      </c>
      <c r="C39">
        <v>13.6</v>
      </c>
      <c r="D39">
        <v>2537.6999999999998</v>
      </c>
      <c r="E39">
        <v>1423.1</v>
      </c>
      <c r="F39" s="10">
        <f t="shared" si="5"/>
        <v>2621.7</v>
      </c>
      <c r="G39" s="2">
        <f t="shared" si="5"/>
        <v>1436.6999999999998</v>
      </c>
      <c r="H39" s="49">
        <f t="shared" si="6"/>
        <v>82.480684902902496</v>
      </c>
    </row>
    <row r="40" spans="1:8" x14ac:dyDescent="0.2">
      <c r="A40" s="30">
        <f t="shared" si="4"/>
        <v>39114</v>
      </c>
      <c r="B40">
        <v>26</v>
      </c>
      <c r="C40">
        <v>0</v>
      </c>
      <c r="D40">
        <v>2618.3000000000002</v>
      </c>
      <c r="E40">
        <v>1490.8</v>
      </c>
      <c r="F40" s="10">
        <f t="shared" ref="F40:G42" si="7">+B40+D40</f>
        <v>2644.3</v>
      </c>
      <c r="G40" s="2">
        <f t="shared" si="7"/>
        <v>1490.8</v>
      </c>
      <c r="H40" s="49">
        <f t="shared" ref="H40:H45" si="8">+(F40/G40-1)*100</f>
        <v>77.374563992487282</v>
      </c>
    </row>
    <row r="41" spans="1:8" x14ac:dyDescent="0.2">
      <c r="A41" s="30">
        <f t="shared" si="4"/>
        <v>39121</v>
      </c>
      <c r="B41">
        <v>26</v>
      </c>
      <c r="C41">
        <v>0</v>
      </c>
      <c r="D41">
        <v>2942.6</v>
      </c>
      <c r="E41">
        <v>1494.6</v>
      </c>
      <c r="F41" s="10">
        <f t="shared" si="7"/>
        <v>2968.6</v>
      </c>
      <c r="G41" s="2">
        <f t="shared" si="7"/>
        <v>1494.6</v>
      </c>
      <c r="H41" s="49">
        <f t="shared" si="8"/>
        <v>98.621704803960924</v>
      </c>
    </row>
    <row r="42" spans="1:8" x14ac:dyDescent="0.2">
      <c r="A42" s="30">
        <f t="shared" si="4"/>
        <v>39128</v>
      </c>
      <c r="B42">
        <v>0</v>
      </c>
      <c r="C42">
        <v>22.5</v>
      </c>
      <c r="D42">
        <v>2974</v>
      </c>
      <c r="E42">
        <v>1556.9</v>
      </c>
      <c r="F42" s="10">
        <f t="shared" si="7"/>
        <v>2974</v>
      </c>
      <c r="G42" s="2">
        <f t="shared" si="7"/>
        <v>1579.4</v>
      </c>
      <c r="H42" s="49">
        <f t="shared" si="8"/>
        <v>88.299354185133595</v>
      </c>
    </row>
    <row r="43" spans="1:8" x14ac:dyDescent="0.2">
      <c r="A43" s="30">
        <f t="shared" si="4"/>
        <v>39135</v>
      </c>
      <c r="B43">
        <v>0</v>
      </c>
      <c r="C43">
        <v>22.5</v>
      </c>
      <c r="D43">
        <v>3106.6</v>
      </c>
      <c r="E43">
        <v>1560.6</v>
      </c>
      <c r="F43" s="10">
        <f t="shared" ref="F43:G45" si="9">+B43+D43</f>
        <v>3106.6</v>
      </c>
      <c r="G43" s="2">
        <f t="shared" si="9"/>
        <v>1583.1</v>
      </c>
      <c r="H43" s="49">
        <f t="shared" si="8"/>
        <v>96.235234666161332</v>
      </c>
    </row>
    <row r="44" spans="1:8" x14ac:dyDescent="0.2">
      <c r="A44" s="30">
        <f t="shared" si="4"/>
        <v>39142</v>
      </c>
      <c r="B44">
        <v>0</v>
      </c>
      <c r="C44">
        <v>22.5</v>
      </c>
      <c r="D44">
        <v>3261.4</v>
      </c>
      <c r="E44">
        <v>1743.1</v>
      </c>
      <c r="F44" s="10">
        <f t="shared" si="9"/>
        <v>3261.4</v>
      </c>
      <c r="G44" s="2">
        <f t="shared" si="9"/>
        <v>1765.6</v>
      </c>
      <c r="H44" s="49">
        <f t="shared" si="8"/>
        <v>84.71907566832806</v>
      </c>
    </row>
    <row r="45" spans="1:8" x14ac:dyDescent="0.2">
      <c r="A45" s="30">
        <f t="shared" si="4"/>
        <v>39149</v>
      </c>
      <c r="B45">
        <v>0</v>
      </c>
      <c r="C45">
        <v>22.5</v>
      </c>
      <c r="D45">
        <v>3390.6</v>
      </c>
      <c r="E45">
        <v>1744.1</v>
      </c>
      <c r="F45" s="10">
        <f t="shared" si="9"/>
        <v>3390.6</v>
      </c>
      <c r="G45" s="2">
        <f t="shared" si="9"/>
        <v>1766.6</v>
      </c>
      <c r="H45" s="49">
        <f t="shared" si="8"/>
        <v>91.927997282916337</v>
      </c>
    </row>
    <row r="46" spans="1:8" x14ac:dyDescent="0.2">
      <c r="A46" s="30">
        <f t="shared" si="4"/>
        <v>39156</v>
      </c>
      <c r="B46">
        <v>18.399999999999999</v>
      </c>
      <c r="C46">
        <v>22.5</v>
      </c>
      <c r="D46">
        <v>3383.9</v>
      </c>
      <c r="E46">
        <v>1877.2</v>
      </c>
      <c r="F46" s="10">
        <f t="shared" ref="F46:G48" si="10">+B46+D46</f>
        <v>3402.3</v>
      </c>
      <c r="G46" s="2">
        <f t="shared" si="10"/>
        <v>1899.7</v>
      </c>
      <c r="H46" s="49">
        <f t="shared" ref="H46:H51" si="11">+(F46/G46-1)*100</f>
        <v>79.096699478865091</v>
      </c>
    </row>
    <row r="47" spans="1:8" x14ac:dyDescent="0.2">
      <c r="A47" s="30">
        <f t="shared" si="4"/>
        <v>39163</v>
      </c>
      <c r="B47">
        <v>24.5</v>
      </c>
      <c r="C47">
        <v>22.5</v>
      </c>
      <c r="D47">
        <v>3385.1</v>
      </c>
      <c r="E47">
        <v>1877.2</v>
      </c>
      <c r="F47" s="10">
        <f t="shared" si="10"/>
        <v>3409.6</v>
      </c>
      <c r="G47" s="2">
        <f t="shared" si="10"/>
        <v>1899.7</v>
      </c>
      <c r="H47" s="49">
        <f t="shared" si="11"/>
        <v>79.480970679580977</v>
      </c>
    </row>
    <row r="48" spans="1:8" x14ac:dyDescent="0.2">
      <c r="A48" s="30">
        <f t="shared" si="4"/>
        <v>39170</v>
      </c>
      <c r="B48">
        <v>24.5</v>
      </c>
      <c r="C48">
        <v>22.5</v>
      </c>
      <c r="D48">
        <v>3520.3</v>
      </c>
      <c r="E48">
        <v>1877.2</v>
      </c>
      <c r="F48" s="10">
        <f t="shared" si="10"/>
        <v>3544.8</v>
      </c>
      <c r="G48" s="2">
        <f t="shared" si="10"/>
        <v>1899.7</v>
      </c>
      <c r="H48" s="49">
        <f t="shared" si="11"/>
        <v>86.597883876401553</v>
      </c>
    </row>
    <row r="49" spans="1:9" x14ac:dyDescent="0.2">
      <c r="A49" s="30">
        <f t="shared" si="4"/>
        <v>39177</v>
      </c>
      <c r="B49">
        <v>0</v>
      </c>
      <c r="C49">
        <v>0</v>
      </c>
      <c r="D49">
        <v>3548.7</v>
      </c>
      <c r="E49">
        <v>1900.8</v>
      </c>
      <c r="F49" s="10">
        <f t="shared" ref="F49:G51" si="12">+B49+D49</f>
        <v>3548.7</v>
      </c>
      <c r="G49" s="2">
        <f t="shared" si="12"/>
        <v>1900.8</v>
      </c>
      <c r="H49" s="49">
        <f t="shared" si="11"/>
        <v>86.695075757575751</v>
      </c>
    </row>
    <row r="50" spans="1:9" x14ac:dyDescent="0.2">
      <c r="A50" s="30">
        <f t="shared" si="4"/>
        <v>39184</v>
      </c>
      <c r="B50">
        <v>0</v>
      </c>
      <c r="C50">
        <v>0</v>
      </c>
      <c r="D50">
        <v>3548.7</v>
      </c>
      <c r="E50">
        <v>1900.8</v>
      </c>
      <c r="F50" s="10">
        <f t="shared" si="12"/>
        <v>3548.7</v>
      </c>
      <c r="G50" s="2">
        <f t="shared" si="12"/>
        <v>1900.8</v>
      </c>
      <c r="H50" s="49">
        <f t="shared" si="11"/>
        <v>86.695075757575751</v>
      </c>
    </row>
    <row r="51" spans="1:9" x14ac:dyDescent="0.2">
      <c r="A51" s="30">
        <f t="shared" si="4"/>
        <v>39191</v>
      </c>
      <c r="B51">
        <v>0</v>
      </c>
      <c r="D51">
        <v>3551.1</v>
      </c>
      <c r="E51">
        <v>1900.8</v>
      </c>
      <c r="F51" s="10">
        <f t="shared" si="12"/>
        <v>3551.1</v>
      </c>
      <c r="G51" s="2">
        <f t="shared" si="12"/>
        <v>1900.8</v>
      </c>
      <c r="H51" s="49">
        <f t="shared" si="11"/>
        <v>86.821338383838381</v>
      </c>
    </row>
    <row r="52" spans="1:9" x14ac:dyDescent="0.2">
      <c r="A52" s="30">
        <f t="shared" si="4"/>
        <v>39198</v>
      </c>
      <c r="B52">
        <v>0</v>
      </c>
      <c r="D52">
        <v>3551.5</v>
      </c>
      <c r="E52">
        <v>1903</v>
      </c>
      <c r="F52" s="10">
        <f t="shared" ref="F52:G54" si="13">+B52+D52</f>
        <v>3551.5</v>
      </c>
      <c r="G52" s="2">
        <f t="shared" si="13"/>
        <v>1903</v>
      </c>
      <c r="H52" s="49">
        <f t="shared" ref="H52:H57" si="14">+(F52/G52-1)*100</f>
        <v>86.626379400945879</v>
      </c>
    </row>
    <row r="53" spans="1:9" x14ac:dyDescent="0.2">
      <c r="A53" s="30">
        <f t="shared" si="4"/>
        <v>39205</v>
      </c>
      <c r="B53">
        <v>0</v>
      </c>
      <c r="C53">
        <v>1.2</v>
      </c>
      <c r="D53">
        <v>3551.5</v>
      </c>
      <c r="E53">
        <v>1903</v>
      </c>
      <c r="F53" s="10">
        <f t="shared" si="13"/>
        <v>3551.5</v>
      </c>
      <c r="G53" s="2">
        <f t="shared" si="13"/>
        <v>1904.2</v>
      </c>
      <c r="H53" s="49">
        <f t="shared" si="14"/>
        <v>86.508770087175705</v>
      </c>
      <c r="I53">
        <v>60</v>
      </c>
    </row>
    <row r="54" spans="1:9" x14ac:dyDescent="0.2">
      <c r="A54" s="30">
        <f t="shared" si="4"/>
        <v>39212</v>
      </c>
      <c r="B54">
        <v>0</v>
      </c>
      <c r="D54">
        <v>3554.9</v>
      </c>
      <c r="E54">
        <v>1904.1</v>
      </c>
      <c r="F54" s="10">
        <f t="shared" si="13"/>
        <v>3554.9</v>
      </c>
      <c r="G54" s="2">
        <f t="shared" si="13"/>
        <v>1904.1</v>
      </c>
      <c r="H54" s="49">
        <f t="shared" si="14"/>
        <v>86.697127251719991</v>
      </c>
      <c r="I54">
        <v>60</v>
      </c>
    </row>
    <row r="55" spans="1:9" x14ac:dyDescent="0.2">
      <c r="A55" s="30">
        <f t="shared" si="4"/>
        <v>39219</v>
      </c>
      <c r="B55">
        <v>0</v>
      </c>
      <c r="C55">
        <v>0</v>
      </c>
      <c r="D55">
        <v>3554.9</v>
      </c>
      <c r="E55">
        <v>1904.2</v>
      </c>
      <c r="F55" s="10">
        <f t="shared" ref="F55:G57" si="15">+B55+D55</f>
        <v>3554.9</v>
      </c>
      <c r="G55" s="2">
        <f t="shared" si="15"/>
        <v>1904.2</v>
      </c>
      <c r="H55" s="49">
        <f t="shared" si="14"/>
        <v>86.687322760214272</v>
      </c>
      <c r="I55">
        <v>60</v>
      </c>
    </row>
    <row r="56" spans="1:9" x14ac:dyDescent="0.2">
      <c r="A56" s="30">
        <f t="shared" si="4"/>
        <v>39226</v>
      </c>
      <c r="B56">
        <v>0</v>
      </c>
      <c r="C56">
        <v>0</v>
      </c>
      <c r="D56">
        <v>3556.4</v>
      </c>
      <c r="E56">
        <v>1904.2</v>
      </c>
      <c r="F56" s="10">
        <f t="shared" si="15"/>
        <v>3556.4</v>
      </c>
      <c r="G56" s="2">
        <f t="shared" si="15"/>
        <v>1904.2</v>
      </c>
      <c r="H56" s="49">
        <f t="shared" si="14"/>
        <v>86.7660959983195</v>
      </c>
      <c r="I56">
        <v>60</v>
      </c>
    </row>
    <row r="57" spans="1:9" x14ac:dyDescent="0.2">
      <c r="A57" s="30">
        <f t="shared" si="4"/>
        <v>39233</v>
      </c>
      <c r="B57">
        <v>0</v>
      </c>
      <c r="C57">
        <v>0</v>
      </c>
      <c r="D57">
        <v>3573.1</v>
      </c>
      <c r="E57">
        <v>1905.6</v>
      </c>
      <c r="F57" s="10">
        <f t="shared" si="15"/>
        <v>3573.1</v>
      </c>
      <c r="G57" s="2">
        <f t="shared" si="15"/>
        <v>1905.6</v>
      </c>
      <c r="H57" s="49">
        <f t="shared" si="14"/>
        <v>87.505247691015953</v>
      </c>
      <c r="I57">
        <v>60</v>
      </c>
    </row>
    <row r="58" spans="1:9" x14ac:dyDescent="0.2">
      <c r="A58" s="30">
        <f t="shared" si="4"/>
        <v>39240</v>
      </c>
      <c r="B58">
        <v>0</v>
      </c>
      <c r="C58">
        <v>0</v>
      </c>
      <c r="D58">
        <v>3576.9</v>
      </c>
      <c r="E58">
        <v>1905.7</v>
      </c>
      <c r="F58" s="10">
        <f t="shared" ref="F58:G60" si="16">+B58+D58</f>
        <v>3576.9</v>
      </c>
      <c r="G58" s="2">
        <f t="shared" si="16"/>
        <v>1905.7</v>
      </c>
      <c r="H58" s="49">
        <f t="shared" ref="H58:H63" si="17">+(F58/G58-1)*100</f>
        <v>87.694810305924335</v>
      </c>
      <c r="I58">
        <v>60</v>
      </c>
    </row>
    <row r="59" spans="1:9" x14ac:dyDescent="0.2">
      <c r="A59" s="30">
        <f t="shared" si="4"/>
        <v>39247</v>
      </c>
      <c r="B59">
        <v>0</v>
      </c>
      <c r="C59">
        <v>0</v>
      </c>
      <c r="D59">
        <v>3576.9</v>
      </c>
      <c r="E59">
        <v>1905.7</v>
      </c>
      <c r="F59" s="10">
        <f t="shared" si="16"/>
        <v>3576.9</v>
      </c>
      <c r="G59" s="2">
        <f t="shared" si="16"/>
        <v>1905.7</v>
      </c>
      <c r="H59" s="49">
        <f t="shared" si="17"/>
        <v>87.694810305924335</v>
      </c>
      <c r="I59">
        <v>60</v>
      </c>
    </row>
    <row r="60" spans="1:9" x14ac:dyDescent="0.2">
      <c r="A60" s="30">
        <f t="shared" si="4"/>
        <v>39254</v>
      </c>
      <c r="B60">
        <v>0</v>
      </c>
      <c r="C60">
        <v>0</v>
      </c>
      <c r="D60">
        <v>3587.2</v>
      </c>
      <c r="E60">
        <v>1905.7</v>
      </c>
      <c r="F60" s="10">
        <f t="shared" si="16"/>
        <v>3587.2</v>
      </c>
      <c r="G60" s="2">
        <f t="shared" si="16"/>
        <v>1905.7</v>
      </c>
      <c r="H60" s="49">
        <f t="shared" si="17"/>
        <v>88.23529411764703</v>
      </c>
      <c r="I60">
        <v>60</v>
      </c>
    </row>
    <row r="61" spans="1:9" x14ac:dyDescent="0.2">
      <c r="A61" s="30">
        <f t="shared" si="4"/>
        <v>39261</v>
      </c>
      <c r="B61">
        <v>0</v>
      </c>
      <c r="C61">
        <v>7.9</v>
      </c>
      <c r="D61">
        <v>3594.7</v>
      </c>
      <c r="E61">
        <v>1968.3</v>
      </c>
      <c r="F61" s="10">
        <f t="shared" ref="F61:G63" si="18">+B61+D61</f>
        <v>3594.7</v>
      </c>
      <c r="G61" s="2">
        <f t="shared" si="18"/>
        <v>1976.2</v>
      </c>
      <c r="H61" s="49">
        <f t="shared" si="17"/>
        <v>81.899605303106966</v>
      </c>
      <c r="I61">
        <v>60</v>
      </c>
    </row>
    <row r="62" spans="1:9" x14ac:dyDescent="0.2">
      <c r="A62" s="30">
        <f t="shared" si="4"/>
        <v>39268</v>
      </c>
      <c r="B62">
        <v>0</v>
      </c>
      <c r="C62">
        <v>7.9</v>
      </c>
      <c r="D62">
        <v>3603.9</v>
      </c>
      <c r="E62">
        <v>1968.3</v>
      </c>
      <c r="F62" s="10">
        <f t="shared" si="18"/>
        <v>3603.9</v>
      </c>
      <c r="G62" s="2">
        <f t="shared" si="18"/>
        <v>1976.2</v>
      </c>
      <c r="H62" s="49">
        <f t="shared" si="17"/>
        <v>82.365145228215766</v>
      </c>
      <c r="I62">
        <v>60</v>
      </c>
    </row>
    <row r="63" spans="1:9" x14ac:dyDescent="0.2">
      <c r="A63" s="30">
        <f t="shared" si="4"/>
        <v>39275</v>
      </c>
      <c r="B63">
        <v>0</v>
      </c>
      <c r="C63">
        <v>7.9</v>
      </c>
      <c r="D63">
        <v>3608.3</v>
      </c>
      <c r="E63">
        <v>2057.1</v>
      </c>
      <c r="F63" s="10">
        <f t="shared" si="18"/>
        <v>3608.3</v>
      </c>
      <c r="G63" s="2">
        <f t="shared" si="18"/>
        <v>2065</v>
      </c>
      <c r="H63" s="49">
        <f t="shared" si="17"/>
        <v>74.736077481840212</v>
      </c>
      <c r="I63">
        <v>60</v>
      </c>
    </row>
    <row r="64" spans="1:9" x14ac:dyDescent="0.2">
      <c r="A64" s="30">
        <f t="shared" si="4"/>
        <v>39282</v>
      </c>
      <c r="B64">
        <v>0</v>
      </c>
      <c r="C64">
        <v>7.9</v>
      </c>
      <c r="D64">
        <v>3608.3</v>
      </c>
      <c r="E64">
        <v>2057.1</v>
      </c>
      <c r="F64" s="10">
        <f t="shared" ref="F64:G66" si="19">+B64+D64</f>
        <v>3608.3</v>
      </c>
      <c r="G64" s="2">
        <f t="shared" si="19"/>
        <v>2065</v>
      </c>
      <c r="H64" s="49">
        <f t="shared" ref="H64:H69" si="20">+(F64/G64-1)*100</f>
        <v>74.736077481840212</v>
      </c>
      <c r="I64">
        <v>60</v>
      </c>
    </row>
    <row r="65" spans="1:9" x14ac:dyDescent="0.2">
      <c r="A65" s="30">
        <f t="shared" si="4"/>
        <v>39289</v>
      </c>
      <c r="B65">
        <v>0</v>
      </c>
      <c r="C65">
        <v>7.9</v>
      </c>
      <c r="D65">
        <v>3608.3</v>
      </c>
      <c r="E65">
        <v>2057.1</v>
      </c>
      <c r="F65" s="10">
        <f t="shared" si="19"/>
        <v>3608.3</v>
      </c>
      <c r="G65" s="2">
        <f t="shared" si="19"/>
        <v>2065</v>
      </c>
      <c r="H65" s="49">
        <f t="shared" si="20"/>
        <v>74.736077481840212</v>
      </c>
      <c r="I65">
        <v>60</v>
      </c>
    </row>
    <row r="66" spans="1:9" x14ac:dyDescent="0.2">
      <c r="A66" s="30">
        <f t="shared" si="4"/>
        <v>39296</v>
      </c>
      <c r="B66">
        <v>0</v>
      </c>
      <c r="C66">
        <v>7.9</v>
      </c>
      <c r="D66">
        <v>3608.3</v>
      </c>
      <c r="E66">
        <v>2123.1</v>
      </c>
      <c r="F66" s="10">
        <f t="shared" si="19"/>
        <v>3608.3</v>
      </c>
      <c r="G66" s="2">
        <f t="shared" si="19"/>
        <v>2131</v>
      </c>
      <c r="H66" s="49">
        <f t="shared" si="20"/>
        <v>69.324260910370711</v>
      </c>
      <c r="I66">
        <v>60</v>
      </c>
    </row>
    <row r="67" spans="1:9" x14ac:dyDescent="0.2">
      <c r="A67" s="30">
        <f t="shared" si="4"/>
        <v>39303</v>
      </c>
      <c r="B67">
        <v>0</v>
      </c>
      <c r="C67">
        <v>13.3</v>
      </c>
      <c r="D67">
        <v>3615.2</v>
      </c>
      <c r="E67">
        <v>2123.1</v>
      </c>
      <c r="F67" s="10">
        <f t="shared" ref="F67:G69" si="21">+B67+D67</f>
        <v>3615.2</v>
      </c>
      <c r="G67" s="2">
        <f t="shared" si="21"/>
        <v>2136.4</v>
      </c>
      <c r="H67" s="49">
        <f t="shared" si="20"/>
        <v>69.219247331960304</v>
      </c>
      <c r="I67">
        <v>60</v>
      </c>
    </row>
    <row r="68" spans="1:9" x14ac:dyDescent="0.2">
      <c r="A68" s="30">
        <f t="shared" si="4"/>
        <v>39310</v>
      </c>
      <c r="B68">
        <v>0</v>
      </c>
      <c r="C68">
        <v>13.3</v>
      </c>
      <c r="D68">
        <v>3615.2</v>
      </c>
      <c r="E68">
        <v>2123.1</v>
      </c>
      <c r="F68" s="10">
        <f t="shared" si="21"/>
        <v>3615.2</v>
      </c>
      <c r="G68" s="2">
        <f t="shared" si="21"/>
        <v>2136.4</v>
      </c>
      <c r="H68" s="49">
        <f t="shared" si="20"/>
        <v>69.219247331960304</v>
      </c>
      <c r="I68">
        <v>60</v>
      </c>
    </row>
    <row r="69" spans="1:9" x14ac:dyDescent="0.2">
      <c r="A69" s="30">
        <f t="shared" si="4"/>
        <v>39317</v>
      </c>
      <c r="B69">
        <v>0</v>
      </c>
      <c r="C69">
        <v>13.3</v>
      </c>
      <c r="D69">
        <v>3615.2</v>
      </c>
      <c r="E69">
        <v>2123.1</v>
      </c>
      <c r="F69" s="10">
        <f t="shared" si="21"/>
        <v>3615.2</v>
      </c>
      <c r="G69" s="2">
        <f t="shared" si="21"/>
        <v>2136.4</v>
      </c>
      <c r="H69" s="49">
        <f t="shared" si="20"/>
        <v>69.219247331960304</v>
      </c>
      <c r="I69">
        <v>60</v>
      </c>
    </row>
    <row r="70" spans="1:9" x14ac:dyDescent="0.2">
      <c r="A70" s="30">
        <f t="shared" si="4"/>
        <v>39324</v>
      </c>
      <c r="B70">
        <v>0</v>
      </c>
      <c r="C70">
        <v>13.3</v>
      </c>
      <c r="D70">
        <v>3615.2</v>
      </c>
      <c r="E70">
        <v>2123.1</v>
      </c>
      <c r="F70" s="10">
        <f t="shared" ref="F70:G72" si="22">+B70+D70</f>
        <v>3615.2</v>
      </c>
      <c r="G70" s="2">
        <f t="shared" si="22"/>
        <v>2136.4</v>
      </c>
      <c r="H70" s="49">
        <f t="shared" ref="H70:H75" si="23">+(F70/G70-1)*100</f>
        <v>69.219247331960304</v>
      </c>
      <c r="I70">
        <v>60</v>
      </c>
    </row>
    <row r="71" spans="1:9" x14ac:dyDescent="0.2">
      <c r="A71" s="77">
        <f t="shared" si="4"/>
        <v>39331</v>
      </c>
      <c r="B71">
        <v>60</v>
      </c>
      <c r="C71">
        <v>22.3</v>
      </c>
      <c r="E71">
        <v>0</v>
      </c>
      <c r="F71" s="10">
        <f t="shared" si="22"/>
        <v>60</v>
      </c>
      <c r="G71" s="2">
        <f t="shared" si="22"/>
        <v>22.3</v>
      </c>
      <c r="H71" s="49">
        <f t="shared" si="23"/>
        <v>169.05829596412553</v>
      </c>
    </row>
    <row r="72" spans="1:9" x14ac:dyDescent="0.2">
      <c r="A72" s="30">
        <f t="shared" si="4"/>
        <v>39338</v>
      </c>
      <c r="B72">
        <v>60</v>
      </c>
      <c r="C72">
        <v>22.3</v>
      </c>
      <c r="D72">
        <v>65.2</v>
      </c>
      <c r="E72">
        <v>0</v>
      </c>
      <c r="F72" s="10">
        <f t="shared" si="22"/>
        <v>125.2</v>
      </c>
      <c r="G72" s="2">
        <f t="shared" si="22"/>
        <v>22.3</v>
      </c>
      <c r="H72" s="49">
        <f t="shared" si="23"/>
        <v>461.43497757847535</v>
      </c>
    </row>
    <row r="73" spans="1:9" x14ac:dyDescent="0.2">
      <c r="A73" s="30">
        <f t="shared" si="4"/>
        <v>39345</v>
      </c>
      <c r="B73">
        <v>60</v>
      </c>
      <c r="C73">
        <v>82.3</v>
      </c>
      <c r="D73">
        <v>127.7</v>
      </c>
      <c r="E73">
        <v>66</v>
      </c>
      <c r="F73" s="10">
        <f t="shared" ref="F73:G75" si="24">+B73+D73</f>
        <v>187.7</v>
      </c>
      <c r="G73" s="2">
        <f t="shared" si="24"/>
        <v>148.30000000000001</v>
      </c>
      <c r="H73" s="49">
        <f t="shared" si="23"/>
        <v>26.567768037761287</v>
      </c>
    </row>
    <row r="74" spans="1:9" x14ac:dyDescent="0.2">
      <c r="A74" s="30">
        <f t="shared" si="4"/>
        <v>39352</v>
      </c>
      <c r="B74">
        <v>60</v>
      </c>
      <c r="C74">
        <v>137.30000000000001</v>
      </c>
      <c r="D74">
        <v>129.30000000000001</v>
      </c>
      <c r="E74">
        <v>66</v>
      </c>
      <c r="F74" s="10">
        <f t="shared" si="24"/>
        <v>189.3</v>
      </c>
      <c r="G74" s="2">
        <f t="shared" si="24"/>
        <v>203.3</v>
      </c>
      <c r="H74" s="49">
        <f t="shared" si="23"/>
        <v>-6.8863748155435278</v>
      </c>
    </row>
    <row r="75" spans="1:9" x14ac:dyDescent="0.2">
      <c r="A75" s="30">
        <f t="shared" si="4"/>
        <v>39359</v>
      </c>
      <c r="B75">
        <v>150</v>
      </c>
      <c r="C75">
        <v>233.1</v>
      </c>
      <c r="D75">
        <v>129.30000000000001</v>
      </c>
      <c r="E75">
        <v>287.89999999999998</v>
      </c>
      <c r="F75" s="10">
        <f t="shared" si="24"/>
        <v>279.3</v>
      </c>
      <c r="G75" s="2">
        <f t="shared" si="24"/>
        <v>521</v>
      </c>
      <c r="H75" s="49">
        <f t="shared" si="23"/>
        <v>-46.391554702495199</v>
      </c>
    </row>
    <row r="76" spans="1:9" x14ac:dyDescent="0.2">
      <c r="A76" s="30">
        <f t="shared" si="4"/>
        <v>39366</v>
      </c>
      <c r="B76">
        <v>150</v>
      </c>
      <c r="C76">
        <v>329.1</v>
      </c>
      <c r="D76">
        <v>255.2</v>
      </c>
      <c r="E76">
        <v>291.10000000000002</v>
      </c>
      <c r="F76" s="10">
        <f t="shared" ref="F76:G78" si="25">+B76+D76</f>
        <v>405.2</v>
      </c>
      <c r="G76" s="2">
        <f t="shared" si="25"/>
        <v>620.20000000000005</v>
      </c>
      <c r="H76" s="49">
        <f t="shared" ref="H76:H81" si="26">+(F76/G76-1)*100</f>
        <v>-34.666236697839416</v>
      </c>
    </row>
    <row r="77" spans="1:9" x14ac:dyDescent="0.2">
      <c r="A77" s="30">
        <f t="shared" si="4"/>
        <v>39373</v>
      </c>
      <c r="B77">
        <v>150</v>
      </c>
      <c r="C77">
        <v>387</v>
      </c>
      <c r="D77">
        <v>343.1</v>
      </c>
      <c r="E77">
        <v>457.3</v>
      </c>
      <c r="F77" s="10">
        <f t="shared" si="25"/>
        <v>493.1</v>
      </c>
      <c r="G77" s="2">
        <f t="shared" si="25"/>
        <v>844.3</v>
      </c>
      <c r="H77" s="49">
        <f t="shared" si="26"/>
        <v>-41.596588890204899</v>
      </c>
    </row>
    <row r="78" spans="1:9" x14ac:dyDescent="0.2">
      <c r="A78" s="30">
        <f t="shared" si="4"/>
        <v>39380</v>
      </c>
      <c r="B78">
        <v>150</v>
      </c>
      <c r="C78">
        <v>327</v>
      </c>
      <c r="D78">
        <v>494</v>
      </c>
      <c r="E78">
        <v>574.79999999999995</v>
      </c>
      <c r="F78" s="10">
        <f t="shared" si="25"/>
        <v>644</v>
      </c>
      <c r="G78" s="2">
        <f t="shared" si="25"/>
        <v>901.8</v>
      </c>
      <c r="H78" s="49">
        <f t="shared" si="26"/>
        <v>-28.587269904635171</v>
      </c>
    </row>
    <row r="79" spans="1:9" x14ac:dyDescent="0.2">
      <c r="A79" s="30">
        <f t="shared" si="4"/>
        <v>39387</v>
      </c>
      <c r="B79">
        <v>150</v>
      </c>
      <c r="C79">
        <v>327</v>
      </c>
      <c r="D79">
        <v>676</v>
      </c>
      <c r="E79">
        <v>794.1</v>
      </c>
      <c r="F79" s="10">
        <f t="shared" ref="F79:G81" si="27">+B79+D79</f>
        <v>826</v>
      </c>
      <c r="G79" s="2">
        <f t="shared" si="27"/>
        <v>1121.0999999999999</v>
      </c>
      <c r="H79" s="49">
        <f t="shared" si="26"/>
        <v>-26.322361965926312</v>
      </c>
    </row>
    <row r="80" spans="1:9" x14ac:dyDescent="0.2">
      <c r="A80" s="30">
        <f t="shared" si="4"/>
        <v>39394</v>
      </c>
      <c r="B80">
        <v>150</v>
      </c>
      <c r="C80">
        <v>327</v>
      </c>
      <c r="D80">
        <v>789.8</v>
      </c>
      <c r="E80">
        <v>945</v>
      </c>
      <c r="F80" s="10">
        <f t="shared" si="27"/>
        <v>939.8</v>
      </c>
      <c r="G80" s="2">
        <f t="shared" si="27"/>
        <v>1272</v>
      </c>
      <c r="H80" s="49">
        <f t="shared" si="26"/>
        <v>-26.116352201257865</v>
      </c>
    </row>
    <row r="81" spans="1:9" x14ac:dyDescent="0.2">
      <c r="A81" s="30">
        <f t="shared" si="4"/>
        <v>39401</v>
      </c>
      <c r="B81">
        <v>177.5</v>
      </c>
      <c r="C81">
        <v>288.5</v>
      </c>
      <c r="D81">
        <v>827.8</v>
      </c>
      <c r="E81">
        <v>1031.9000000000001</v>
      </c>
      <c r="F81" s="10">
        <f t="shared" si="27"/>
        <v>1005.3</v>
      </c>
      <c r="G81" s="2">
        <f t="shared" si="27"/>
        <v>1320.4</v>
      </c>
      <c r="H81" s="49">
        <f t="shared" si="26"/>
        <v>-23.863980611935787</v>
      </c>
    </row>
    <row r="82" spans="1:9" x14ac:dyDescent="0.2">
      <c r="A82" s="30">
        <f t="shared" si="4"/>
        <v>39408</v>
      </c>
      <c r="B82">
        <v>120</v>
      </c>
      <c r="C82">
        <v>323.5</v>
      </c>
      <c r="D82">
        <v>959.7</v>
      </c>
      <c r="E82">
        <v>1173.3</v>
      </c>
      <c r="F82" s="10">
        <f t="shared" ref="F82:G84" si="28">+B82+D82</f>
        <v>1079.7</v>
      </c>
      <c r="G82" s="2">
        <f t="shared" si="28"/>
        <v>1496.8</v>
      </c>
      <c r="H82" s="49">
        <f t="shared" ref="H82:H87" si="29">+(F82/G82-1)*100</f>
        <v>-27.866114377338313</v>
      </c>
    </row>
    <row r="83" spans="1:9" x14ac:dyDescent="0.2">
      <c r="A83" s="30">
        <f t="shared" si="4"/>
        <v>39415</v>
      </c>
      <c r="B83">
        <v>184.5</v>
      </c>
      <c r="C83">
        <v>287.5</v>
      </c>
      <c r="D83">
        <v>1148.2</v>
      </c>
      <c r="E83">
        <v>1217.7</v>
      </c>
      <c r="F83" s="10">
        <f t="shared" si="28"/>
        <v>1332.7</v>
      </c>
      <c r="G83" s="2">
        <f t="shared" si="28"/>
        <v>1505.2</v>
      </c>
      <c r="H83" s="49">
        <f t="shared" si="29"/>
        <v>-11.460271060324212</v>
      </c>
    </row>
    <row r="84" spans="1:9" x14ac:dyDescent="0.2">
      <c r="A84" s="30">
        <f t="shared" si="4"/>
        <v>39422</v>
      </c>
      <c r="B84">
        <v>178</v>
      </c>
      <c r="C84">
        <v>227.5</v>
      </c>
      <c r="D84">
        <v>1359.9</v>
      </c>
      <c r="E84">
        <v>1448.5</v>
      </c>
      <c r="F84" s="10">
        <f t="shared" si="28"/>
        <v>1537.9</v>
      </c>
      <c r="G84" s="2">
        <f t="shared" si="28"/>
        <v>1676</v>
      </c>
      <c r="H84" s="49">
        <f t="shared" si="29"/>
        <v>-8.2398568019093066</v>
      </c>
    </row>
    <row r="85" spans="1:9" x14ac:dyDescent="0.2">
      <c r="A85" s="30">
        <f t="shared" si="4"/>
        <v>39429</v>
      </c>
      <c r="B85">
        <v>178</v>
      </c>
      <c r="C85">
        <v>294.5</v>
      </c>
      <c r="D85">
        <v>1426.6</v>
      </c>
      <c r="E85">
        <v>1504.6</v>
      </c>
      <c r="F85" s="10">
        <f t="shared" ref="F85:G87" si="30">+B85+D85</f>
        <v>1604.6</v>
      </c>
      <c r="G85" s="2">
        <f t="shared" si="30"/>
        <v>1799.1</v>
      </c>
      <c r="H85" s="49">
        <f t="shared" si="29"/>
        <v>-10.810961036073596</v>
      </c>
    </row>
    <row r="86" spans="1:9" x14ac:dyDescent="0.2">
      <c r="A86" s="30">
        <f t="shared" si="4"/>
        <v>39436</v>
      </c>
      <c r="B86">
        <v>178</v>
      </c>
      <c r="C86">
        <v>354</v>
      </c>
      <c r="D86">
        <v>1523.2</v>
      </c>
      <c r="E86">
        <v>1571.2</v>
      </c>
      <c r="F86" s="10">
        <f t="shared" si="30"/>
        <v>1701.2</v>
      </c>
      <c r="G86" s="2">
        <f t="shared" si="30"/>
        <v>1925.2</v>
      </c>
      <c r="H86" s="49">
        <f t="shared" si="29"/>
        <v>-11.635154789112823</v>
      </c>
    </row>
    <row r="87" spans="1:9" x14ac:dyDescent="0.2">
      <c r="A87" s="30">
        <f t="shared" si="4"/>
        <v>39443</v>
      </c>
      <c r="B87">
        <v>210.7</v>
      </c>
      <c r="C87">
        <v>299</v>
      </c>
      <c r="D87">
        <v>1631.1</v>
      </c>
      <c r="E87">
        <v>1954.8</v>
      </c>
      <c r="F87" s="10">
        <f t="shared" si="30"/>
        <v>1841.8</v>
      </c>
      <c r="G87" s="2">
        <f t="shared" si="30"/>
        <v>2253.8000000000002</v>
      </c>
      <c r="H87" s="49">
        <f t="shared" si="29"/>
        <v>-18.28023782056971</v>
      </c>
    </row>
    <row r="88" spans="1:9" x14ac:dyDescent="0.2">
      <c r="A88" s="30">
        <f t="shared" si="4"/>
        <v>39450</v>
      </c>
      <c r="B88">
        <v>148</v>
      </c>
      <c r="C88">
        <v>292</v>
      </c>
      <c r="D88">
        <v>1771.3</v>
      </c>
      <c r="E88">
        <v>1962</v>
      </c>
      <c r="F88" s="10">
        <f t="shared" ref="F88:G90" si="31">+B88+D88</f>
        <v>1919.3</v>
      </c>
      <c r="G88" s="2">
        <f t="shared" si="31"/>
        <v>2254</v>
      </c>
      <c r="H88" s="49">
        <f t="shared" ref="H88:H93" si="32">+(F88/G88-1)*100</f>
        <v>-14.849157054126005</v>
      </c>
    </row>
    <row r="89" spans="1:9" x14ac:dyDescent="0.2">
      <c r="A89" s="30">
        <f t="shared" si="4"/>
        <v>39457</v>
      </c>
      <c r="B89">
        <v>233</v>
      </c>
      <c r="C89">
        <v>118</v>
      </c>
      <c r="D89">
        <v>1872.7</v>
      </c>
      <c r="E89">
        <v>2336</v>
      </c>
      <c r="F89" s="10">
        <f t="shared" si="31"/>
        <v>2105.6999999999998</v>
      </c>
      <c r="G89" s="2">
        <f t="shared" si="31"/>
        <v>2454</v>
      </c>
      <c r="H89" s="49">
        <f t="shared" si="32"/>
        <v>-14.193154034229838</v>
      </c>
    </row>
    <row r="90" spans="1:9" x14ac:dyDescent="0.2">
      <c r="A90" s="30">
        <f t="shared" si="4"/>
        <v>39464</v>
      </c>
      <c r="B90">
        <v>285.2</v>
      </c>
      <c r="C90">
        <v>118</v>
      </c>
      <c r="D90">
        <v>2074.3000000000002</v>
      </c>
      <c r="E90">
        <v>2396.4</v>
      </c>
      <c r="F90" s="10">
        <f t="shared" si="31"/>
        <v>2359.5</v>
      </c>
      <c r="G90" s="2">
        <f t="shared" si="31"/>
        <v>2514.4</v>
      </c>
      <c r="H90" s="49">
        <f t="shared" si="32"/>
        <v>-6.1605154311167754</v>
      </c>
    </row>
    <row r="91" spans="1:9" x14ac:dyDescent="0.2">
      <c r="A91" s="30">
        <f t="shared" si="4"/>
        <v>39471</v>
      </c>
      <c r="B91">
        <v>240</v>
      </c>
      <c r="C91">
        <v>84</v>
      </c>
      <c r="D91">
        <v>2160.5</v>
      </c>
      <c r="E91">
        <v>2529.5</v>
      </c>
      <c r="F91" s="10">
        <f t="shared" ref="F91:G93" si="33">+B91+D91</f>
        <v>2400.5</v>
      </c>
      <c r="G91" s="2">
        <f t="shared" si="33"/>
        <v>2613.5</v>
      </c>
      <c r="H91" s="49">
        <f t="shared" si="32"/>
        <v>-8.1499904342835272</v>
      </c>
      <c r="I91">
        <v>110</v>
      </c>
    </row>
    <row r="92" spans="1:9" x14ac:dyDescent="0.2">
      <c r="A92" s="30">
        <f t="shared" si="4"/>
        <v>39478</v>
      </c>
      <c r="B92">
        <v>240</v>
      </c>
      <c r="C92">
        <v>26</v>
      </c>
      <c r="D92">
        <v>2290.9</v>
      </c>
      <c r="E92">
        <v>2610</v>
      </c>
      <c r="F92" s="10">
        <f t="shared" si="33"/>
        <v>2530.9</v>
      </c>
      <c r="G92" s="2">
        <f t="shared" si="33"/>
        <v>2636</v>
      </c>
      <c r="H92" s="49">
        <f t="shared" si="32"/>
        <v>-3.9871016691957473</v>
      </c>
      <c r="I92">
        <v>110</v>
      </c>
    </row>
    <row r="93" spans="1:9" x14ac:dyDescent="0.2">
      <c r="A93" s="30">
        <f t="shared" si="4"/>
        <v>39485</v>
      </c>
      <c r="B93">
        <v>240</v>
      </c>
      <c r="C93">
        <v>26</v>
      </c>
      <c r="D93">
        <v>2604.9</v>
      </c>
      <c r="E93">
        <v>2934.4</v>
      </c>
      <c r="F93" s="10">
        <f t="shared" si="33"/>
        <v>2844.9</v>
      </c>
      <c r="G93" s="2">
        <f t="shared" si="33"/>
        <v>2960.4</v>
      </c>
      <c r="H93" s="49">
        <f t="shared" si="32"/>
        <v>-3.9014997973246812</v>
      </c>
      <c r="I93">
        <v>110</v>
      </c>
    </row>
    <row r="94" spans="1:9" x14ac:dyDescent="0.2">
      <c r="A94" s="30">
        <f t="shared" si="4"/>
        <v>39492</v>
      </c>
      <c r="B94">
        <v>272</v>
      </c>
      <c r="C94">
        <v>0</v>
      </c>
      <c r="D94">
        <v>2677.5</v>
      </c>
      <c r="E94">
        <v>2965.8</v>
      </c>
      <c r="F94" s="10">
        <f t="shared" ref="F94:G96" si="34">+B94+D94</f>
        <v>2949.5</v>
      </c>
      <c r="G94" s="2">
        <f t="shared" si="34"/>
        <v>2965.8</v>
      </c>
      <c r="H94" s="49">
        <f t="shared" ref="H94:H99" si="35">+(F94/G94-1)*100</f>
        <v>-0.54959875918808576</v>
      </c>
      <c r="I94">
        <v>110</v>
      </c>
    </row>
    <row r="95" spans="1:9" x14ac:dyDescent="0.2">
      <c r="A95" s="30">
        <f t="shared" si="4"/>
        <v>39499</v>
      </c>
      <c r="B95">
        <v>214</v>
      </c>
      <c r="C95">
        <v>0</v>
      </c>
      <c r="D95">
        <v>2852.9</v>
      </c>
      <c r="E95">
        <v>3098.3</v>
      </c>
      <c r="F95" s="10">
        <f t="shared" si="34"/>
        <v>3066.9</v>
      </c>
      <c r="G95" s="2">
        <f t="shared" si="34"/>
        <v>3098.3</v>
      </c>
      <c r="H95" s="49">
        <f t="shared" si="35"/>
        <v>-1.0134589936416805</v>
      </c>
      <c r="I95">
        <v>110</v>
      </c>
    </row>
    <row r="96" spans="1:9" x14ac:dyDescent="0.2">
      <c r="A96" s="30">
        <f t="shared" si="4"/>
        <v>39506</v>
      </c>
      <c r="B96">
        <v>162</v>
      </c>
      <c r="C96">
        <v>0</v>
      </c>
      <c r="D96">
        <v>3112.6</v>
      </c>
      <c r="E96">
        <v>3253.2</v>
      </c>
      <c r="F96" s="10">
        <f t="shared" si="34"/>
        <v>3274.6</v>
      </c>
      <c r="G96" s="2">
        <f t="shared" si="34"/>
        <v>3253.2</v>
      </c>
      <c r="H96" s="49">
        <f t="shared" si="35"/>
        <v>0.65781384482970218</v>
      </c>
      <c r="I96">
        <v>110</v>
      </c>
    </row>
    <row r="97" spans="1:9" x14ac:dyDescent="0.2">
      <c r="A97" s="30">
        <f t="shared" si="4"/>
        <v>39513</v>
      </c>
      <c r="B97">
        <v>162</v>
      </c>
      <c r="C97">
        <v>0</v>
      </c>
      <c r="D97">
        <v>3112.6</v>
      </c>
      <c r="E97">
        <v>3253.2</v>
      </c>
      <c r="F97" s="10">
        <f t="shared" ref="F97:G99" si="36">+B97+D97</f>
        <v>3274.6</v>
      </c>
      <c r="G97" s="2">
        <f t="shared" si="36"/>
        <v>3253.2</v>
      </c>
      <c r="H97" s="49">
        <f t="shared" si="35"/>
        <v>0.65781384482970218</v>
      </c>
      <c r="I97">
        <v>110</v>
      </c>
    </row>
    <row r="98" spans="1:9" x14ac:dyDescent="0.2">
      <c r="A98" s="30">
        <f t="shared" si="4"/>
        <v>39520</v>
      </c>
      <c r="B98">
        <v>130.1</v>
      </c>
      <c r="C98">
        <v>18.399999999999999</v>
      </c>
      <c r="D98">
        <v>3396.9</v>
      </c>
      <c r="E98">
        <v>3383.9</v>
      </c>
      <c r="F98" s="10">
        <f t="shared" si="36"/>
        <v>3527</v>
      </c>
      <c r="G98" s="2">
        <f t="shared" si="36"/>
        <v>3402.3</v>
      </c>
      <c r="H98" s="49">
        <f t="shared" si="35"/>
        <v>3.6651676806865874</v>
      </c>
      <c r="I98">
        <v>110</v>
      </c>
    </row>
    <row r="99" spans="1:9" x14ac:dyDescent="0.2">
      <c r="A99" s="30">
        <f t="shared" si="4"/>
        <v>39527</v>
      </c>
      <c r="B99">
        <v>195.1</v>
      </c>
      <c r="C99">
        <v>24.5</v>
      </c>
      <c r="D99">
        <v>3444.7</v>
      </c>
      <c r="E99">
        <v>3385.1</v>
      </c>
      <c r="F99" s="10">
        <f t="shared" si="36"/>
        <v>3639.7999999999997</v>
      </c>
      <c r="G99" s="2">
        <f t="shared" si="36"/>
        <v>3409.6</v>
      </c>
      <c r="H99" s="49">
        <f t="shared" si="35"/>
        <v>6.7515251055842329</v>
      </c>
      <c r="I99">
        <v>110</v>
      </c>
    </row>
    <row r="100" spans="1:9" x14ac:dyDescent="0.2">
      <c r="A100" s="30">
        <f t="shared" si="4"/>
        <v>39534</v>
      </c>
      <c r="B100">
        <v>0.1</v>
      </c>
      <c r="C100">
        <v>24.5</v>
      </c>
      <c r="D100">
        <v>3444.7</v>
      </c>
      <c r="E100">
        <v>3520.3</v>
      </c>
      <c r="F100" s="10">
        <f t="shared" ref="F100:G102" si="37">+B100+D100</f>
        <v>3444.7999999999997</v>
      </c>
      <c r="G100" s="2">
        <f t="shared" si="37"/>
        <v>3544.8</v>
      </c>
      <c r="H100" s="49">
        <f>+(F100/G100-1)*100</f>
        <v>-2.821033626720848</v>
      </c>
      <c r="I100">
        <v>110</v>
      </c>
    </row>
    <row r="101" spans="1:9" x14ac:dyDescent="0.2">
      <c r="A101" s="30">
        <f t="shared" si="4"/>
        <v>39541</v>
      </c>
      <c r="B101">
        <v>0.1</v>
      </c>
      <c r="C101">
        <v>0</v>
      </c>
      <c r="D101">
        <v>3444.7</v>
      </c>
      <c r="E101">
        <v>3548.7</v>
      </c>
      <c r="F101" s="10">
        <f t="shared" si="37"/>
        <v>3444.7999999999997</v>
      </c>
      <c r="G101" s="2">
        <f t="shared" si="37"/>
        <v>3548.7</v>
      </c>
      <c r="H101" s="49">
        <f>+(F101/G101-1)*100</f>
        <v>-2.927832727477675</v>
      </c>
      <c r="I101">
        <v>305</v>
      </c>
    </row>
    <row r="102" spans="1:9" x14ac:dyDescent="0.2">
      <c r="A102" s="30">
        <f t="shared" si="4"/>
        <v>39548</v>
      </c>
      <c r="B102">
        <v>0.1</v>
      </c>
      <c r="C102">
        <v>0</v>
      </c>
      <c r="D102">
        <v>3510.1</v>
      </c>
      <c r="E102">
        <v>3548.7</v>
      </c>
      <c r="F102" s="10">
        <f t="shared" si="37"/>
        <v>3510.2</v>
      </c>
      <c r="G102" s="2">
        <f t="shared" si="37"/>
        <v>3548.7</v>
      </c>
      <c r="H102" s="49">
        <f>+(F102/G102-1)*100</f>
        <v>-1.0849043311635276</v>
      </c>
      <c r="I102">
        <v>305</v>
      </c>
    </row>
    <row r="103" spans="1:9" x14ac:dyDescent="0.2">
      <c r="A103" s="30">
        <f t="shared" ref="A103:A114" si="38">+A102+7</f>
        <v>39555</v>
      </c>
      <c r="B103">
        <v>0</v>
      </c>
      <c r="C103">
        <v>0</v>
      </c>
      <c r="D103">
        <v>3510.2</v>
      </c>
      <c r="E103">
        <v>3551.1</v>
      </c>
      <c r="F103" s="10">
        <f>+B103+D103</f>
        <v>3510.2</v>
      </c>
      <c r="G103" s="2">
        <f>+C103+E103</f>
        <v>3551.1</v>
      </c>
      <c r="H103" s="49">
        <f>+(F103/G103-1)*100</f>
        <v>-1.1517557939793366</v>
      </c>
      <c r="I103">
        <v>305</v>
      </c>
    </row>
    <row r="104" spans="1:9" x14ac:dyDescent="0.2">
      <c r="A104" s="30">
        <f t="shared" si="38"/>
        <v>39562</v>
      </c>
    </row>
    <row r="105" spans="1:9" x14ac:dyDescent="0.2">
      <c r="A105" s="30">
        <f t="shared" si="38"/>
        <v>39569</v>
      </c>
      <c r="B105">
        <v>0</v>
      </c>
      <c r="C105">
        <v>0</v>
      </c>
      <c r="D105">
        <v>3695.5</v>
      </c>
      <c r="E105">
        <v>3551.5</v>
      </c>
      <c r="F105" s="10">
        <f t="shared" ref="F105:G107" si="39">+B105+D105</f>
        <v>3695.5</v>
      </c>
      <c r="G105" s="2">
        <f t="shared" si="39"/>
        <v>3551.5</v>
      </c>
      <c r="H105" s="49">
        <f t="shared" ref="H105:H110" si="40">+(F105/G105-1)*100</f>
        <v>4.0546248064198265</v>
      </c>
      <c r="I105">
        <v>305</v>
      </c>
    </row>
    <row r="106" spans="1:9" x14ac:dyDescent="0.2">
      <c r="A106" s="30">
        <f t="shared" si="38"/>
        <v>39576</v>
      </c>
      <c r="B106">
        <v>0</v>
      </c>
      <c r="C106">
        <v>0</v>
      </c>
      <c r="D106">
        <v>3695.5</v>
      </c>
      <c r="E106">
        <v>3554.9</v>
      </c>
      <c r="F106" s="10">
        <f t="shared" si="39"/>
        <v>3695.5</v>
      </c>
      <c r="G106" s="2">
        <f t="shared" si="39"/>
        <v>3554.9</v>
      </c>
      <c r="H106" s="49">
        <f t="shared" si="40"/>
        <v>3.9551042223409993</v>
      </c>
      <c r="I106">
        <v>305</v>
      </c>
    </row>
    <row r="107" spans="1:9" x14ac:dyDescent="0.2">
      <c r="A107" s="30">
        <f t="shared" si="38"/>
        <v>39583</v>
      </c>
      <c r="B107">
        <v>0</v>
      </c>
      <c r="C107">
        <v>0</v>
      </c>
      <c r="D107">
        <v>3695.6</v>
      </c>
      <c r="E107">
        <v>3554.9</v>
      </c>
      <c r="F107" s="10">
        <f t="shared" si="39"/>
        <v>3695.6</v>
      </c>
      <c r="G107" s="2">
        <f t="shared" si="39"/>
        <v>3554.9</v>
      </c>
      <c r="H107" s="49">
        <f t="shared" si="40"/>
        <v>3.9579172409913044</v>
      </c>
      <c r="I107">
        <v>305</v>
      </c>
    </row>
    <row r="108" spans="1:9" x14ac:dyDescent="0.2">
      <c r="A108" s="30">
        <f t="shared" si="38"/>
        <v>39590</v>
      </c>
      <c r="B108">
        <v>0</v>
      </c>
      <c r="C108">
        <v>0</v>
      </c>
      <c r="D108">
        <v>3695.6</v>
      </c>
      <c r="E108">
        <v>3556.4</v>
      </c>
      <c r="F108" s="10">
        <f t="shared" ref="F108:G110" si="41">+B108+D108</f>
        <v>3695.6</v>
      </c>
      <c r="G108" s="2">
        <f t="shared" si="41"/>
        <v>3556.4</v>
      </c>
      <c r="H108" s="49">
        <f t="shared" si="40"/>
        <v>3.9140704082780253</v>
      </c>
      <c r="I108">
        <v>305</v>
      </c>
    </row>
    <row r="109" spans="1:9" x14ac:dyDescent="0.2">
      <c r="A109" s="30">
        <f t="shared" si="38"/>
        <v>39597</v>
      </c>
      <c r="B109">
        <v>0</v>
      </c>
      <c r="C109">
        <v>0</v>
      </c>
      <c r="D109">
        <v>3704.1</v>
      </c>
      <c r="E109">
        <v>3572.5</v>
      </c>
      <c r="F109" s="10">
        <f t="shared" si="41"/>
        <v>3704.1</v>
      </c>
      <c r="G109" s="2">
        <f t="shared" si="41"/>
        <v>3572.5</v>
      </c>
      <c r="H109" s="49">
        <f t="shared" si="40"/>
        <v>3.6836948915325296</v>
      </c>
      <c r="I109">
        <v>305</v>
      </c>
    </row>
    <row r="110" spans="1:9" x14ac:dyDescent="0.2">
      <c r="A110" s="30">
        <f t="shared" si="38"/>
        <v>39604</v>
      </c>
      <c r="B110">
        <v>0</v>
      </c>
      <c r="C110">
        <v>0</v>
      </c>
      <c r="D110">
        <v>3704.1</v>
      </c>
      <c r="E110">
        <v>3576.9</v>
      </c>
      <c r="F110" s="10">
        <f t="shared" si="41"/>
        <v>3704.1</v>
      </c>
      <c r="G110" s="2">
        <f t="shared" si="41"/>
        <v>3576.9</v>
      </c>
      <c r="H110" s="49">
        <f t="shared" si="40"/>
        <v>3.5561519751740267</v>
      </c>
      <c r="I110">
        <v>305</v>
      </c>
    </row>
    <row r="111" spans="1:9" x14ac:dyDescent="0.2">
      <c r="A111" s="30">
        <f t="shared" si="38"/>
        <v>39611</v>
      </c>
      <c r="B111">
        <v>0</v>
      </c>
      <c r="C111">
        <v>0</v>
      </c>
      <c r="D111">
        <v>3704.1</v>
      </c>
      <c r="E111">
        <v>3576.9</v>
      </c>
      <c r="F111" s="10">
        <f t="shared" ref="F111:G113" si="42">+B111+D111</f>
        <v>3704.1</v>
      </c>
      <c r="G111" s="2">
        <f t="shared" si="42"/>
        <v>3576.9</v>
      </c>
      <c r="H111" s="49">
        <f t="shared" ref="H111:H116" si="43">+(F111/G111-1)*100</f>
        <v>3.5561519751740267</v>
      </c>
      <c r="I111">
        <v>305</v>
      </c>
    </row>
    <row r="112" spans="1:9" x14ac:dyDescent="0.2">
      <c r="A112" s="30">
        <f t="shared" si="38"/>
        <v>39618</v>
      </c>
      <c r="B112">
        <v>0</v>
      </c>
      <c r="C112">
        <v>0</v>
      </c>
      <c r="D112">
        <v>3753.6</v>
      </c>
      <c r="E112">
        <v>3587.2</v>
      </c>
      <c r="F112" s="10">
        <f t="shared" si="42"/>
        <v>3753.6</v>
      </c>
      <c r="G112" s="2">
        <f t="shared" si="42"/>
        <v>3587.2</v>
      </c>
      <c r="H112" s="49">
        <f t="shared" si="43"/>
        <v>4.6387154326494207</v>
      </c>
      <c r="I112">
        <v>305</v>
      </c>
    </row>
    <row r="113" spans="1:10" x14ac:dyDescent="0.2">
      <c r="A113" s="30">
        <f t="shared" si="38"/>
        <v>39625</v>
      </c>
      <c r="B113">
        <v>0</v>
      </c>
      <c r="C113">
        <v>0</v>
      </c>
      <c r="D113">
        <v>3829.7</v>
      </c>
      <c r="E113">
        <v>3594.7</v>
      </c>
      <c r="F113" s="10">
        <f t="shared" si="42"/>
        <v>3829.7</v>
      </c>
      <c r="G113" s="2">
        <f t="shared" si="42"/>
        <v>3594.7</v>
      </c>
      <c r="H113" s="49">
        <f t="shared" si="43"/>
        <v>6.537402286699856</v>
      </c>
      <c r="I113">
        <v>305</v>
      </c>
    </row>
    <row r="114" spans="1:10" x14ac:dyDescent="0.2">
      <c r="A114" s="30">
        <f t="shared" si="38"/>
        <v>39632</v>
      </c>
      <c r="B114">
        <v>0</v>
      </c>
      <c r="C114">
        <v>0</v>
      </c>
      <c r="D114">
        <v>3829.7</v>
      </c>
      <c r="E114">
        <v>3603.9</v>
      </c>
      <c r="F114" s="10">
        <f t="shared" ref="F114:G116" si="44">+B114+D114</f>
        <v>3829.7</v>
      </c>
      <c r="G114" s="2">
        <f t="shared" si="44"/>
        <v>3603.9</v>
      </c>
      <c r="H114" s="49">
        <f t="shared" si="43"/>
        <v>6.2654346679985595</v>
      </c>
      <c r="I114">
        <v>305</v>
      </c>
    </row>
    <row r="115" spans="1:10" x14ac:dyDescent="0.2">
      <c r="A115" s="30">
        <f t="shared" ref="A115:A252" si="45">+A114+7</f>
        <v>39639</v>
      </c>
      <c r="B115">
        <v>0</v>
      </c>
      <c r="C115">
        <v>0</v>
      </c>
      <c r="D115">
        <v>3829.7</v>
      </c>
      <c r="E115">
        <v>3608.3</v>
      </c>
      <c r="F115" s="10">
        <f t="shared" si="44"/>
        <v>3829.7</v>
      </c>
      <c r="G115" s="2">
        <f t="shared" si="44"/>
        <v>3608.3</v>
      </c>
      <c r="H115" s="49">
        <f t="shared" si="43"/>
        <v>6.1358534489925898</v>
      </c>
      <c r="I115">
        <v>305</v>
      </c>
    </row>
    <row r="116" spans="1:10" x14ac:dyDescent="0.2">
      <c r="A116" s="30">
        <f t="shared" si="45"/>
        <v>39646</v>
      </c>
      <c r="B116">
        <v>0</v>
      </c>
      <c r="C116">
        <v>0</v>
      </c>
      <c r="D116">
        <v>3829.7</v>
      </c>
      <c r="E116">
        <v>3608.3</v>
      </c>
      <c r="F116" s="10">
        <f t="shared" si="44"/>
        <v>3829.7</v>
      </c>
      <c r="G116" s="2">
        <f t="shared" si="44"/>
        <v>3608.3</v>
      </c>
      <c r="H116" s="49">
        <f t="shared" si="43"/>
        <v>6.1358534489925898</v>
      </c>
      <c r="I116">
        <v>305</v>
      </c>
    </row>
    <row r="117" spans="1:10" x14ac:dyDescent="0.2">
      <c r="A117" s="30">
        <f t="shared" si="45"/>
        <v>39653</v>
      </c>
      <c r="B117">
        <v>0</v>
      </c>
      <c r="C117">
        <v>0</v>
      </c>
      <c r="D117">
        <v>3829.8</v>
      </c>
      <c r="E117">
        <v>3608.3</v>
      </c>
      <c r="F117" s="10">
        <f t="shared" ref="F117:G119" si="46">+B117+D117</f>
        <v>3829.8</v>
      </c>
      <c r="G117" s="2">
        <f t="shared" si="46"/>
        <v>3608.3</v>
      </c>
      <c r="H117" s="49">
        <f t="shared" ref="H117:H122" si="47">+(F117/G117-1)*100</f>
        <v>6.1386248371809504</v>
      </c>
      <c r="I117">
        <v>305</v>
      </c>
    </row>
    <row r="118" spans="1:10" x14ac:dyDescent="0.2">
      <c r="A118" s="30">
        <f t="shared" si="45"/>
        <v>39660</v>
      </c>
      <c r="B118">
        <v>0</v>
      </c>
      <c r="C118">
        <v>0</v>
      </c>
      <c r="D118">
        <v>3829.8</v>
      </c>
      <c r="E118">
        <v>3608.3</v>
      </c>
      <c r="F118" s="10">
        <f t="shared" si="46"/>
        <v>3829.8</v>
      </c>
      <c r="G118" s="2">
        <f t="shared" si="46"/>
        <v>3608.3</v>
      </c>
      <c r="H118" s="49">
        <f t="shared" si="47"/>
        <v>6.1386248371809504</v>
      </c>
      <c r="I118">
        <v>305</v>
      </c>
    </row>
    <row r="119" spans="1:10" x14ac:dyDescent="0.2">
      <c r="A119" s="30">
        <f t="shared" si="45"/>
        <v>39667</v>
      </c>
      <c r="B119">
        <v>0</v>
      </c>
      <c r="C119">
        <v>0</v>
      </c>
      <c r="D119">
        <v>3829.8</v>
      </c>
      <c r="E119">
        <v>3615.2</v>
      </c>
      <c r="F119" s="10">
        <f t="shared" si="46"/>
        <v>3829.8</v>
      </c>
      <c r="G119" s="2">
        <f t="shared" si="46"/>
        <v>3615.2</v>
      </c>
      <c r="H119" s="49">
        <f t="shared" si="47"/>
        <v>5.9360477981854398</v>
      </c>
      <c r="I119">
        <v>305</v>
      </c>
    </row>
    <row r="120" spans="1:10" x14ac:dyDescent="0.2">
      <c r="A120" s="30">
        <f t="shared" si="45"/>
        <v>39674</v>
      </c>
      <c r="B120">
        <v>0</v>
      </c>
      <c r="C120">
        <v>0</v>
      </c>
      <c r="D120">
        <v>3829.8</v>
      </c>
      <c r="E120">
        <v>3615.2</v>
      </c>
      <c r="F120" s="10">
        <f t="shared" ref="F120:G122" si="48">+B120+D120</f>
        <v>3829.8</v>
      </c>
      <c r="G120" s="2">
        <f t="shared" si="48"/>
        <v>3615.2</v>
      </c>
      <c r="H120" s="49">
        <f t="shared" si="47"/>
        <v>5.9360477981854398</v>
      </c>
      <c r="I120">
        <v>305</v>
      </c>
    </row>
    <row r="121" spans="1:10" x14ac:dyDescent="0.2">
      <c r="A121" s="30">
        <f t="shared" si="45"/>
        <v>39681</v>
      </c>
      <c r="B121">
        <v>0</v>
      </c>
      <c r="C121">
        <v>0</v>
      </c>
      <c r="D121">
        <v>3829.8</v>
      </c>
      <c r="E121">
        <v>3615.2</v>
      </c>
      <c r="F121" s="10">
        <f t="shared" si="48"/>
        <v>3829.8</v>
      </c>
      <c r="G121" s="2">
        <f t="shared" si="48"/>
        <v>3615.2</v>
      </c>
      <c r="H121" s="49">
        <f t="shared" si="47"/>
        <v>5.9360477981854398</v>
      </c>
      <c r="I121">
        <v>305</v>
      </c>
    </row>
    <row r="122" spans="1:10" x14ac:dyDescent="0.2">
      <c r="A122" s="30">
        <f t="shared" si="45"/>
        <v>39688</v>
      </c>
      <c r="B122">
        <v>0</v>
      </c>
      <c r="C122">
        <v>0</v>
      </c>
      <c r="D122">
        <v>3895.6</v>
      </c>
      <c r="E122">
        <v>3615.2</v>
      </c>
      <c r="F122" s="10">
        <f t="shared" si="48"/>
        <v>3895.6</v>
      </c>
      <c r="G122" s="2">
        <f t="shared" si="48"/>
        <v>3615.2</v>
      </c>
      <c r="H122" s="49">
        <f t="shared" si="47"/>
        <v>7.7561407391015802</v>
      </c>
      <c r="I122">
        <v>305</v>
      </c>
      <c r="J122" s="10">
        <f>+F122</f>
        <v>3895.6</v>
      </c>
    </row>
    <row r="123" spans="1:10" x14ac:dyDescent="0.2">
      <c r="A123" s="92">
        <f t="shared" si="45"/>
        <v>39695</v>
      </c>
      <c r="B123">
        <v>305</v>
      </c>
      <c r="C123">
        <v>60</v>
      </c>
      <c r="D123">
        <v>0</v>
      </c>
      <c r="E123">
        <v>0</v>
      </c>
      <c r="F123" s="10">
        <f t="shared" ref="F123:G125" si="49">+B123+D123</f>
        <v>305</v>
      </c>
      <c r="G123" s="2">
        <f t="shared" si="49"/>
        <v>60</v>
      </c>
      <c r="H123" s="49">
        <f t="shared" ref="H123:H128" si="50">+(F123/G123-1)*100</f>
        <v>408.33333333333331</v>
      </c>
    </row>
    <row r="124" spans="1:10" x14ac:dyDescent="0.2">
      <c r="A124" s="76">
        <f t="shared" si="45"/>
        <v>39702</v>
      </c>
      <c r="B124">
        <v>305</v>
      </c>
      <c r="C124">
        <v>60</v>
      </c>
      <c r="D124">
        <v>0.1</v>
      </c>
      <c r="E124">
        <v>65.2</v>
      </c>
      <c r="F124" s="10">
        <f t="shared" si="49"/>
        <v>305.10000000000002</v>
      </c>
      <c r="G124" s="2">
        <f t="shared" si="49"/>
        <v>125.2</v>
      </c>
      <c r="H124" s="49">
        <f t="shared" si="50"/>
        <v>143.69009584664539</v>
      </c>
    </row>
    <row r="125" spans="1:10" x14ac:dyDescent="0.2">
      <c r="A125" s="76">
        <f t="shared" si="45"/>
        <v>39709</v>
      </c>
      <c r="B125">
        <v>305</v>
      </c>
      <c r="C125">
        <v>60</v>
      </c>
      <c r="D125">
        <v>0.1</v>
      </c>
      <c r="E125">
        <v>127.7</v>
      </c>
      <c r="F125" s="10">
        <f t="shared" si="49"/>
        <v>305.10000000000002</v>
      </c>
      <c r="G125" s="2">
        <f t="shared" si="49"/>
        <v>187.7</v>
      </c>
      <c r="H125" s="49">
        <f t="shared" si="50"/>
        <v>62.546616941928626</v>
      </c>
    </row>
    <row r="126" spans="1:10" x14ac:dyDescent="0.2">
      <c r="A126" s="76">
        <f t="shared" si="45"/>
        <v>39716</v>
      </c>
      <c r="B126">
        <v>298</v>
      </c>
      <c r="C126">
        <v>60</v>
      </c>
      <c r="D126">
        <v>59.7</v>
      </c>
      <c r="E126">
        <v>129.30000000000001</v>
      </c>
      <c r="F126" s="10">
        <f t="shared" ref="F126:G128" si="51">+B126+D126</f>
        <v>357.7</v>
      </c>
      <c r="G126" s="2">
        <f t="shared" si="51"/>
        <v>189.3</v>
      </c>
      <c r="H126" s="49">
        <f t="shared" si="50"/>
        <v>88.959323824617002</v>
      </c>
    </row>
    <row r="127" spans="1:10" x14ac:dyDescent="0.2">
      <c r="A127" s="76">
        <f t="shared" si="45"/>
        <v>39723</v>
      </c>
      <c r="B127">
        <v>318</v>
      </c>
      <c r="C127">
        <v>150</v>
      </c>
      <c r="D127">
        <v>117.9</v>
      </c>
      <c r="E127">
        <v>129.30000000000001</v>
      </c>
      <c r="F127" s="10">
        <f t="shared" si="51"/>
        <v>435.9</v>
      </c>
      <c r="G127" s="2">
        <f t="shared" si="51"/>
        <v>279.3</v>
      </c>
      <c r="H127" s="49">
        <f t="shared" si="50"/>
        <v>56.06874328678839</v>
      </c>
    </row>
    <row r="128" spans="1:10" x14ac:dyDescent="0.2">
      <c r="A128" s="76">
        <f t="shared" si="45"/>
        <v>39730</v>
      </c>
      <c r="B128">
        <v>378</v>
      </c>
      <c r="C128">
        <v>150</v>
      </c>
      <c r="D128">
        <v>175.9</v>
      </c>
      <c r="E128">
        <v>255.2</v>
      </c>
      <c r="F128" s="10">
        <f t="shared" si="51"/>
        <v>553.9</v>
      </c>
      <c r="G128" s="2">
        <f t="shared" si="51"/>
        <v>405.2</v>
      </c>
      <c r="H128" s="49">
        <f t="shared" si="50"/>
        <v>36.69792694965448</v>
      </c>
    </row>
    <row r="129" spans="1:8" x14ac:dyDescent="0.2">
      <c r="A129" s="76">
        <f t="shared" si="45"/>
        <v>39737</v>
      </c>
      <c r="B129">
        <v>378</v>
      </c>
      <c r="C129">
        <v>150</v>
      </c>
      <c r="D129">
        <v>298.89999999999998</v>
      </c>
      <c r="E129">
        <v>343.1</v>
      </c>
      <c r="F129" s="10">
        <f t="shared" ref="F129:G131" si="52">+B129+D129</f>
        <v>676.9</v>
      </c>
      <c r="G129" s="2">
        <f t="shared" si="52"/>
        <v>493.1</v>
      </c>
      <c r="H129" s="49">
        <f t="shared" ref="H129:H134" si="53">+(F129/G129-1)*100</f>
        <v>37.274386534171569</v>
      </c>
    </row>
    <row r="130" spans="1:8" x14ac:dyDescent="0.2">
      <c r="A130" s="76">
        <f t="shared" si="45"/>
        <v>39744</v>
      </c>
      <c r="B130">
        <v>378</v>
      </c>
      <c r="C130">
        <v>150</v>
      </c>
      <c r="D130">
        <v>298.89999999999998</v>
      </c>
      <c r="E130">
        <v>494</v>
      </c>
      <c r="F130" s="10">
        <f t="shared" si="52"/>
        <v>676.9</v>
      </c>
      <c r="G130" s="2">
        <f t="shared" si="52"/>
        <v>644</v>
      </c>
      <c r="H130" s="49">
        <f t="shared" si="53"/>
        <v>5.1086956521739113</v>
      </c>
    </row>
    <row r="131" spans="1:8" x14ac:dyDescent="0.2">
      <c r="A131" s="76">
        <f t="shared" si="45"/>
        <v>39751</v>
      </c>
      <c r="B131">
        <v>258.60000000000002</v>
      </c>
      <c r="C131">
        <v>150</v>
      </c>
      <c r="D131">
        <v>540.20000000000005</v>
      </c>
      <c r="E131">
        <v>676</v>
      </c>
      <c r="F131" s="10">
        <f t="shared" si="52"/>
        <v>798.80000000000007</v>
      </c>
      <c r="G131" s="2">
        <f t="shared" si="52"/>
        <v>826</v>
      </c>
      <c r="H131" s="49">
        <f t="shared" si="53"/>
        <v>-3.2929782082324333</v>
      </c>
    </row>
    <row r="132" spans="1:8" x14ac:dyDescent="0.2">
      <c r="A132" s="76">
        <f t="shared" si="45"/>
        <v>39758</v>
      </c>
      <c r="B132">
        <v>312.60000000000002</v>
      </c>
      <c r="C132">
        <v>150</v>
      </c>
      <c r="D132">
        <v>606.70000000000005</v>
      </c>
      <c r="E132">
        <v>789.8</v>
      </c>
      <c r="F132" s="10">
        <f t="shared" ref="F132:G134" si="54">+B132+D132</f>
        <v>919.30000000000007</v>
      </c>
      <c r="G132" s="2">
        <f t="shared" si="54"/>
        <v>939.8</v>
      </c>
      <c r="H132" s="49">
        <f t="shared" si="53"/>
        <v>-2.1813151734411451</v>
      </c>
    </row>
    <row r="133" spans="1:8" x14ac:dyDescent="0.2">
      <c r="A133" s="76">
        <f t="shared" si="45"/>
        <v>39765</v>
      </c>
      <c r="B133">
        <v>257.60000000000002</v>
      </c>
      <c r="C133">
        <v>177.5</v>
      </c>
      <c r="D133">
        <v>800.5</v>
      </c>
      <c r="E133">
        <v>827.8</v>
      </c>
      <c r="F133" s="10">
        <f t="shared" si="54"/>
        <v>1058.0999999999999</v>
      </c>
      <c r="G133" s="2">
        <f t="shared" si="54"/>
        <v>1005.3</v>
      </c>
      <c r="H133" s="49">
        <f t="shared" si="53"/>
        <v>5.252163533273646</v>
      </c>
    </row>
    <row r="134" spans="1:8" x14ac:dyDescent="0.2">
      <c r="A134" s="76">
        <f t="shared" si="45"/>
        <v>39772</v>
      </c>
      <c r="B134">
        <v>257.7</v>
      </c>
      <c r="C134">
        <v>120</v>
      </c>
      <c r="D134">
        <v>932.3</v>
      </c>
      <c r="E134">
        <v>959.7</v>
      </c>
      <c r="F134" s="10">
        <f t="shared" si="54"/>
        <v>1190</v>
      </c>
      <c r="G134" s="2">
        <f t="shared" si="54"/>
        <v>1079.7</v>
      </c>
      <c r="H134" s="49">
        <f t="shared" si="53"/>
        <v>10.215800685375553</v>
      </c>
    </row>
    <row r="135" spans="1:8" x14ac:dyDescent="0.2">
      <c r="A135" s="76">
        <f t="shared" si="45"/>
        <v>39779</v>
      </c>
      <c r="B135">
        <v>257.60000000000002</v>
      </c>
      <c r="C135">
        <v>184.5</v>
      </c>
      <c r="D135">
        <v>995.1</v>
      </c>
      <c r="E135">
        <v>1148.2</v>
      </c>
      <c r="F135" s="10">
        <f t="shared" ref="F135:G137" si="55">+B135+D135</f>
        <v>1252.7</v>
      </c>
      <c r="G135" s="2">
        <f t="shared" si="55"/>
        <v>1332.7</v>
      </c>
      <c r="H135" s="49">
        <f t="shared" ref="H135:H140" si="56">+(F135/G135-1)*100</f>
        <v>-6.0028513543933348</v>
      </c>
    </row>
    <row r="136" spans="1:8" x14ac:dyDescent="0.2">
      <c r="A136" s="76">
        <f t="shared" si="45"/>
        <v>39786</v>
      </c>
      <c r="B136">
        <v>257.60000000000002</v>
      </c>
      <c r="C136">
        <v>178</v>
      </c>
      <c r="D136">
        <v>1117.2</v>
      </c>
      <c r="E136">
        <v>1359.9</v>
      </c>
      <c r="F136" s="10">
        <f t="shared" si="55"/>
        <v>1374.8000000000002</v>
      </c>
      <c r="G136" s="2">
        <f t="shared" si="55"/>
        <v>1537.9</v>
      </c>
      <c r="H136" s="49">
        <f t="shared" si="56"/>
        <v>-10.60537096040054</v>
      </c>
    </row>
    <row r="137" spans="1:8" x14ac:dyDescent="0.2">
      <c r="A137" s="76">
        <f t="shared" si="45"/>
        <v>39793</v>
      </c>
      <c r="B137">
        <v>203.8</v>
      </c>
      <c r="C137">
        <v>178</v>
      </c>
      <c r="D137">
        <v>1171</v>
      </c>
      <c r="E137">
        <v>1426.6</v>
      </c>
      <c r="F137" s="10">
        <f t="shared" si="55"/>
        <v>1374.8</v>
      </c>
      <c r="G137" s="2">
        <f t="shared" si="55"/>
        <v>1604.6</v>
      </c>
      <c r="H137" s="49">
        <f t="shared" si="56"/>
        <v>-14.321326187211769</v>
      </c>
    </row>
    <row r="138" spans="1:8" x14ac:dyDescent="0.2">
      <c r="A138" s="76">
        <f t="shared" si="45"/>
        <v>39800</v>
      </c>
      <c r="B138">
        <v>215</v>
      </c>
      <c r="C138">
        <v>178</v>
      </c>
      <c r="D138">
        <v>1300.9000000000001</v>
      </c>
      <c r="E138">
        <v>1523.2</v>
      </c>
      <c r="F138" s="10">
        <f t="shared" ref="F138:G140" si="57">+B138+D138</f>
        <v>1515.9</v>
      </c>
      <c r="G138" s="2">
        <f t="shared" si="57"/>
        <v>1701.2</v>
      </c>
      <c r="H138" s="49">
        <f t="shared" si="56"/>
        <v>-10.892311309663761</v>
      </c>
    </row>
    <row r="139" spans="1:8" x14ac:dyDescent="0.2">
      <c r="A139" s="76">
        <f t="shared" si="45"/>
        <v>39807</v>
      </c>
      <c r="B139">
        <v>95.1</v>
      </c>
      <c r="C139">
        <v>210.7</v>
      </c>
      <c r="D139">
        <v>1423.4</v>
      </c>
      <c r="E139">
        <v>1631.1</v>
      </c>
      <c r="F139" s="10">
        <f t="shared" si="57"/>
        <v>1518.5</v>
      </c>
      <c r="G139" s="2">
        <f t="shared" si="57"/>
        <v>1841.8</v>
      </c>
      <c r="H139" s="49">
        <f t="shared" si="56"/>
        <v>-17.553480291019653</v>
      </c>
    </row>
    <row r="140" spans="1:8" x14ac:dyDescent="0.2">
      <c r="A140" s="76">
        <f t="shared" si="45"/>
        <v>39814</v>
      </c>
      <c r="B140">
        <v>98</v>
      </c>
      <c r="C140">
        <v>148</v>
      </c>
      <c r="D140">
        <v>1479</v>
      </c>
      <c r="E140">
        <v>1771.3</v>
      </c>
      <c r="F140" s="10">
        <f t="shared" si="57"/>
        <v>1577</v>
      </c>
      <c r="G140" s="2">
        <f t="shared" si="57"/>
        <v>1919.3</v>
      </c>
      <c r="H140" s="49">
        <f t="shared" si="56"/>
        <v>-17.834627207836185</v>
      </c>
    </row>
    <row r="141" spans="1:8" x14ac:dyDescent="0.2">
      <c r="A141" s="76">
        <f t="shared" si="45"/>
        <v>39821</v>
      </c>
      <c r="B141">
        <v>98</v>
      </c>
      <c r="C141">
        <v>233</v>
      </c>
      <c r="D141">
        <v>1545.9</v>
      </c>
      <c r="E141">
        <v>1872.7</v>
      </c>
      <c r="F141" s="10">
        <f t="shared" ref="F141:G143" si="58">+B141+D141</f>
        <v>1643.9</v>
      </c>
      <c r="G141" s="2">
        <f t="shared" si="58"/>
        <v>2105.6999999999998</v>
      </c>
      <c r="H141" s="49">
        <f t="shared" ref="H141:H146" si="59">+(F141/G141-1)*100</f>
        <v>-21.930949328014428</v>
      </c>
    </row>
    <row r="142" spans="1:8" x14ac:dyDescent="0.2">
      <c r="A142" s="76">
        <f t="shared" si="45"/>
        <v>39828</v>
      </c>
      <c r="B142">
        <v>50.1</v>
      </c>
      <c r="C142">
        <v>285.2</v>
      </c>
      <c r="D142">
        <v>1669.5</v>
      </c>
      <c r="E142">
        <v>2074.3000000000002</v>
      </c>
      <c r="F142" s="10">
        <f t="shared" si="58"/>
        <v>1719.6</v>
      </c>
      <c r="G142" s="2">
        <f t="shared" si="58"/>
        <v>2359.5</v>
      </c>
      <c r="H142" s="49">
        <f t="shared" si="59"/>
        <v>-27.120152574698032</v>
      </c>
    </row>
    <row r="143" spans="1:8" x14ac:dyDescent="0.2">
      <c r="A143" s="76">
        <f t="shared" si="45"/>
        <v>39835</v>
      </c>
      <c r="B143">
        <v>50.1</v>
      </c>
      <c r="C143">
        <v>240</v>
      </c>
      <c r="D143">
        <v>1669.5</v>
      </c>
      <c r="E143">
        <v>2160.5</v>
      </c>
      <c r="F143" s="10">
        <f t="shared" si="58"/>
        <v>1719.6</v>
      </c>
      <c r="G143" s="2">
        <f t="shared" si="58"/>
        <v>2400.5</v>
      </c>
      <c r="H143" s="49">
        <f t="shared" si="59"/>
        <v>-28.364923974172051</v>
      </c>
    </row>
    <row r="144" spans="1:8" x14ac:dyDescent="0.2">
      <c r="A144" s="76">
        <f t="shared" si="45"/>
        <v>39842</v>
      </c>
      <c r="B144">
        <v>50.1</v>
      </c>
      <c r="C144">
        <v>240</v>
      </c>
      <c r="D144">
        <v>1745.9</v>
      </c>
      <c r="E144">
        <v>2290.9</v>
      </c>
      <c r="F144" s="10">
        <f t="shared" ref="F144:G146" si="60">+B144+D144</f>
        <v>1796</v>
      </c>
      <c r="G144" s="2">
        <f t="shared" si="60"/>
        <v>2530.9</v>
      </c>
      <c r="H144" s="49">
        <f t="shared" si="59"/>
        <v>-29.037101426370072</v>
      </c>
    </row>
    <row r="145" spans="1:9" x14ac:dyDescent="0.2">
      <c r="A145" s="76">
        <f t="shared" si="45"/>
        <v>39849</v>
      </c>
      <c r="B145">
        <v>50.1</v>
      </c>
      <c r="C145">
        <v>240</v>
      </c>
      <c r="D145">
        <v>1824.1</v>
      </c>
      <c r="E145">
        <v>2604.9</v>
      </c>
      <c r="F145" s="10">
        <f t="shared" si="60"/>
        <v>1874.1999999999998</v>
      </c>
      <c r="G145" s="2">
        <f t="shared" si="60"/>
        <v>2844.9</v>
      </c>
      <c r="H145" s="49">
        <f t="shared" si="59"/>
        <v>-34.12070723048263</v>
      </c>
    </row>
    <row r="146" spans="1:9" x14ac:dyDescent="0.2">
      <c r="A146" s="76">
        <f t="shared" si="45"/>
        <v>39856</v>
      </c>
      <c r="B146">
        <v>50.1</v>
      </c>
      <c r="C146">
        <v>272</v>
      </c>
      <c r="D146">
        <v>1964.9</v>
      </c>
      <c r="E146">
        <v>2677.5</v>
      </c>
      <c r="F146" s="10">
        <f t="shared" si="60"/>
        <v>2015</v>
      </c>
      <c r="G146" s="2">
        <f t="shared" si="60"/>
        <v>2949.5</v>
      </c>
      <c r="H146" s="49">
        <f t="shared" si="59"/>
        <v>-31.683336158670961</v>
      </c>
    </row>
    <row r="147" spans="1:9" x14ac:dyDescent="0.2">
      <c r="A147" s="76">
        <f t="shared" si="45"/>
        <v>39863</v>
      </c>
      <c r="B147">
        <v>50.2</v>
      </c>
      <c r="C147">
        <v>214</v>
      </c>
      <c r="D147">
        <v>1964.9</v>
      </c>
      <c r="E147">
        <v>2852.9</v>
      </c>
      <c r="F147" s="10">
        <f t="shared" ref="F147:G149" si="61">+B147+D147</f>
        <v>2015.1000000000001</v>
      </c>
      <c r="G147" s="2">
        <f t="shared" si="61"/>
        <v>3066.9</v>
      </c>
      <c r="H147" s="49">
        <f t="shared" ref="H147:H152" si="62">+(F147/G147-1)*100</f>
        <v>-34.29521666829698</v>
      </c>
    </row>
    <row r="148" spans="1:9" x14ac:dyDescent="0.2">
      <c r="A148" s="76">
        <f t="shared" si="45"/>
        <v>39870</v>
      </c>
      <c r="B148">
        <v>50.1</v>
      </c>
      <c r="C148">
        <v>162</v>
      </c>
      <c r="D148">
        <v>2030.3</v>
      </c>
      <c r="E148">
        <v>3112.6</v>
      </c>
      <c r="F148" s="10">
        <f t="shared" si="61"/>
        <v>2080.4</v>
      </c>
      <c r="G148" s="2">
        <f t="shared" si="61"/>
        <v>3274.6</v>
      </c>
      <c r="H148" s="49">
        <f t="shared" si="62"/>
        <v>-36.468576314664382</v>
      </c>
    </row>
    <row r="149" spans="1:9" x14ac:dyDescent="0.2">
      <c r="A149" s="76">
        <f t="shared" si="45"/>
        <v>39877</v>
      </c>
      <c r="B149">
        <v>50.1</v>
      </c>
      <c r="C149">
        <v>130.1</v>
      </c>
      <c r="D149">
        <v>2030.3</v>
      </c>
      <c r="E149">
        <v>3215.8</v>
      </c>
      <c r="F149" s="10">
        <f t="shared" si="61"/>
        <v>2080.4</v>
      </c>
      <c r="G149" s="2">
        <f t="shared" si="61"/>
        <v>3345.9</v>
      </c>
      <c r="H149" s="49">
        <f t="shared" si="62"/>
        <v>-37.82240951612421</v>
      </c>
    </row>
    <row r="150" spans="1:9" x14ac:dyDescent="0.2">
      <c r="A150" s="76">
        <f t="shared" si="45"/>
        <v>39884</v>
      </c>
      <c r="B150">
        <v>1</v>
      </c>
      <c r="C150">
        <v>130.1</v>
      </c>
      <c r="D150">
        <v>2106.9</v>
      </c>
      <c r="E150">
        <v>3396.9</v>
      </c>
      <c r="F150" s="10">
        <f t="shared" ref="F150:G152" si="63">+B150+D150</f>
        <v>2107.9</v>
      </c>
      <c r="G150" s="2">
        <f t="shared" si="63"/>
        <v>3527</v>
      </c>
      <c r="H150" s="49">
        <f t="shared" si="62"/>
        <v>-40.235327473773744</v>
      </c>
    </row>
    <row r="151" spans="1:9" x14ac:dyDescent="0.2">
      <c r="A151" s="76">
        <f t="shared" si="45"/>
        <v>39891</v>
      </c>
      <c r="B151">
        <v>1</v>
      </c>
      <c r="C151">
        <v>195.1</v>
      </c>
      <c r="D151">
        <v>2172.1</v>
      </c>
      <c r="E151">
        <v>3444.7</v>
      </c>
      <c r="F151" s="10">
        <f t="shared" si="63"/>
        <v>2173.1</v>
      </c>
      <c r="G151" s="2">
        <f t="shared" si="63"/>
        <v>3639.7999999999997</v>
      </c>
      <c r="H151" s="49">
        <f t="shared" si="62"/>
        <v>-40.296170119237317</v>
      </c>
    </row>
    <row r="152" spans="1:9" x14ac:dyDescent="0.2">
      <c r="A152" s="76">
        <f t="shared" si="45"/>
        <v>39898</v>
      </c>
      <c r="B152">
        <v>1</v>
      </c>
      <c r="C152">
        <v>0.1</v>
      </c>
      <c r="D152">
        <v>2172.1</v>
      </c>
      <c r="E152">
        <v>3444.7</v>
      </c>
      <c r="F152" s="10">
        <f t="shared" si="63"/>
        <v>2173.1</v>
      </c>
      <c r="G152" s="2">
        <f t="shared" si="63"/>
        <v>3444.7999999999997</v>
      </c>
      <c r="H152" s="49">
        <f t="shared" si="62"/>
        <v>-36.916511843938693</v>
      </c>
    </row>
    <row r="153" spans="1:9" x14ac:dyDescent="0.2">
      <c r="A153" s="76">
        <f t="shared" si="45"/>
        <v>39905</v>
      </c>
      <c r="B153">
        <v>1</v>
      </c>
      <c r="C153">
        <v>0.1</v>
      </c>
      <c r="D153">
        <v>2172.1999999999998</v>
      </c>
      <c r="E153">
        <v>3444.7</v>
      </c>
      <c r="F153" s="10">
        <f t="shared" ref="F153:F184" si="64">+B153+D153</f>
        <v>2173.1999999999998</v>
      </c>
      <c r="G153" s="2">
        <f t="shared" ref="G153:G184" si="65">+C153+E153</f>
        <v>3444.7999999999997</v>
      </c>
      <c r="H153" s="49">
        <f t="shared" ref="H153:H184" si="66">+(F153/G153-1)*100</f>
        <v>-36.913608917789134</v>
      </c>
    </row>
    <row r="154" spans="1:9" x14ac:dyDescent="0.2">
      <c r="A154" s="76">
        <f t="shared" si="45"/>
        <v>39912</v>
      </c>
      <c r="B154">
        <v>1</v>
      </c>
      <c r="C154">
        <v>0.1</v>
      </c>
      <c r="D154">
        <v>2172.1999999999998</v>
      </c>
      <c r="E154">
        <v>3510.1</v>
      </c>
      <c r="F154" s="10">
        <f t="shared" si="64"/>
        <v>2173.1999999999998</v>
      </c>
      <c r="G154" s="2">
        <f t="shared" si="65"/>
        <v>3510.2</v>
      </c>
      <c r="H154" s="49">
        <f t="shared" si="66"/>
        <v>-38.088997777904396</v>
      </c>
    </row>
    <row r="155" spans="1:9" x14ac:dyDescent="0.2">
      <c r="A155" s="76">
        <f t="shared" si="45"/>
        <v>39919</v>
      </c>
      <c r="B155">
        <v>17.5</v>
      </c>
      <c r="D155">
        <v>2172.6999999999998</v>
      </c>
      <c r="E155">
        <v>3510.2</v>
      </c>
      <c r="F155" s="10">
        <f t="shared" si="64"/>
        <v>2190.1999999999998</v>
      </c>
      <c r="G155" s="2">
        <f t="shared" si="65"/>
        <v>3510.2</v>
      </c>
      <c r="H155" s="49">
        <f t="shared" si="66"/>
        <v>-37.604694889180102</v>
      </c>
    </row>
    <row r="156" spans="1:9" x14ac:dyDescent="0.2">
      <c r="A156" s="76">
        <f t="shared" si="45"/>
        <v>39926</v>
      </c>
      <c r="B156">
        <v>36</v>
      </c>
      <c r="D156">
        <v>2173.1999999999998</v>
      </c>
      <c r="E156">
        <v>3635.3</v>
      </c>
      <c r="F156" s="10">
        <f t="shared" si="64"/>
        <v>2209.1999999999998</v>
      </c>
      <c r="G156" s="2">
        <f t="shared" si="65"/>
        <v>3635.3</v>
      </c>
      <c r="H156" s="49">
        <f t="shared" si="66"/>
        <v>-39.229224548180355</v>
      </c>
    </row>
    <row r="157" spans="1:9" x14ac:dyDescent="0.2">
      <c r="A157" s="76">
        <f t="shared" si="45"/>
        <v>39933</v>
      </c>
      <c r="B157">
        <v>41</v>
      </c>
      <c r="D157">
        <v>2173.1999999999998</v>
      </c>
      <c r="E157">
        <v>3695.5</v>
      </c>
      <c r="F157" s="10">
        <f t="shared" si="64"/>
        <v>2214.1999999999998</v>
      </c>
      <c r="G157" s="2">
        <f t="shared" si="65"/>
        <v>3695.5</v>
      </c>
      <c r="H157" s="49">
        <f t="shared" si="66"/>
        <v>-40.08388580706265</v>
      </c>
      <c r="I157">
        <v>17</v>
      </c>
    </row>
    <row r="158" spans="1:9" x14ac:dyDescent="0.2">
      <c r="A158" s="76">
        <f t="shared" si="45"/>
        <v>39940</v>
      </c>
      <c r="B158">
        <v>37</v>
      </c>
      <c r="C158">
        <v>0</v>
      </c>
      <c r="D158">
        <v>2173.1999999999998</v>
      </c>
      <c r="E158">
        <v>3695.5</v>
      </c>
      <c r="F158" s="10">
        <f t="shared" si="64"/>
        <v>2210.1999999999998</v>
      </c>
      <c r="G158" s="2">
        <f t="shared" si="65"/>
        <v>3695.5</v>
      </c>
      <c r="H158" s="49">
        <f t="shared" si="66"/>
        <v>-40.192125558111222</v>
      </c>
      <c r="I158">
        <v>17</v>
      </c>
    </row>
    <row r="159" spans="1:9" x14ac:dyDescent="0.2">
      <c r="A159" s="76">
        <f t="shared" si="45"/>
        <v>39947</v>
      </c>
      <c r="B159">
        <v>22</v>
      </c>
      <c r="C159">
        <v>0</v>
      </c>
      <c r="D159">
        <v>2173.3000000000002</v>
      </c>
      <c r="E159">
        <v>3695.6</v>
      </c>
      <c r="F159" s="10">
        <f t="shared" si="64"/>
        <v>2195.3000000000002</v>
      </c>
      <c r="G159" s="2">
        <f t="shared" si="65"/>
        <v>3695.6</v>
      </c>
      <c r="H159" s="49">
        <f t="shared" si="66"/>
        <v>-40.596926074250447</v>
      </c>
      <c r="I159">
        <v>135</v>
      </c>
    </row>
    <row r="160" spans="1:9" x14ac:dyDescent="0.2">
      <c r="A160" s="76">
        <f t="shared" si="45"/>
        <v>39954</v>
      </c>
      <c r="B160">
        <v>5</v>
      </c>
      <c r="C160">
        <v>0</v>
      </c>
      <c r="D160">
        <v>2173.4</v>
      </c>
      <c r="E160">
        <v>3695.6</v>
      </c>
      <c r="F160" s="10">
        <f t="shared" si="64"/>
        <v>2178.4</v>
      </c>
      <c r="G160" s="2">
        <f t="shared" si="65"/>
        <v>3695.6</v>
      </c>
      <c r="H160" s="49">
        <f t="shared" si="66"/>
        <v>-41.054226647905608</v>
      </c>
      <c r="I160">
        <v>135</v>
      </c>
    </row>
    <row r="161" spans="1:9" x14ac:dyDescent="0.2">
      <c r="A161" s="76">
        <f t="shared" si="45"/>
        <v>39961</v>
      </c>
      <c r="B161">
        <v>0</v>
      </c>
      <c r="C161">
        <v>0</v>
      </c>
      <c r="D161">
        <v>2178.3000000000002</v>
      </c>
      <c r="E161">
        <v>3704.1</v>
      </c>
      <c r="F161" s="10">
        <f t="shared" si="64"/>
        <v>2178.3000000000002</v>
      </c>
      <c r="G161" s="2">
        <f t="shared" si="65"/>
        <v>3704.1</v>
      </c>
      <c r="H161" s="49">
        <f t="shared" si="66"/>
        <v>-41.192192435409403</v>
      </c>
      <c r="I161">
        <v>135</v>
      </c>
    </row>
    <row r="162" spans="1:9" x14ac:dyDescent="0.2">
      <c r="A162" s="76">
        <f t="shared" si="45"/>
        <v>39968</v>
      </c>
      <c r="B162">
        <v>0</v>
      </c>
      <c r="C162">
        <v>0</v>
      </c>
      <c r="D162">
        <v>2178.4</v>
      </c>
      <c r="E162">
        <v>3704.1</v>
      </c>
      <c r="F162" s="10">
        <f t="shared" si="64"/>
        <v>2178.4</v>
      </c>
      <c r="G162" s="2">
        <f t="shared" si="65"/>
        <v>3704.1</v>
      </c>
      <c r="H162" s="49">
        <f t="shared" si="66"/>
        <v>-41.189492724278495</v>
      </c>
      <c r="I162">
        <v>135</v>
      </c>
    </row>
    <row r="163" spans="1:9" x14ac:dyDescent="0.2">
      <c r="A163" s="76">
        <f t="shared" si="45"/>
        <v>39975</v>
      </c>
      <c r="B163">
        <v>0</v>
      </c>
      <c r="C163">
        <v>0</v>
      </c>
      <c r="D163">
        <v>2178.4</v>
      </c>
      <c r="E163">
        <v>3753.6</v>
      </c>
      <c r="F163" s="10">
        <f t="shared" si="64"/>
        <v>2178.4</v>
      </c>
      <c r="G163" s="2">
        <f t="shared" si="65"/>
        <v>3753.6</v>
      </c>
      <c r="H163" s="49">
        <f t="shared" si="66"/>
        <v>-41.965046888320543</v>
      </c>
      <c r="I163">
        <v>135</v>
      </c>
    </row>
    <row r="164" spans="1:9" x14ac:dyDescent="0.2">
      <c r="A164" s="76">
        <f t="shared" si="45"/>
        <v>39982</v>
      </c>
      <c r="B164">
        <v>1</v>
      </c>
      <c r="C164">
        <v>0</v>
      </c>
      <c r="D164">
        <v>2178.5</v>
      </c>
      <c r="E164">
        <v>3753.6</v>
      </c>
      <c r="F164" s="10">
        <f t="shared" si="64"/>
        <v>2179.5</v>
      </c>
      <c r="G164" s="2">
        <f t="shared" si="65"/>
        <v>3753.6</v>
      </c>
      <c r="H164" s="49">
        <f t="shared" si="66"/>
        <v>-41.93574168797953</v>
      </c>
      <c r="I164">
        <v>135</v>
      </c>
    </row>
    <row r="165" spans="1:9" x14ac:dyDescent="0.2">
      <c r="A165" s="76">
        <f t="shared" si="45"/>
        <v>39989</v>
      </c>
      <c r="B165">
        <v>1</v>
      </c>
      <c r="C165">
        <v>0</v>
      </c>
      <c r="D165">
        <v>2178.5</v>
      </c>
      <c r="E165">
        <v>3829.7</v>
      </c>
      <c r="F165" s="10">
        <f t="shared" si="64"/>
        <v>2179.5</v>
      </c>
      <c r="G165" s="2">
        <f t="shared" si="65"/>
        <v>3829.7</v>
      </c>
      <c r="H165" s="49">
        <f t="shared" si="66"/>
        <v>-43.089537039454783</v>
      </c>
      <c r="I165">
        <v>135</v>
      </c>
    </row>
    <row r="166" spans="1:9" x14ac:dyDescent="0.2">
      <c r="A166" s="76">
        <f t="shared" si="45"/>
        <v>39996</v>
      </c>
      <c r="B166">
        <v>1</v>
      </c>
      <c r="C166">
        <v>0</v>
      </c>
      <c r="D166">
        <v>2178.5</v>
      </c>
      <c r="E166">
        <v>3829.7</v>
      </c>
      <c r="F166" s="10">
        <f t="shared" si="64"/>
        <v>2179.5</v>
      </c>
      <c r="G166" s="2">
        <f t="shared" si="65"/>
        <v>3829.7</v>
      </c>
      <c r="H166" s="49">
        <f t="shared" si="66"/>
        <v>-43.089537039454783</v>
      </c>
      <c r="I166">
        <v>135</v>
      </c>
    </row>
    <row r="167" spans="1:9" x14ac:dyDescent="0.2">
      <c r="A167" s="76">
        <f t="shared" si="45"/>
        <v>40003</v>
      </c>
      <c r="B167">
        <v>7</v>
      </c>
      <c r="C167">
        <v>0</v>
      </c>
      <c r="D167">
        <v>2178.5</v>
      </c>
      <c r="E167">
        <v>3829.7</v>
      </c>
      <c r="F167" s="10">
        <f t="shared" si="64"/>
        <v>2185.5</v>
      </c>
      <c r="G167" s="2">
        <f t="shared" si="65"/>
        <v>3829.7</v>
      </c>
      <c r="H167" s="49">
        <f t="shared" si="66"/>
        <v>-42.932866804188322</v>
      </c>
      <c r="I167">
        <v>160</v>
      </c>
    </row>
    <row r="168" spans="1:9" x14ac:dyDescent="0.2">
      <c r="A168" s="76">
        <f t="shared" si="45"/>
        <v>40010</v>
      </c>
      <c r="B168">
        <v>7</v>
      </c>
      <c r="C168">
        <v>0</v>
      </c>
      <c r="D168">
        <v>2178.5</v>
      </c>
      <c r="E168">
        <v>3829.7</v>
      </c>
      <c r="F168" s="10">
        <f t="shared" si="64"/>
        <v>2185.5</v>
      </c>
      <c r="G168" s="2">
        <f t="shared" si="65"/>
        <v>3829.7</v>
      </c>
      <c r="H168" s="49">
        <f t="shared" si="66"/>
        <v>-42.932866804188322</v>
      </c>
      <c r="I168">
        <v>220</v>
      </c>
    </row>
    <row r="169" spans="1:9" x14ac:dyDescent="0.2">
      <c r="A169" s="76">
        <f t="shared" si="45"/>
        <v>40017</v>
      </c>
      <c r="B169">
        <v>6.5</v>
      </c>
      <c r="C169">
        <v>0</v>
      </c>
      <c r="D169">
        <v>2179</v>
      </c>
      <c r="E169">
        <v>3829.8</v>
      </c>
      <c r="F169" s="10">
        <f t="shared" si="64"/>
        <v>2185.5</v>
      </c>
      <c r="G169" s="2">
        <f t="shared" si="65"/>
        <v>3829.8</v>
      </c>
      <c r="H169" s="49">
        <f t="shared" si="66"/>
        <v>-42.934356885477051</v>
      </c>
      <c r="I169">
        <v>220</v>
      </c>
    </row>
    <row r="170" spans="1:9" x14ac:dyDescent="0.2">
      <c r="A170" s="76">
        <f t="shared" si="45"/>
        <v>40024</v>
      </c>
      <c r="B170">
        <v>6</v>
      </c>
      <c r="C170">
        <v>0</v>
      </c>
      <c r="D170">
        <v>2179.6</v>
      </c>
      <c r="E170">
        <v>3829.8</v>
      </c>
      <c r="F170" s="10">
        <f t="shared" si="64"/>
        <v>2185.6</v>
      </c>
      <c r="G170" s="2">
        <f t="shared" si="65"/>
        <v>3829.8</v>
      </c>
      <c r="H170" s="49">
        <f t="shared" si="66"/>
        <v>-42.931745783069616</v>
      </c>
      <c r="I170">
        <v>220</v>
      </c>
    </row>
    <row r="171" spans="1:9" x14ac:dyDescent="0.2">
      <c r="A171" s="76">
        <f t="shared" si="45"/>
        <v>40031</v>
      </c>
      <c r="B171">
        <v>6</v>
      </c>
      <c r="C171">
        <v>0</v>
      </c>
      <c r="D171">
        <v>2179.6</v>
      </c>
      <c r="E171">
        <v>3829.8</v>
      </c>
      <c r="F171" s="10">
        <f t="shared" si="64"/>
        <v>2185.6</v>
      </c>
      <c r="G171" s="2">
        <f t="shared" si="65"/>
        <v>3829.8</v>
      </c>
      <c r="H171" s="49">
        <f t="shared" si="66"/>
        <v>-42.931745783069616</v>
      </c>
      <c r="I171">
        <v>220</v>
      </c>
    </row>
    <row r="172" spans="1:9" x14ac:dyDescent="0.2">
      <c r="A172" s="76">
        <f t="shared" si="45"/>
        <v>40038</v>
      </c>
      <c r="B172">
        <v>6</v>
      </c>
      <c r="C172">
        <v>0</v>
      </c>
      <c r="D172">
        <v>2179.6</v>
      </c>
      <c r="E172">
        <v>3829.8</v>
      </c>
      <c r="F172" s="10">
        <f t="shared" si="64"/>
        <v>2185.6</v>
      </c>
      <c r="G172" s="2">
        <f t="shared" si="65"/>
        <v>3829.8</v>
      </c>
      <c r="H172" s="49">
        <f t="shared" si="66"/>
        <v>-42.931745783069616</v>
      </c>
      <c r="I172">
        <v>220</v>
      </c>
    </row>
    <row r="173" spans="1:9" x14ac:dyDescent="0.2">
      <c r="A173" s="76">
        <f t="shared" si="45"/>
        <v>40045</v>
      </c>
      <c r="B173">
        <v>6</v>
      </c>
      <c r="C173">
        <v>0</v>
      </c>
      <c r="D173">
        <v>2179.6</v>
      </c>
      <c r="E173">
        <v>3829.8</v>
      </c>
      <c r="F173" s="10">
        <f t="shared" si="64"/>
        <v>2185.6</v>
      </c>
      <c r="G173" s="2">
        <f t="shared" si="65"/>
        <v>3829.8</v>
      </c>
      <c r="H173" s="49">
        <f t="shared" si="66"/>
        <v>-42.931745783069616</v>
      </c>
      <c r="I173">
        <v>220</v>
      </c>
    </row>
    <row r="174" spans="1:9" x14ac:dyDescent="0.2">
      <c r="A174" s="76">
        <f t="shared" si="45"/>
        <v>40052</v>
      </c>
      <c r="B174">
        <v>6</v>
      </c>
      <c r="C174">
        <v>0</v>
      </c>
      <c r="D174">
        <v>2179.6</v>
      </c>
      <c r="E174">
        <v>3895.6</v>
      </c>
      <c r="F174" s="10">
        <f t="shared" si="64"/>
        <v>2185.6</v>
      </c>
      <c r="G174" s="2">
        <f t="shared" si="65"/>
        <v>3895.6</v>
      </c>
      <c r="H174" s="49">
        <f t="shared" si="66"/>
        <v>-43.895677174247872</v>
      </c>
      <c r="I174">
        <v>238</v>
      </c>
    </row>
    <row r="175" spans="1:9" x14ac:dyDescent="0.2">
      <c r="A175" s="76">
        <f t="shared" si="45"/>
        <v>40059</v>
      </c>
      <c r="B175">
        <v>244.1</v>
      </c>
      <c r="C175">
        <v>305</v>
      </c>
      <c r="D175">
        <v>0</v>
      </c>
      <c r="E175">
        <v>0</v>
      </c>
      <c r="F175" s="10">
        <f t="shared" si="64"/>
        <v>244.1</v>
      </c>
      <c r="G175" s="2">
        <f t="shared" si="65"/>
        <v>305</v>
      </c>
      <c r="H175" s="49">
        <f t="shared" si="66"/>
        <v>-19.967213114754102</v>
      </c>
    </row>
    <row r="176" spans="1:9" x14ac:dyDescent="0.2">
      <c r="A176" s="76">
        <f t="shared" si="45"/>
        <v>40066</v>
      </c>
      <c r="B176">
        <v>244.1</v>
      </c>
      <c r="C176">
        <v>305</v>
      </c>
      <c r="D176">
        <v>0.1</v>
      </c>
      <c r="E176">
        <v>0.1</v>
      </c>
      <c r="F176" s="10">
        <f t="shared" si="64"/>
        <v>244.2</v>
      </c>
      <c r="G176" s="2">
        <f t="shared" si="65"/>
        <v>305.10000000000002</v>
      </c>
      <c r="H176" s="49">
        <f t="shared" si="66"/>
        <v>-19.960668633235013</v>
      </c>
    </row>
    <row r="177" spans="1:8" x14ac:dyDescent="0.2">
      <c r="A177" s="76">
        <f t="shared" si="45"/>
        <v>40073</v>
      </c>
      <c r="B177">
        <v>364.1</v>
      </c>
      <c r="C177">
        <v>305</v>
      </c>
      <c r="D177">
        <v>0.1</v>
      </c>
      <c r="E177">
        <v>0.1</v>
      </c>
      <c r="F177" s="10">
        <f t="shared" si="64"/>
        <v>364.20000000000005</v>
      </c>
      <c r="G177" s="2">
        <f t="shared" si="65"/>
        <v>305.10000000000002</v>
      </c>
      <c r="H177" s="49">
        <f t="shared" si="66"/>
        <v>19.37069813176009</v>
      </c>
    </row>
    <row r="178" spans="1:8" x14ac:dyDescent="0.2">
      <c r="A178" s="76">
        <f t="shared" si="45"/>
        <v>40080</v>
      </c>
      <c r="B178">
        <v>364.1</v>
      </c>
      <c r="C178">
        <v>298</v>
      </c>
      <c r="D178">
        <v>0.1</v>
      </c>
      <c r="E178">
        <v>59.7</v>
      </c>
      <c r="F178" s="10">
        <f t="shared" si="64"/>
        <v>364.20000000000005</v>
      </c>
      <c r="G178" s="2">
        <f t="shared" si="65"/>
        <v>357.7</v>
      </c>
      <c r="H178" s="49">
        <f t="shared" si="66"/>
        <v>1.817165222253303</v>
      </c>
    </row>
    <row r="179" spans="1:8" x14ac:dyDescent="0.2">
      <c r="A179" s="76">
        <f t="shared" si="45"/>
        <v>40087</v>
      </c>
      <c r="B179">
        <v>364.1</v>
      </c>
      <c r="C179">
        <v>318</v>
      </c>
      <c r="D179">
        <v>0.2</v>
      </c>
      <c r="E179">
        <v>117.9</v>
      </c>
      <c r="F179" s="10">
        <f t="shared" si="64"/>
        <v>364.3</v>
      </c>
      <c r="G179" s="2">
        <f t="shared" si="65"/>
        <v>435.9</v>
      </c>
      <c r="H179" s="49">
        <f t="shared" si="66"/>
        <v>-16.425785730672171</v>
      </c>
    </row>
    <row r="180" spans="1:8" x14ac:dyDescent="0.2">
      <c r="A180" s="76">
        <f t="shared" si="45"/>
        <v>40094</v>
      </c>
      <c r="B180">
        <v>424.1</v>
      </c>
      <c r="C180">
        <v>378</v>
      </c>
      <c r="D180">
        <v>21.1</v>
      </c>
      <c r="E180">
        <v>175.9</v>
      </c>
      <c r="F180" s="10">
        <f t="shared" si="64"/>
        <v>445.20000000000005</v>
      </c>
      <c r="G180" s="2">
        <f t="shared" si="65"/>
        <v>553.9</v>
      </c>
      <c r="H180" s="49">
        <f t="shared" si="66"/>
        <v>-19.624480953240642</v>
      </c>
    </row>
    <row r="181" spans="1:8" x14ac:dyDescent="0.2">
      <c r="A181" s="76">
        <f t="shared" si="45"/>
        <v>40101</v>
      </c>
      <c r="B181">
        <v>421.3</v>
      </c>
      <c r="C181">
        <v>378</v>
      </c>
      <c r="D181">
        <v>110.9</v>
      </c>
      <c r="E181">
        <v>233.6</v>
      </c>
      <c r="F181" s="10">
        <f t="shared" si="64"/>
        <v>532.20000000000005</v>
      </c>
      <c r="G181" s="2">
        <f t="shared" si="65"/>
        <v>611.6</v>
      </c>
      <c r="H181" s="49">
        <f t="shared" si="66"/>
        <v>-12.982341399607577</v>
      </c>
    </row>
    <row r="182" spans="1:8" x14ac:dyDescent="0.2">
      <c r="A182" s="76">
        <f t="shared" si="45"/>
        <v>40108</v>
      </c>
      <c r="B182">
        <v>426.3</v>
      </c>
      <c r="C182">
        <v>378</v>
      </c>
      <c r="D182">
        <v>110.9</v>
      </c>
      <c r="E182">
        <v>298.89999999999998</v>
      </c>
      <c r="F182" s="10">
        <f t="shared" si="64"/>
        <v>537.20000000000005</v>
      </c>
      <c r="G182" s="2">
        <f t="shared" si="65"/>
        <v>676.9</v>
      </c>
      <c r="H182" s="49">
        <f t="shared" si="66"/>
        <v>-20.638203575121871</v>
      </c>
    </row>
    <row r="183" spans="1:8" x14ac:dyDescent="0.2">
      <c r="A183" s="76">
        <f t="shared" si="45"/>
        <v>40115</v>
      </c>
      <c r="B183">
        <v>343.3</v>
      </c>
      <c r="C183">
        <v>258.60000000000002</v>
      </c>
      <c r="D183">
        <v>186.2</v>
      </c>
      <c r="E183">
        <v>540.20000000000005</v>
      </c>
      <c r="F183" s="10">
        <f t="shared" si="64"/>
        <v>529.5</v>
      </c>
      <c r="G183" s="2">
        <f t="shared" si="65"/>
        <v>798.80000000000007</v>
      </c>
      <c r="H183" s="49">
        <f t="shared" si="66"/>
        <v>-33.71306960440662</v>
      </c>
    </row>
    <row r="184" spans="1:8" x14ac:dyDescent="0.2">
      <c r="A184" s="76">
        <f t="shared" si="45"/>
        <v>40122</v>
      </c>
      <c r="B184">
        <v>273.3</v>
      </c>
      <c r="C184">
        <v>257.60000000000002</v>
      </c>
      <c r="D184">
        <v>273.3</v>
      </c>
      <c r="E184">
        <v>800.5</v>
      </c>
      <c r="F184" s="10">
        <f t="shared" si="64"/>
        <v>546.6</v>
      </c>
      <c r="G184" s="2">
        <f t="shared" si="65"/>
        <v>1058.0999999999999</v>
      </c>
      <c r="H184" s="49">
        <f t="shared" si="66"/>
        <v>-48.341366600510341</v>
      </c>
    </row>
    <row r="185" spans="1:8" x14ac:dyDescent="0.2">
      <c r="A185" s="76">
        <f t="shared" si="45"/>
        <v>40129</v>
      </c>
      <c r="B185">
        <v>400.2</v>
      </c>
      <c r="C185">
        <v>257.60000000000002</v>
      </c>
      <c r="D185">
        <v>306.7</v>
      </c>
      <c r="E185">
        <v>800.5</v>
      </c>
      <c r="F185" s="10">
        <f t="shared" ref="F185:F216" si="67">+B185+D185</f>
        <v>706.9</v>
      </c>
      <c r="G185" s="2">
        <f t="shared" ref="G185:G216" si="68">+C185+E185</f>
        <v>1058.0999999999999</v>
      </c>
      <c r="H185" s="49">
        <f t="shared" ref="H185:H216" si="69">+(F185/G185-1)*100</f>
        <v>-33.191569794915409</v>
      </c>
    </row>
    <row r="186" spans="1:8" x14ac:dyDescent="0.2">
      <c r="A186" s="76">
        <f t="shared" si="45"/>
        <v>40136</v>
      </c>
      <c r="B186">
        <v>345.2</v>
      </c>
      <c r="C186">
        <v>257.7</v>
      </c>
      <c r="D186">
        <v>481.8</v>
      </c>
      <c r="E186">
        <v>932.3</v>
      </c>
      <c r="F186" s="10">
        <f t="shared" si="67"/>
        <v>827</v>
      </c>
      <c r="G186" s="2">
        <f t="shared" si="68"/>
        <v>1190</v>
      </c>
      <c r="H186" s="49">
        <f t="shared" si="69"/>
        <v>-30.504201680672271</v>
      </c>
    </row>
    <row r="187" spans="1:8" x14ac:dyDescent="0.2">
      <c r="A187" s="76">
        <f t="shared" si="45"/>
        <v>40143</v>
      </c>
      <c r="B187">
        <v>303.5</v>
      </c>
      <c r="C187">
        <v>257.60000000000002</v>
      </c>
      <c r="D187">
        <v>614.9</v>
      </c>
      <c r="E187">
        <v>995.1</v>
      </c>
      <c r="F187" s="10">
        <f t="shared" si="67"/>
        <v>918.4</v>
      </c>
      <c r="G187" s="2">
        <f t="shared" si="68"/>
        <v>1252.7</v>
      </c>
      <c r="H187" s="49">
        <f t="shared" si="69"/>
        <v>-26.686357467869403</v>
      </c>
    </row>
    <row r="188" spans="1:8" x14ac:dyDescent="0.2">
      <c r="A188" s="76">
        <f t="shared" si="45"/>
        <v>40150</v>
      </c>
      <c r="B188">
        <v>303.5</v>
      </c>
      <c r="C188">
        <v>257.60000000000002</v>
      </c>
      <c r="D188">
        <v>784.2</v>
      </c>
      <c r="E188">
        <v>1117.2</v>
      </c>
      <c r="F188" s="10">
        <f t="shared" si="67"/>
        <v>1087.7</v>
      </c>
      <c r="G188" s="2">
        <f t="shared" si="68"/>
        <v>1374.8000000000002</v>
      </c>
      <c r="H188" s="49">
        <f t="shared" si="69"/>
        <v>-20.88303753273204</v>
      </c>
    </row>
    <row r="189" spans="1:8" x14ac:dyDescent="0.2">
      <c r="A189" s="76">
        <f t="shared" si="45"/>
        <v>40157</v>
      </c>
      <c r="B189">
        <v>303.5</v>
      </c>
      <c r="C189">
        <v>203.8</v>
      </c>
      <c r="D189">
        <v>895.8</v>
      </c>
      <c r="E189">
        <v>1171</v>
      </c>
      <c r="F189" s="10">
        <f t="shared" si="67"/>
        <v>1199.3</v>
      </c>
      <c r="G189" s="2">
        <f t="shared" si="68"/>
        <v>1374.8</v>
      </c>
      <c r="H189" s="49">
        <f t="shared" si="69"/>
        <v>-12.765493162641839</v>
      </c>
    </row>
    <row r="190" spans="1:8" x14ac:dyDescent="0.2">
      <c r="A190" s="76">
        <f t="shared" si="45"/>
        <v>40164</v>
      </c>
      <c r="B190">
        <v>303.5</v>
      </c>
      <c r="C190">
        <v>215</v>
      </c>
      <c r="D190">
        <v>962.4</v>
      </c>
      <c r="E190">
        <v>1300.9000000000001</v>
      </c>
      <c r="F190" s="10">
        <f t="shared" si="67"/>
        <v>1265.9000000000001</v>
      </c>
      <c r="G190" s="2">
        <f t="shared" si="68"/>
        <v>1515.9</v>
      </c>
      <c r="H190" s="49">
        <f t="shared" si="69"/>
        <v>-16.491853024605842</v>
      </c>
    </row>
    <row r="191" spans="1:8" x14ac:dyDescent="0.2">
      <c r="A191" s="76">
        <f t="shared" si="45"/>
        <v>40171</v>
      </c>
      <c r="B191">
        <v>366.5</v>
      </c>
      <c r="C191">
        <v>95.1</v>
      </c>
      <c r="D191">
        <v>1154</v>
      </c>
      <c r="E191">
        <v>1423.4</v>
      </c>
      <c r="F191" s="10">
        <f t="shared" si="67"/>
        <v>1520.5</v>
      </c>
      <c r="G191" s="2">
        <f t="shared" si="68"/>
        <v>1518.5</v>
      </c>
      <c r="H191" s="49">
        <f t="shared" si="69"/>
        <v>0.13170892327956096</v>
      </c>
    </row>
    <row r="192" spans="1:8" x14ac:dyDescent="0.2">
      <c r="A192" s="76">
        <f t="shared" si="45"/>
        <v>40178</v>
      </c>
      <c r="B192">
        <v>366.5</v>
      </c>
      <c r="C192">
        <v>98</v>
      </c>
      <c r="D192">
        <v>1229.9000000000001</v>
      </c>
      <c r="E192">
        <v>1479</v>
      </c>
      <c r="F192" s="10">
        <f t="shared" si="67"/>
        <v>1596.4</v>
      </c>
      <c r="G192" s="2">
        <f t="shared" si="68"/>
        <v>1577</v>
      </c>
      <c r="H192" s="49">
        <f t="shared" si="69"/>
        <v>1.230183893468606</v>
      </c>
    </row>
    <row r="193" spans="1:8" x14ac:dyDescent="0.2">
      <c r="A193" s="76">
        <f t="shared" si="45"/>
        <v>40185</v>
      </c>
      <c r="B193">
        <v>246.5</v>
      </c>
      <c r="C193">
        <v>98</v>
      </c>
      <c r="D193">
        <v>1422.2</v>
      </c>
      <c r="E193">
        <v>1545.9</v>
      </c>
      <c r="F193" s="10">
        <f t="shared" si="67"/>
        <v>1668.7</v>
      </c>
      <c r="G193" s="2">
        <f t="shared" si="68"/>
        <v>1643.9</v>
      </c>
      <c r="H193" s="49">
        <f t="shared" si="69"/>
        <v>1.5086075795364584</v>
      </c>
    </row>
    <row r="194" spans="1:8" x14ac:dyDescent="0.2">
      <c r="A194" s="76">
        <f t="shared" si="45"/>
        <v>40192</v>
      </c>
      <c r="B194">
        <v>202</v>
      </c>
      <c r="C194">
        <v>50.1</v>
      </c>
      <c r="D194">
        <v>1687.7</v>
      </c>
      <c r="E194">
        <v>1669.5</v>
      </c>
      <c r="F194" s="10">
        <f t="shared" si="67"/>
        <v>1889.7</v>
      </c>
      <c r="G194" s="2">
        <f t="shared" si="68"/>
        <v>1719.6</v>
      </c>
      <c r="H194" s="49">
        <f t="shared" si="69"/>
        <v>9.8918353105373455</v>
      </c>
    </row>
    <row r="195" spans="1:8" x14ac:dyDescent="0.2">
      <c r="A195" s="76">
        <f t="shared" si="45"/>
        <v>40199</v>
      </c>
      <c r="B195">
        <v>139.9</v>
      </c>
      <c r="C195">
        <v>50.1</v>
      </c>
      <c r="D195">
        <v>1907.2</v>
      </c>
      <c r="E195">
        <v>1669.5</v>
      </c>
      <c r="F195" s="10">
        <f t="shared" si="67"/>
        <v>2047.1000000000001</v>
      </c>
      <c r="G195" s="2">
        <f t="shared" si="68"/>
        <v>1719.6</v>
      </c>
      <c r="H195" s="49">
        <f t="shared" si="69"/>
        <v>19.045126773668319</v>
      </c>
    </row>
    <row r="196" spans="1:8" x14ac:dyDescent="0.2">
      <c r="A196" s="76">
        <f t="shared" si="45"/>
        <v>40206</v>
      </c>
      <c r="B196">
        <v>130.9</v>
      </c>
      <c r="C196">
        <v>50.1</v>
      </c>
      <c r="D196">
        <v>1957.2</v>
      </c>
      <c r="E196">
        <v>1745.9</v>
      </c>
      <c r="F196" s="10">
        <f t="shared" si="67"/>
        <v>2088.1</v>
      </c>
      <c r="G196" s="2">
        <f t="shared" si="68"/>
        <v>1796</v>
      </c>
      <c r="H196" s="49">
        <f t="shared" si="69"/>
        <v>16.263919821826267</v>
      </c>
    </row>
    <row r="197" spans="1:8" x14ac:dyDescent="0.2">
      <c r="A197" s="76">
        <f t="shared" si="45"/>
        <v>40213</v>
      </c>
      <c r="B197">
        <v>19</v>
      </c>
      <c r="C197">
        <v>50.1</v>
      </c>
      <c r="D197">
        <v>2170.1</v>
      </c>
      <c r="E197">
        <v>1824.1</v>
      </c>
      <c r="F197" s="10">
        <f t="shared" si="67"/>
        <v>2189.1</v>
      </c>
      <c r="G197" s="2">
        <f t="shared" si="68"/>
        <v>1874.1999999999998</v>
      </c>
      <c r="H197" s="49">
        <f t="shared" si="69"/>
        <v>16.801835449791923</v>
      </c>
    </row>
    <row r="198" spans="1:8" x14ac:dyDescent="0.2">
      <c r="A198" s="76">
        <f t="shared" si="45"/>
        <v>40220</v>
      </c>
      <c r="B198">
        <v>7.9</v>
      </c>
      <c r="C198">
        <v>50.1</v>
      </c>
      <c r="D198">
        <v>2321</v>
      </c>
      <c r="E198">
        <v>1964.9</v>
      </c>
      <c r="F198" s="10">
        <f t="shared" si="67"/>
        <v>2328.9</v>
      </c>
      <c r="G198" s="2">
        <f t="shared" si="68"/>
        <v>2015</v>
      </c>
      <c r="H198" s="49">
        <f t="shared" si="69"/>
        <v>15.578163771712173</v>
      </c>
    </row>
    <row r="199" spans="1:8" x14ac:dyDescent="0.2">
      <c r="A199" s="76">
        <f t="shared" si="45"/>
        <v>40227</v>
      </c>
      <c r="B199">
        <v>7.9</v>
      </c>
      <c r="C199">
        <v>50.2</v>
      </c>
      <c r="D199">
        <v>2436</v>
      </c>
      <c r="E199">
        <v>1964.9</v>
      </c>
      <c r="F199" s="10">
        <f t="shared" si="67"/>
        <v>2443.9</v>
      </c>
      <c r="G199" s="2">
        <f t="shared" si="68"/>
        <v>2015.1000000000001</v>
      </c>
      <c r="H199" s="49">
        <f t="shared" si="69"/>
        <v>21.279340975633954</v>
      </c>
    </row>
    <row r="200" spans="1:8" x14ac:dyDescent="0.2">
      <c r="A200" s="76">
        <f t="shared" si="45"/>
        <v>40234</v>
      </c>
      <c r="B200">
        <v>7.9</v>
      </c>
      <c r="C200">
        <v>50.1</v>
      </c>
      <c r="D200">
        <v>2524.5</v>
      </c>
      <c r="E200">
        <v>2030.3</v>
      </c>
      <c r="F200" s="10">
        <f t="shared" si="67"/>
        <v>2532.4</v>
      </c>
      <c r="G200" s="2">
        <f t="shared" si="68"/>
        <v>2080.4</v>
      </c>
      <c r="H200" s="49">
        <f t="shared" si="69"/>
        <v>21.726591040184573</v>
      </c>
    </row>
    <row r="201" spans="1:8" x14ac:dyDescent="0.2">
      <c r="A201" s="76">
        <f t="shared" si="45"/>
        <v>40241</v>
      </c>
      <c r="B201">
        <v>7.9</v>
      </c>
      <c r="C201">
        <v>50.1</v>
      </c>
      <c r="D201">
        <v>2524.5</v>
      </c>
      <c r="E201">
        <v>2030.3</v>
      </c>
      <c r="F201" s="10">
        <f t="shared" si="67"/>
        <v>2532.4</v>
      </c>
      <c r="G201" s="2">
        <f t="shared" si="68"/>
        <v>2080.4</v>
      </c>
      <c r="H201" s="49">
        <f t="shared" si="69"/>
        <v>21.726591040184573</v>
      </c>
    </row>
    <row r="202" spans="1:8" x14ac:dyDescent="0.2">
      <c r="A202" s="76">
        <f t="shared" si="45"/>
        <v>40248</v>
      </c>
      <c r="B202">
        <v>7.9</v>
      </c>
      <c r="C202">
        <v>1</v>
      </c>
      <c r="D202">
        <v>2581.6</v>
      </c>
      <c r="E202">
        <v>2106.9</v>
      </c>
      <c r="F202" s="10">
        <f t="shared" si="67"/>
        <v>2589.5</v>
      </c>
      <c r="G202" s="2">
        <f t="shared" si="68"/>
        <v>2107.9</v>
      </c>
      <c r="H202" s="49">
        <f t="shared" si="69"/>
        <v>22.847383651975896</v>
      </c>
    </row>
    <row r="203" spans="1:8" x14ac:dyDescent="0.2">
      <c r="A203" s="76">
        <f t="shared" si="45"/>
        <v>40255</v>
      </c>
      <c r="B203">
        <v>3.5</v>
      </c>
      <c r="C203">
        <v>1</v>
      </c>
      <c r="D203">
        <v>2663.4</v>
      </c>
      <c r="E203">
        <v>2172.1</v>
      </c>
      <c r="F203" s="10">
        <f t="shared" si="67"/>
        <v>2666.9</v>
      </c>
      <c r="G203" s="2">
        <f t="shared" si="68"/>
        <v>2173.1</v>
      </c>
      <c r="H203" s="49">
        <f t="shared" si="69"/>
        <v>22.723298513644117</v>
      </c>
    </row>
    <row r="204" spans="1:8" x14ac:dyDescent="0.2">
      <c r="A204" s="76">
        <f t="shared" si="45"/>
        <v>40262</v>
      </c>
      <c r="B204">
        <v>3.5</v>
      </c>
      <c r="C204">
        <v>1</v>
      </c>
      <c r="D204">
        <v>2663.4</v>
      </c>
      <c r="E204">
        <v>2172.1</v>
      </c>
      <c r="F204" s="10">
        <f t="shared" si="67"/>
        <v>2666.9</v>
      </c>
      <c r="G204" s="2">
        <f t="shared" si="68"/>
        <v>2173.1</v>
      </c>
      <c r="H204" s="49">
        <f t="shared" si="69"/>
        <v>22.723298513644117</v>
      </c>
    </row>
    <row r="205" spans="1:8" x14ac:dyDescent="0.2">
      <c r="A205" s="76">
        <f t="shared" si="45"/>
        <v>40269</v>
      </c>
      <c r="B205">
        <v>0.1</v>
      </c>
      <c r="C205">
        <v>1</v>
      </c>
      <c r="D205">
        <v>2663.4</v>
      </c>
      <c r="E205">
        <v>2172.1999999999998</v>
      </c>
      <c r="F205" s="10">
        <f t="shared" si="67"/>
        <v>2663.5</v>
      </c>
      <c r="G205" s="2">
        <f t="shared" si="68"/>
        <v>2173.1999999999998</v>
      </c>
      <c r="H205" s="49">
        <f t="shared" si="69"/>
        <v>22.561200073624164</v>
      </c>
    </row>
    <row r="206" spans="1:8" x14ac:dyDescent="0.2">
      <c r="A206" s="76">
        <f t="shared" si="45"/>
        <v>40276</v>
      </c>
      <c r="B206">
        <v>0.1</v>
      </c>
      <c r="C206">
        <v>1</v>
      </c>
      <c r="D206">
        <v>2663.5</v>
      </c>
      <c r="E206">
        <v>2172.1999999999998</v>
      </c>
      <c r="F206" s="10">
        <f t="shared" si="67"/>
        <v>2663.6</v>
      </c>
      <c r="G206" s="2">
        <f t="shared" si="68"/>
        <v>2173.1999999999998</v>
      </c>
      <c r="H206" s="49">
        <f t="shared" si="69"/>
        <v>22.56580158291921</v>
      </c>
    </row>
    <row r="207" spans="1:8" x14ac:dyDescent="0.2">
      <c r="A207" s="76">
        <f t="shared" si="45"/>
        <v>40283</v>
      </c>
      <c r="B207">
        <v>0.1</v>
      </c>
      <c r="C207">
        <v>17.5</v>
      </c>
      <c r="D207">
        <v>2663.6</v>
      </c>
      <c r="E207">
        <v>2172.6999999999998</v>
      </c>
      <c r="F207" s="10">
        <f t="shared" si="67"/>
        <v>2663.7</v>
      </c>
      <c r="G207" s="2">
        <f t="shared" si="68"/>
        <v>2190.1999999999998</v>
      </c>
      <c r="H207" s="49">
        <f t="shared" si="69"/>
        <v>21.619030225550183</v>
      </c>
    </row>
    <row r="208" spans="1:8" x14ac:dyDescent="0.2">
      <c r="A208" s="76">
        <f t="shared" si="45"/>
        <v>40290</v>
      </c>
      <c r="B208">
        <v>2.5</v>
      </c>
      <c r="C208">
        <v>36</v>
      </c>
      <c r="D208">
        <v>2663.7</v>
      </c>
      <c r="E208">
        <v>2173.1999999999998</v>
      </c>
      <c r="F208" s="10">
        <f t="shared" si="67"/>
        <v>2666.2</v>
      </c>
      <c r="G208" s="2">
        <f t="shared" si="68"/>
        <v>2209.1999999999998</v>
      </c>
      <c r="H208" s="49">
        <f t="shared" si="69"/>
        <v>20.686221256563453</v>
      </c>
    </row>
    <row r="209" spans="1:9" x14ac:dyDescent="0.2">
      <c r="A209" s="76">
        <f t="shared" si="45"/>
        <v>40297</v>
      </c>
      <c r="B209">
        <v>0.1</v>
      </c>
      <c r="C209">
        <v>41</v>
      </c>
      <c r="D209">
        <v>2697.2</v>
      </c>
      <c r="E209">
        <v>2173.1999999999998</v>
      </c>
      <c r="F209" s="10">
        <f t="shared" si="67"/>
        <v>2697.2999999999997</v>
      </c>
      <c r="G209" s="2">
        <f t="shared" si="68"/>
        <v>2214.1999999999998</v>
      </c>
      <c r="H209" s="49">
        <f t="shared" si="69"/>
        <v>21.8182639327974</v>
      </c>
    </row>
    <row r="210" spans="1:9" x14ac:dyDescent="0.2">
      <c r="A210" s="76">
        <f t="shared" si="45"/>
        <v>40304</v>
      </c>
      <c r="B210">
        <v>0.1</v>
      </c>
      <c r="C210">
        <v>37</v>
      </c>
      <c r="D210">
        <v>2697.2</v>
      </c>
      <c r="E210">
        <v>2173.1999999999998</v>
      </c>
      <c r="F210" s="10">
        <f t="shared" si="67"/>
        <v>2697.2999999999997</v>
      </c>
      <c r="G210" s="2">
        <f t="shared" si="68"/>
        <v>2210.1999999999998</v>
      </c>
      <c r="H210" s="49">
        <f t="shared" si="69"/>
        <v>22.038729526739665</v>
      </c>
    </row>
    <row r="211" spans="1:9" x14ac:dyDescent="0.2">
      <c r="A211" s="76">
        <f t="shared" si="45"/>
        <v>40311</v>
      </c>
      <c r="B211">
        <v>0.1</v>
      </c>
      <c r="C211">
        <v>22</v>
      </c>
      <c r="D211">
        <v>2697.3</v>
      </c>
      <c r="E211">
        <v>2173.3000000000002</v>
      </c>
      <c r="F211" s="10">
        <f t="shared" si="67"/>
        <v>2697.4</v>
      </c>
      <c r="G211" s="2">
        <f t="shared" si="68"/>
        <v>2195.3000000000002</v>
      </c>
      <c r="H211" s="49">
        <f t="shared" si="69"/>
        <v>22.871589304423079</v>
      </c>
    </row>
    <row r="212" spans="1:9" x14ac:dyDescent="0.2">
      <c r="A212" s="76">
        <f t="shared" si="45"/>
        <v>40318</v>
      </c>
      <c r="B212">
        <v>0.1</v>
      </c>
      <c r="C212">
        <v>22</v>
      </c>
      <c r="D212">
        <v>2697.3</v>
      </c>
      <c r="E212">
        <v>2173.3000000000002</v>
      </c>
      <c r="F212" s="10">
        <f t="shared" si="67"/>
        <v>2697.4</v>
      </c>
      <c r="G212" s="2">
        <f t="shared" si="68"/>
        <v>2195.3000000000002</v>
      </c>
      <c r="H212" s="49">
        <f t="shared" si="69"/>
        <v>22.871589304423079</v>
      </c>
    </row>
    <row r="213" spans="1:9" x14ac:dyDescent="0.2">
      <c r="A213" s="76">
        <f t="shared" si="45"/>
        <v>40325</v>
      </c>
      <c r="B213">
        <v>0.1</v>
      </c>
      <c r="C213">
        <v>0</v>
      </c>
      <c r="D213">
        <v>2697.5</v>
      </c>
      <c r="E213">
        <v>2178.3000000000002</v>
      </c>
      <c r="F213" s="10">
        <f t="shared" si="67"/>
        <v>2697.6</v>
      </c>
      <c r="G213" s="2">
        <f t="shared" si="68"/>
        <v>2178.3000000000002</v>
      </c>
      <c r="H213" s="49">
        <f t="shared" si="69"/>
        <v>23.839691502547833</v>
      </c>
    </row>
    <row r="214" spans="1:9" x14ac:dyDescent="0.2">
      <c r="A214" s="76">
        <f t="shared" si="45"/>
        <v>40332</v>
      </c>
      <c r="B214">
        <v>0.1</v>
      </c>
      <c r="C214">
        <v>0</v>
      </c>
      <c r="D214">
        <v>2697.5</v>
      </c>
      <c r="E214">
        <v>2178.4</v>
      </c>
      <c r="F214" s="10">
        <f t="shared" si="67"/>
        <v>2697.6</v>
      </c>
      <c r="G214" s="2">
        <f t="shared" si="68"/>
        <v>2178.4</v>
      </c>
      <c r="H214" s="49">
        <f t="shared" si="69"/>
        <v>23.834006610356219</v>
      </c>
    </row>
    <row r="215" spans="1:9" x14ac:dyDescent="0.2">
      <c r="A215" s="76">
        <f t="shared" si="45"/>
        <v>40339</v>
      </c>
      <c r="B215">
        <v>0.1</v>
      </c>
      <c r="C215">
        <v>0</v>
      </c>
      <c r="D215">
        <v>2697.6</v>
      </c>
      <c r="E215">
        <v>2178.4</v>
      </c>
      <c r="F215" s="10">
        <f t="shared" si="67"/>
        <v>2697.7</v>
      </c>
      <c r="G215" s="2">
        <f t="shared" si="68"/>
        <v>2178.4</v>
      </c>
      <c r="H215" s="49">
        <f t="shared" si="69"/>
        <v>23.838597135512284</v>
      </c>
    </row>
    <row r="216" spans="1:9" x14ac:dyDescent="0.2">
      <c r="A216" s="76">
        <f t="shared" si="45"/>
        <v>40346</v>
      </c>
      <c r="B216">
        <v>0.1</v>
      </c>
      <c r="C216">
        <v>1</v>
      </c>
      <c r="D216">
        <v>2697.7</v>
      </c>
      <c r="E216">
        <v>2178.5</v>
      </c>
      <c r="F216" s="10">
        <f t="shared" si="67"/>
        <v>2697.7999999999997</v>
      </c>
      <c r="G216" s="2">
        <f t="shared" si="68"/>
        <v>2179.5</v>
      </c>
      <c r="H216" s="49">
        <f t="shared" si="69"/>
        <v>23.780683643037381</v>
      </c>
    </row>
    <row r="217" spans="1:9" x14ac:dyDescent="0.2">
      <c r="A217" s="76">
        <f t="shared" si="45"/>
        <v>40353</v>
      </c>
      <c r="B217">
        <v>0.1</v>
      </c>
      <c r="C217">
        <v>1</v>
      </c>
      <c r="D217">
        <v>2697.7</v>
      </c>
      <c r="E217">
        <v>2178.5</v>
      </c>
      <c r="F217" s="10">
        <f t="shared" ref="F217:F227" si="70">+B217+D217</f>
        <v>2697.7999999999997</v>
      </c>
      <c r="G217" s="2">
        <f t="shared" ref="G217:G227" si="71">+C217+E217</f>
        <v>2179.5</v>
      </c>
      <c r="H217" s="49">
        <f t="shared" ref="H217:H227" si="72">+(F217/G217-1)*100</f>
        <v>23.780683643037381</v>
      </c>
    </row>
    <row r="218" spans="1:9" x14ac:dyDescent="0.2">
      <c r="A218" s="76">
        <f t="shared" si="45"/>
        <v>40360</v>
      </c>
      <c r="B218">
        <v>0.1</v>
      </c>
      <c r="C218">
        <v>1</v>
      </c>
      <c r="D218">
        <v>2697.8</v>
      </c>
      <c r="E218">
        <v>2178.5</v>
      </c>
      <c r="F218" s="10">
        <f t="shared" si="70"/>
        <v>2697.9</v>
      </c>
      <c r="G218" s="2">
        <f t="shared" si="71"/>
        <v>2179.5</v>
      </c>
      <c r="H218" s="49">
        <f t="shared" si="72"/>
        <v>23.785271851342049</v>
      </c>
    </row>
    <row r="219" spans="1:9" x14ac:dyDescent="0.2">
      <c r="A219" s="76">
        <f t="shared" si="45"/>
        <v>40367</v>
      </c>
      <c r="B219">
        <v>0.1</v>
      </c>
      <c r="C219">
        <v>7</v>
      </c>
      <c r="D219">
        <v>2697.8</v>
      </c>
      <c r="E219">
        <v>2178.5</v>
      </c>
      <c r="F219" s="10">
        <f t="shared" si="70"/>
        <v>2697.9</v>
      </c>
      <c r="G219" s="2">
        <f t="shared" si="71"/>
        <v>2185.5</v>
      </c>
      <c r="H219" s="49">
        <f t="shared" si="72"/>
        <v>23.445435827041862</v>
      </c>
    </row>
    <row r="220" spans="1:9" x14ac:dyDescent="0.2">
      <c r="A220" s="76">
        <f t="shared" si="45"/>
        <v>40374</v>
      </c>
      <c r="B220">
        <v>0.1</v>
      </c>
      <c r="C220">
        <v>7</v>
      </c>
      <c r="D220">
        <v>2697.8</v>
      </c>
      <c r="E220">
        <v>2178.5</v>
      </c>
      <c r="F220" s="10">
        <f t="shared" si="70"/>
        <v>2697.9</v>
      </c>
      <c r="G220" s="2">
        <f t="shared" si="71"/>
        <v>2185.5</v>
      </c>
      <c r="H220" s="49">
        <f t="shared" si="72"/>
        <v>23.445435827041862</v>
      </c>
    </row>
    <row r="221" spans="1:9" x14ac:dyDescent="0.2">
      <c r="A221" s="76">
        <f t="shared" si="45"/>
        <v>40381</v>
      </c>
      <c r="B221">
        <v>0.1</v>
      </c>
      <c r="C221">
        <v>6.5</v>
      </c>
      <c r="D221">
        <v>2697.8</v>
      </c>
      <c r="E221">
        <v>2179</v>
      </c>
      <c r="F221" s="10">
        <f t="shared" si="70"/>
        <v>2697.9</v>
      </c>
      <c r="G221" s="2">
        <f t="shared" si="71"/>
        <v>2185.5</v>
      </c>
      <c r="H221" s="49">
        <f t="shared" si="72"/>
        <v>23.445435827041862</v>
      </c>
      <c r="I221">
        <v>60</v>
      </c>
    </row>
    <row r="222" spans="1:9" x14ac:dyDescent="0.2">
      <c r="A222" s="76">
        <f t="shared" si="45"/>
        <v>40388</v>
      </c>
      <c r="B222">
        <v>5.0999999999999996</v>
      </c>
      <c r="C222">
        <v>6</v>
      </c>
      <c r="D222">
        <v>2697.8</v>
      </c>
      <c r="E222">
        <v>2179.6</v>
      </c>
      <c r="F222" s="10">
        <f t="shared" si="70"/>
        <v>2702.9</v>
      </c>
      <c r="G222" s="2">
        <f t="shared" si="71"/>
        <v>2185.6</v>
      </c>
      <c r="H222" s="49">
        <f t="shared" si="72"/>
        <v>23.66855783308932</v>
      </c>
      <c r="I222">
        <v>60</v>
      </c>
    </row>
    <row r="223" spans="1:9" x14ac:dyDescent="0.2">
      <c r="A223" s="76">
        <f t="shared" si="45"/>
        <v>40395</v>
      </c>
      <c r="B223">
        <v>5.0999999999999996</v>
      </c>
      <c r="C223">
        <v>6</v>
      </c>
      <c r="D223">
        <v>2697.9</v>
      </c>
      <c r="E223">
        <v>2179.6</v>
      </c>
      <c r="F223" s="10">
        <f t="shared" si="70"/>
        <v>2703</v>
      </c>
      <c r="G223" s="2">
        <f t="shared" si="71"/>
        <v>2185.6</v>
      </c>
      <c r="H223" s="49">
        <f t="shared" si="72"/>
        <v>23.673133235724752</v>
      </c>
      <c r="I223">
        <v>60</v>
      </c>
    </row>
    <row r="224" spans="1:9" x14ac:dyDescent="0.2">
      <c r="A224" s="76">
        <f t="shared" si="45"/>
        <v>40402</v>
      </c>
      <c r="B224">
        <v>5.0999999999999996</v>
      </c>
      <c r="C224">
        <v>6</v>
      </c>
      <c r="D224">
        <v>2697.9</v>
      </c>
      <c r="E224">
        <v>2179.6</v>
      </c>
      <c r="F224" s="10">
        <f t="shared" si="70"/>
        <v>2703</v>
      </c>
      <c r="G224" s="2">
        <f t="shared" si="71"/>
        <v>2185.6</v>
      </c>
      <c r="H224" s="49">
        <f t="shared" si="72"/>
        <v>23.673133235724752</v>
      </c>
      <c r="I224">
        <v>60</v>
      </c>
    </row>
    <row r="225" spans="1:9" x14ac:dyDescent="0.2">
      <c r="A225" s="76">
        <f t="shared" si="45"/>
        <v>40409</v>
      </c>
      <c r="B225">
        <v>5.0999999999999996</v>
      </c>
      <c r="C225">
        <v>6</v>
      </c>
      <c r="D225">
        <v>2697.9</v>
      </c>
      <c r="E225">
        <v>2179.6</v>
      </c>
      <c r="F225" s="10">
        <f t="shared" si="70"/>
        <v>2703</v>
      </c>
      <c r="G225" s="2">
        <f t="shared" si="71"/>
        <v>2185.6</v>
      </c>
      <c r="H225" s="49">
        <f t="shared" si="72"/>
        <v>23.673133235724752</v>
      </c>
      <c r="I225">
        <v>60</v>
      </c>
    </row>
    <row r="226" spans="1:9" x14ac:dyDescent="0.2">
      <c r="A226" s="76">
        <f t="shared" si="45"/>
        <v>40416</v>
      </c>
      <c r="B226">
        <v>5.0999999999999996</v>
      </c>
      <c r="C226">
        <v>6</v>
      </c>
      <c r="D226">
        <v>2697.9</v>
      </c>
      <c r="E226">
        <v>2179.6</v>
      </c>
      <c r="F226" s="10">
        <f t="shared" si="70"/>
        <v>2703</v>
      </c>
      <c r="G226" s="2">
        <f t="shared" si="71"/>
        <v>2185.6</v>
      </c>
      <c r="H226" s="49">
        <f t="shared" si="72"/>
        <v>23.673133235724752</v>
      </c>
      <c r="I226">
        <v>60</v>
      </c>
    </row>
    <row r="227" spans="1:9" x14ac:dyDescent="0.2">
      <c r="A227" s="76">
        <f t="shared" si="45"/>
        <v>40423</v>
      </c>
      <c r="B227">
        <v>65.099999999999994</v>
      </c>
      <c r="C227">
        <v>244.1</v>
      </c>
      <c r="E227">
        <v>0</v>
      </c>
      <c r="F227" s="10">
        <f t="shared" si="70"/>
        <v>65.099999999999994</v>
      </c>
      <c r="G227" s="2">
        <f t="shared" si="71"/>
        <v>244.1</v>
      </c>
      <c r="H227" s="49">
        <f t="shared" si="72"/>
        <v>-73.330602212208106</v>
      </c>
    </row>
    <row r="228" spans="1:9" x14ac:dyDescent="0.2">
      <c r="A228" s="76">
        <f t="shared" si="45"/>
        <v>40430</v>
      </c>
      <c r="B228">
        <v>65.099999999999994</v>
      </c>
      <c r="C228">
        <v>244.1</v>
      </c>
      <c r="E228">
        <v>0.1</v>
      </c>
      <c r="F228" s="10">
        <f t="shared" ref="F228:F264" si="73">+B228+D228</f>
        <v>65.099999999999994</v>
      </c>
      <c r="G228" s="2">
        <f t="shared" ref="G228:G264" si="74">+C228+E228</f>
        <v>244.2</v>
      </c>
      <c r="H228" s="49">
        <f t="shared" ref="H228:H264" si="75">+(F228/G228-1)*100</f>
        <v>-73.341523341523342</v>
      </c>
    </row>
    <row r="229" spans="1:9" x14ac:dyDescent="0.2">
      <c r="A229" s="76">
        <f t="shared" si="45"/>
        <v>40437</v>
      </c>
      <c r="B229">
        <v>65.099999999999994</v>
      </c>
      <c r="C229">
        <v>364.1</v>
      </c>
      <c r="D229">
        <v>0.1</v>
      </c>
      <c r="E229">
        <v>0.1</v>
      </c>
      <c r="F229" s="10">
        <f t="shared" si="73"/>
        <v>65.199999999999989</v>
      </c>
      <c r="G229" s="2">
        <f t="shared" si="74"/>
        <v>364.20000000000005</v>
      </c>
      <c r="H229" s="49">
        <f t="shared" si="75"/>
        <v>-82.097748489840754</v>
      </c>
    </row>
    <row r="230" spans="1:9" x14ac:dyDescent="0.2">
      <c r="A230" s="76">
        <f t="shared" si="45"/>
        <v>40444</v>
      </c>
      <c r="B230">
        <v>65.099999999999994</v>
      </c>
      <c r="C230">
        <v>364.1</v>
      </c>
      <c r="D230">
        <v>139.19999999999999</v>
      </c>
      <c r="E230">
        <v>0.1</v>
      </c>
      <c r="F230" s="10">
        <f t="shared" si="73"/>
        <v>204.29999999999998</v>
      </c>
      <c r="G230" s="2">
        <f t="shared" si="74"/>
        <v>364.20000000000005</v>
      </c>
      <c r="H230" s="49">
        <f t="shared" si="75"/>
        <v>-43.904448105436586</v>
      </c>
    </row>
    <row r="231" spans="1:9" x14ac:dyDescent="0.2">
      <c r="A231" s="76">
        <f t="shared" si="45"/>
        <v>40451</v>
      </c>
      <c r="B231">
        <v>65.099999999999994</v>
      </c>
      <c r="C231">
        <v>364.1</v>
      </c>
      <c r="D231">
        <v>139.19999999999999</v>
      </c>
      <c r="E231">
        <v>0.2</v>
      </c>
      <c r="F231" s="10">
        <f t="shared" si="73"/>
        <v>204.29999999999998</v>
      </c>
      <c r="G231" s="2">
        <f t="shared" si="74"/>
        <v>364.3</v>
      </c>
      <c r="H231" s="49">
        <f t="shared" si="75"/>
        <v>-43.919846280538025</v>
      </c>
    </row>
    <row r="232" spans="1:9" x14ac:dyDescent="0.2">
      <c r="A232" s="76">
        <f t="shared" si="45"/>
        <v>40458</v>
      </c>
      <c r="B232">
        <v>65.099999999999994</v>
      </c>
      <c r="C232">
        <v>424.1</v>
      </c>
      <c r="D232">
        <v>260</v>
      </c>
      <c r="E232">
        <v>21.1</v>
      </c>
      <c r="F232" s="10">
        <f t="shared" si="73"/>
        <v>325.10000000000002</v>
      </c>
      <c r="G232" s="2">
        <f t="shared" si="74"/>
        <v>445.20000000000005</v>
      </c>
      <c r="H232" s="49">
        <f t="shared" si="75"/>
        <v>-26.976639712488769</v>
      </c>
    </row>
    <row r="233" spans="1:9" x14ac:dyDescent="0.2">
      <c r="A233" s="76">
        <f t="shared" si="45"/>
        <v>40465</v>
      </c>
      <c r="B233">
        <v>88.8</v>
      </c>
      <c r="C233">
        <v>421.3</v>
      </c>
      <c r="D233">
        <v>338.5</v>
      </c>
      <c r="E233">
        <v>110.9</v>
      </c>
      <c r="F233" s="10">
        <f t="shared" si="73"/>
        <v>427.3</v>
      </c>
      <c r="G233" s="2">
        <f t="shared" si="74"/>
        <v>532.20000000000005</v>
      </c>
      <c r="H233" s="49">
        <f t="shared" si="75"/>
        <v>-19.710635099586625</v>
      </c>
    </row>
    <row r="234" spans="1:9" x14ac:dyDescent="0.2">
      <c r="A234" s="76">
        <f t="shared" si="45"/>
        <v>40472</v>
      </c>
      <c r="B234">
        <v>65.400000000000006</v>
      </c>
      <c r="C234">
        <v>426.3</v>
      </c>
      <c r="D234">
        <v>485.7</v>
      </c>
      <c r="E234">
        <v>110.9</v>
      </c>
      <c r="F234" s="10">
        <f t="shared" si="73"/>
        <v>551.1</v>
      </c>
      <c r="G234" s="2">
        <f t="shared" si="74"/>
        <v>537.20000000000005</v>
      </c>
      <c r="H234" s="49">
        <f t="shared" si="75"/>
        <v>2.5874906924795216</v>
      </c>
    </row>
    <row r="235" spans="1:9" x14ac:dyDescent="0.2">
      <c r="A235" s="76">
        <f t="shared" si="45"/>
        <v>40479</v>
      </c>
      <c r="B235">
        <v>60.3</v>
      </c>
      <c r="C235">
        <v>343.3</v>
      </c>
      <c r="D235">
        <v>610.6</v>
      </c>
      <c r="E235">
        <v>110.9</v>
      </c>
      <c r="F235" s="10">
        <f t="shared" si="73"/>
        <v>670.9</v>
      </c>
      <c r="G235" s="2">
        <f t="shared" si="74"/>
        <v>454.20000000000005</v>
      </c>
      <c r="H235" s="49">
        <f t="shared" si="75"/>
        <v>47.710259797446028</v>
      </c>
    </row>
    <row r="236" spans="1:9" x14ac:dyDescent="0.2">
      <c r="A236" s="76">
        <f t="shared" si="45"/>
        <v>40486</v>
      </c>
      <c r="B236">
        <v>60.3</v>
      </c>
      <c r="C236">
        <v>273.3</v>
      </c>
      <c r="D236">
        <v>626.79999999999995</v>
      </c>
      <c r="E236">
        <v>198.1</v>
      </c>
      <c r="F236" s="10">
        <f t="shared" si="73"/>
        <v>687.09999999999991</v>
      </c>
      <c r="G236" s="2">
        <f t="shared" si="74"/>
        <v>471.4</v>
      </c>
      <c r="H236" s="49">
        <f t="shared" si="75"/>
        <v>45.757318625371227</v>
      </c>
    </row>
    <row r="237" spans="1:9" x14ac:dyDescent="0.2">
      <c r="A237" s="76">
        <f t="shared" si="45"/>
        <v>40493</v>
      </c>
      <c r="B237">
        <v>105.3</v>
      </c>
      <c r="C237">
        <v>400.2</v>
      </c>
      <c r="D237">
        <v>703.9</v>
      </c>
      <c r="E237">
        <v>231.5</v>
      </c>
      <c r="F237" s="10">
        <f t="shared" si="73"/>
        <v>809.19999999999993</v>
      </c>
      <c r="G237" s="2">
        <f t="shared" si="74"/>
        <v>631.70000000000005</v>
      </c>
      <c r="H237" s="49">
        <f t="shared" si="75"/>
        <v>28.098781066962154</v>
      </c>
    </row>
    <row r="238" spans="1:9" x14ac:dyDescent="0.2">
      <c r="A238" s="76">
        <f t="shared" si="45"/>
        <v>40500</v>
      </c>
      <c r="B238">
        <v>145.30000000000001</v>
      </c>
      <c r="C238">
        <v>345.2</v>
      </c>
      <c r="D238">
        <v>887.6</v>
      </c>
      <c r="E238">
        <v>481.8</v>
      </c>
      <c r="F238" s="10">
        <f t="shared" si="73"/>
        <v>1032.9000000000001</v>
      </c>
      <c r="G238" s="2">
        <f t="shared" si="74"/>
        <v>827</v>
      </c>
      <c r="H238" s="49">
        <f t="shared" si="75"/>
        <v>24.897218863361559</v>
      </c>
    </row>
    <row r="239" spans="1:9" x14ac:dyDescent="0.2">
      <c r="A239" s="76">
        <f t="shared" si="45"/>
        <v>40507</v>
      </c>
      <c r="B239">
        <v>85.3</v>
      </c>
      <c r="C239">
        <v>303.5</v>
      </c>
      <c r="D239">
        <v>945.3</v>
      </c>
      <c r="E239">
        <v>549.79999999999995</v>
      </c>
      <c r="F239" s="10">
        <f t="shared" si="73"/>
        <v>1030.5999999999999</v>
      </c>
      <c r="G239" s="2">
        <f t="shared" si="74"/>
        <v>853.3</v>
      </c>
      <c r="H239" s="49">
        <f t="shared" si="75"/>
        <v>20.778155396695187</v>
      </c>
    </row>
    <row r="240" spans="1:9" x14ac:dyDescent="0.2">
      <c r="A240" s="76">
        <f t="shared" si="45"/>
        <v>40514</v>
      </c>
      <c r="B240">
        <v>200.3</v>
      </c>
      <c r="C240">
        <v>303.5</v>
      </c>
      <c r="D240">
        <v>1008.7</v>
      </c>
      <c r="E240">
        <v>784.2</v>
      </c>
      <c r="F240" s="10">
        <f t="shared" si="73"/>
        <v>1209</v>
      </c>
      <c r="G240" s="2">
        <f t="shared" si="74"/>
        <v>1087.7</v>
      </c>
      <c r="H240" s="49">
        <f t="shared" si="75"/>
        <v>11.151972051117021</v>
      </c>
    </row>
    <row r="241" spans="1:9" x14ac:dyDescent="0.2">
      <c r="A241" s="76">
        <f t="shared" si="45"/>
        <v>40521</v>
      </c>
      <c r="B241">
        <v>171.2</v>
      </c>
      <c r="C241">
        <v>303.5</v>
      </c>
      <c r="D241">
        <v>1028.8</v>
      </c>
      <c r="E241">
        <v>895.8</v>
      </c>
      <c r="F241" s="10">
        <f t="shared" si="73"/>
        <v>1200</v>
      </c>
      <c r="G241" s="2">
        <f t="shared" si="74"/>
        <v>1199.3</v>
      </c>
      <c r="H241" s="49">
        <f t="shared" si="75"/>
        <v>5.8367380972246252E-2</v>
      </c>
    </row>
    <row r="242" spans="1:9" x14ac:dyDescent="0.2">
      <c r="A242" s="76">
        <f t="shared" si="45"/>
        <v>40528</v>
      </c>
      <c r="B242">
        <v>228.8</v>
      </c>
      <c r="C242">
        <v>303.5</v>
      </c>
      <c r="D242">
        <v>1132.7</v>
      </c>
      <c r="E242">
        <v>962.4</v>
      </c>
      <c r="F242" s="10">
        <f t="shared" si="73"/>
        <v>1361.5</v>
      </c>
      <c r="G242" s="2">
        <f t="shared" si="74"/>
        <v>1265.9000000000001</v>
      </c>
      <c r="H242" s="49">
        <f t="shared" si="75"/>
        <v>7.5519393317007522</v>
      </c>
    </row>
    <row r="243" spans="1:9" x14ac:dyDescent="0.2">
      <c r="A243" s="76">
        <f t="shared" si="45"/>
        <v>40535</v>
      </c>
      <c r="B243">
        <v>235.3</v>
      </c>
      <c r="C243">
        <v>366.5</v>
      </c>
      <c r="D243">
        <v>1245.3</v>
      </c>
      <c r="E243">
        <v>1154</v>
      </c>
      <c r="F243" s="10">
        <f t="shared" si="73"/>
        <v>1480.6</v>
      </c>
      <c r="G243" s="2">
        <f t="shared" si="74"/>
        <v>1520.5</v>
      </c>
      <c r="H243" s="49">
        <f t="shared" si="75"/>
        <v>-2.6241367971062246</v>
      </c>
    </row>
    <row r="244" spans="1:9" x14ac:dyDescent="0.2">
      <c r="A244" s="76">
        <f t="shared" si="45"/>
        <v>40542</v>
      </c>
      <c r="B244">
        <v>235.2</v>
      </c>
      <c r="C244">
        <v>366.5</v>
      </c>
      <c r="D244">
        <v>1252.3</v>
      </c>
      <c r="E244">
        <v>1229.9000000000001</v>
      </c>
      <c r="F244" s="10">
        <f t="shared" si="73"/>
        <v>1487.5</v>
      </c>
      <c r="G244" s="2">
        <f t="shared" si="74"/>
        <v>1596.4</v>
      </c>
      <c r="H244" s="49">
        <f t="shared" si="75"/>
        <v>-6.8215985968429038</v>
      </c>
    </row>
    <row r="245" spans="1:9" x14ac:dyDescent="0.2">
      <c r="A245" s="76">
        <f t="shared" si="45"/>
        <v>40549</v>
      </c>
      <c r="B245">
        <v>180.2</v>
      </c>
      <c r="C245">
        <v>246.5</v>
      </c>
      <c r="D245">
        <v>1483.4</v>
      </c>
      <c r="E245">
        <v>1422.2</v>
      </c>
      <c r="F245" s="10">
        <f t="shared" si="73"/>
        <v>1663.6000000000001</v>
      </c>
      <c r="G245" s="2">
        <f t="shared" si="74"/>
        <v>1668.7</v>
      </c>
      <c r="H245" s="49">
        <f t="shared" si="75"/>
        <v>-0.30562713489542537</v>
      </c>
    </row>
    <row r="246" spans="1:9" x14ac:dyDescent="0.2">
      <c r="A246" s="76">
        <f t="shared" si="45"/>
        <v>40556</v>
      </c>
      <c r="B246">
        <v>120.2</v>
      </c>
      <c r="C246">
        <v>202</v>
      </c>
      <c r="D246">
        <v>1674.3</v>
      </c>
      <c r="E246">
        <v>1687.7</v>
      </c>
      <c r="F246" s="10">
        <f t="shared" si="73"/>
        <v>1794.5</v>
      </c>
      <c r="G246" s="2">
        <f t="shared" si="74"/>
        <v>1889.7</v>
      </c>
      <c r="H246" s="49">
        <f t="shared" si="75"/>
        <v>-5.037836693655084</v>
      </c>
      <c r="I246">
        <v>60</v>
      </c>
    </row>
    <row r="247" spans="1:9" x14ac:dyDescent="0.2">
      <c r="A247" s="76">
        <f t="shared" si="45"/>
        <v>40563</v>
      </c>
      <c r="B247">
        <v>60.2</v>
      </c>
      <c r="C247">
        <v>139.9</v>
      </c>
      <c r="D247">
        <v>1808.3</v>
      </c>
      <c r="E247">
        <v>1907.2</v>
      </c>
      <c r="F247" s="10">
        <f t="shared" si="73"/>
        <v>1868.5</v>
      </c>
      <c r="G247" s="2">
        <f t="shared" si="74"/>
        <v>2047.1000000000001</v>
      </c>
      <c r="H247" s="49">
        <f t="shared" si="75"/>
        <v>-8.7245371501147968</v>
      </c>
      <c r="I247">
        <v>60</v>
      </c>
    </row>
    <row r="248" spans="1:9" x14ac:dyDescent="0.2">
      <c r="A248" s="76">
        <f t="shared" si="45"/>
        <v>40570</v>
      </c>
      <c r="B248">
        <v>60.2</v>
      </c>
      <c r="C248">
        <v>130.9</v>
      </c>
      <c r="D248">
        <v>1987.2</v>
      </c>
      <c r="E248">
        <v>1957.2</v>
      </c>
      <c r="F248" s="10">
        <f t="shared" si="73"/>
        <v>2047.4</v>
      </c>
      <c r="G248" s="2">
        <f t="shared" si="74"/>
        <v>2088.1</v>
      </c>
      <c r="H248" s="49">
        <f t="shared" si="75"/>
        <v>-1.9491403668406626</v>
      </c>
      <c r="I248">
        <v>60</v>
      </c>
    </row>
    <row r="249" spans="1:9" x14ac:dyDescent="0.2">
      <c r="A249" s="76">
        <f t="shared" si="45"/>
        <v>40577</v>
      </c>
      <c r="B249">
        <v>0.2</v>
      </c>
      <c r="C249">
        <v>19</v>
      </c>
      <c r="D249">
        <v>2085.9</v>
      </c>
      <c r="E249">
        <v>2170.1</v>
      </c>
      <c r="F249" s="10">
        <f t="shared" si="73"/>
        <v>2086.1</v>
      </c>
      <c r="G249" s="2">
        <f t="shared" si="74"/>
        <v>2189.1</v>
      </c>
      <c r="H249" s="49">
        <f t="shared" si="75"/>
        <v>-4.7051299620848752</v>
      </c>
      <c r="I249">
        <v>60</v>
      </c>
    </row>
    <row r="250" spans="1:9" x14ac:dyDescent="0.2">
      <c r="A250" s="76">
        <f t="shared" si="45"/>
        <v>40584</v>
      </c>
      <c r="B250">
        <v>0.3</v>
      </c>
      <c r="C250">
        <v>7.9</v>
      </c>
      <c r="D250">
        <v>2313.3000000000002</v>
      </c>
      <c r="E250">
        <v>2321</v>
      </c>
      <c r="F250" s="10">
        <f t="shared" si="73"/>
        <v>2313.6000000000004</v>
      </c>
      <c r="G250" s="2">
        <f t="shared" si="74"/>
        <v>2328.9</v>
      </c>
      <c r="H250" s="49">
        <f t="shared" si="75"/>
        <v>-0.65696251449181009</v>
      </c>
      <c r="I250">
        <v>60</v>
      </c>
    </row>
    <row r="251" spans="1:9" x14ac:dyDescent="0.2">
      <c r="A251" s="76">
        <f t="shared" si="45"/>
        <v>40591</v>
      </c>
      <c r="B251">
        <v>0.3</v>
      </c>
      <c r="C251">
        <v>7.9</v>
      </c>
      <c r="D251">
        <v>2380.5</v>
      </c>
      <c r="E251">
        <v>2436</v>
      </c>
      <c r="F251" s="10">
        <f t="shared" si="73"/>
        <v>2380.8000000000002</v>
      </c>
      <c r="G251" s="2">
        <f t="shared" si="74"/>
        <v>2443.9</v>
      </c>
      <c r="H251" s="49">
        <f t="shared" si="75"/>
        <v>-2.5819387045296405</v>
      </c>
      <c r="I251">
        <v>60</v>
      </c>
    </row>
    <row r="252" spans="1:9" x14ac:dyDescent="0.2">
      <c r="A252" s="76">
        <f t="shared" si="45"/>
        <v>40598</v>
      </c>
      <c r="B252">
        <v>0.2</v>
      </c>
      <c r="C252">
        <v>7.9</v>
      </c>
      <c r="D252">
        <v>2521.1</v>
      </c>
      <c r="E252">
        <v>2524.5</v>
      </c>
      <c r="F252" s="10">
        <f t="shared" si="73"/>
        <v>2521.2999999999997</v>
      </c>
      <c r="G252" s="2">
        <f t="shared" si="74"/>
        <v>2532.4</v>
      </c>
      <c r="H252" s="49">
        <f t="shared" si="75"/>
        <v>-0.4383193808245256</v>
      </c>
      <c r="I252">
        <v>60</v>
      </c>
    </row>
    <row r="253" spans="1:9" x14ac:dyDescent="0.2">
      <c r="A253" s="76">
        <f t="shared" ref="A253:A316" si="76">+A252+7</f>
        <v>40605</v>
      </c>
      <c r="B253">
        <v>0.2</v>
      </c>
      <c r="C253">
        <v>7.9</v>
      </c>
      <c r="D253">
        <v>2521.1</v>
      </c>
      <c r="E253">
        <v>2524.5</v>
      </c>
      <c r="F253" s="10">
        <f t="shared" si="73"/>
        <v>2521.2999999999997</v>
      </c>
      <c r="G253" s="2">
        <f t="shared" si="74"/>
        <v>2532.4</v>
      </c>
      <c r="H253" s="49">
        <f t="shared" si="75"/>
        <v>-0.4383193808245256</v>
      </c>
      <c r="I253">
        <v>60</v>
      </c>
    </row>
    <row r="254" spans="1:9" x14ac:dyDescent="0.2">
      <c r="A254" s="76">
        <f t="shared" si="76"/>
        <v>40612</v>
      </c>
      <c r="B254">
        <v>0.2</v>
      </c>
      <c r="C254">
        <v>8</v>
      </c>
      <c r="D254">
        <v>2598.3000000000002</v>
      </c>
      <c r="E254">
        <v>2581.6</v>
      </c>
      <c r="F254" s="10">
        <f t="shared" si="73"/>
        <v>2598.5</v>
      </c>
      <c r="G254" s="2">
        <f t="shared" si="74"/>
        <v>2589.6</v>
      </c>
      <c r="H254" s="49">
        <f t="shared" si="75"/>
        <v>0.34368242199567245</v>
      </c>
      <c r="I254">
        <v>60</v>
      </c>
    </row>
    <row r="255" spans="1:9" x14ac:dyDescent="0.2">
      <c r="A255" s="76">
        <f t="shared" si="76"/>
        <v>40619</v>
      </c>
      <c r="B255">
        <v>0.2</v>
      </c>
      <c r="C255">
        <v>3.5</v>
      </c>
      <c r="D255">
        <v>2598.4</v>
      </c>
      <c r="E255">
        <v>2663.4</v>
      </c>
      <c r="F255" s="10">
        <f t="shared" si="73"/>
        <v>2598.6</v>
      </c>
      <c r="G255" s="2">
        <f t="shared" si="74"/>
        <v>2666.9</v>
      </c>
      <c r="H255" s="49">
        <f t="shared" si="75"/>
        <v>-2.5610259102328614</v>
      </c>
      <c r="I255">
        <v>60</v>
      </c>
    </row>
    <row r="256" spans="1:9" x14ac:dyDescent="0.2">
      <c r="A256" s="76">
        <f t="shared" si="76"/>
        <v>40626</v>
      </c>
      <c r="B256">
        <v>0.2</v>
      </c>
      <c r="C256">
        <v>3.5</v>
      </c>
      <c r="D256">
        <v>2598.4</v>
      </c>
      <c r="E256">
        <v>2663.4</v>
      </c>
      <c r="F256" s="10">
        <f t="shared" si="73"/>
        <v>2598.6</v>
      </c>
      <c r="G256" s="2">
        <f t="shared" si="74"/>
        <v>2666.9</v>
      </c>
      <c r="H256" s="49">
        <f t="shared" si="75"/>
        <v>-2.5610259102328614</v>
      </c>
      <c r="I256">
        <v>60</v>
      </c>
    </row>
    <row r="257" spans="1:9" x14ac:dyDescent="0.2">
      <c r="A257" s="76">
        <f t="shared" si="76"/>
        <v>40633</v>
      </c>
      <c r="B257">
        <v>0.2</v>
      </c>
      <c r="C257">
        <v>0.1</v>
      </c>
      <c r="D257">
        <v>2598.4</v>
      </c>
      <c r="E257">
        <v>2663.5</v>
      </c>
      <c r="F257" s="10">
        <f t="shared" si="73"/>
        <v>2598.6</v>
      </c>
      <c r="G257" s="2">
        <f t="shared" si="74"/>
        <v>2663.6</v>
      </c>
      <c r="H257" s="49">
        <f t="shared" si="75"/>
        <v>-2.4403063523051549</v>
      </c>
      <c r="I257">
        <v>60</v>
      </c>
    </row>
    <row r="258" spans="1:9" x14ac:dyDescent="0.2">
      <c r="A258" s="76">
        <f t="shared" si="76"/>
        <v>40640</v>
      </c>
      <c r="B258">
        <v>0.2</v>
      </c>
      <c r="C258">
        <v>0.1</v>
      </c>
      <c r="D258">
        <v>2598.5</v>
      </c>
      <c r="E258">
        <v>2663.5</v>
      </c>
      <c r="F258" s="10">
        <f t="shared" si="73"/>
        <v>2598.6999999999998</v>
      </c>
      <c r="G258" s="2">
        <f t="shared" si="74"/>
        <v>2663.6</v>
      </c>
      <c r="H258" s="49">
        <f t="shared" si="75"/>
        <v>-2.4365520348400671</v>
      </c>
      <c r="I258">
        <v>60</v>
      </c>
    </row>
    <row r="259" spans="1:9" x14ac:dyDescent="0.2">
      <c r="A259" s="76">
        <f t="shared" si="76"/>
        <v>40647</v>
      </c>
      <c r="B259">
        <v>0.2</v>
      </c>
      <c r="C259">
        <v>0.1</v>
      </c>
      <c r="D259">
        <v>2598.5</v>
      </c>
      <c r="E259">
        <v>2663.6</v>
      </c>
      <c r="F259" s="10">
        <f t="shared" si="73"/>
        <v>2598.6999999999998</v>
      </c>
      <c r="G259" s="2">
        <f t="shared" si="74"/>
        <v>2663.7</v>
      </c>
      <c r="H259" s="49">
        <f t="shared" si="75"/>
        <v>-2.4402147388970286</v>
      </c>
      <c r="I259">
        <v>60</v>
      </c>
    </row>
    <row r="260" spans="1:9" x14ac:dyDescent="0.2">
      <c r="A260" s="76">
        <f t="shared" si="76"/>
        <v>40654</v>
      </c>
      <c r="B260">
        <v>0.2</v>
      </c>
      <c r="C260">
        <v>2.5</v>
      </c>
      <c r="D260">
        <v>2598.5</v>
      </c>
      <c r="E260">
        <v>2663.7</v>
      </c>
      <c r="F260" s="10">
        <f t="shared" si="73"/>
        <v>2598.6999999999998</v>
      </c>
      <c r="G260" s="2">
        <f t="shared" si="74"/>
        <v>2666.2</v>
      </c>
      <c r="H260" s="49">
        <f t="shared" si="75"/>
        <v>-2.5316930462831011</v>
      </c>
      <c r="I260">
        <v>60</v>
      </c>
    </row>
    <row r="261" spans="1:9" x14ac:dyDescent="0.2">
      <c r="A261" s="76">
        <f t="shared" si="76"/>
        <v>40661</v>
      </c>
      <c r="B261">
        <v>0.1</v>
      </c>
      <c r="C261">
        <v>0.1</v>
      </c>
      <c r="D261">
        <v>2598.6</v>
      </c>
      <c r="E261">
        <v>2697.2</v>
      </c>
      <c r="F261" s="10">
        <f t="shared" si="73"/>
        <v>2598.6999999999998</v>
      </c>
      <c r="G261" s="2">
        <f t="shared" si="74"/>
        <v>2697.2999999999997</v>
      </c>
      <c r="H261" s="49">
        <f t="shared" si="75"/>
        <v>-3.6555073592110632</v>
      </c>
      <c r="I261">
        <v>60</v>
      </c>
    </row>
    <row r="262" spans="1:9" x14ac:dyDescent="0.2">
      <c r="A262" s="76">
        <f t="shared" si="76"/>
        <v>40668</v>
      </c>
      <c r="B262">
        <v>0.1</v>
      </c>
      <c r="C262">
        <v>0.1</v>
      </c>
      <c r="D262">
        <v>2598.6</v>
      </c>
      <c r="E262">
        <v>2697.2</v>
      </c>
      <c r="F262" s="10">
        <f t="shared" si="73"/>
        <v>2598.6999999999998</v>
      </c>
      <c r="G262" s="2">
        <f t="shared" si="74"/>
        <v>2697.2999999999997</v>
      </c>
      <c r="H262" s="49">
        <f t="shared" si="75"/>
        <v>-3.6555073592110632</v>
      </c>
      <c r="I262">
        <v>60</v>
      </c>
    </row>
    <row r="263" spans="1:9" x14ac:dyDescent="0.2">
      <c r="A263" s="76">
        <f t="shared" si="76"/>
        <v>40675</v>
      </c>
      <c r="B263">
        <v>0.1</v>
      </c>
      <c r="C263">
        <v>0.1</v>
      </c>
      <c r="D263">
        <v>2598.6</v>
      </c>
      <c r="E263">
        <v>2697.3</v>
      </c>
      <c r="F263" s="10">
        <f t="shared" si="73"/>
        <v>2598.6999999999998</v>
      </c>
      <c r="G263" s="2">
        <f t="shared" si="74"/>
        <v>2697.4</v>
      </c>
      <c r="H263" s="49">
        <f t="shared" si="75"/>
        <v>-3.6590791132201428</v>
      </c>
      <c r="I263">
        <v>60</v>
      </c>
    </row>
    <row r="264" spans="1:9" x14ac:dyDescent="0.2">
      <c r="A264" s="76">
        <f t="shared" si="76"/>
        <v>40682</v>
      </c>
      <c r="B264">
        <v>0.1</v>
      </c>
      <c r="C264">
        <v>0.1</v>
      </c>
      <c r="D264">
        <v>2598.6999999999998</v>
      </c>
      <c r="E264">
        <v>2697.3</v>
      </c>
      <c r="F264" s="10">
        <f t="shared" si="73"/>
        <v>2598.7999999999997</v>
      </c>
      <c r="G264" s="2">
        <f t="shared" si="74"/>
        <v>2697.4</v>
      </c>
      <c r="H264" s="49">
        <f t="shared" si="75"/>
        <v>-3.6553718395492041</v>
      </c>
      <c r="I264">
        <v>60</v>
      </c>
    </row>
    <row r="265" spans="1:9" x14ac:dyDescent="0.2">
      <c r="A265" s="76">
        <f t="shared" si="76"/>
        <v>40689</v>
      </c>
      <c r="B265">
        <v>0.1</v>
      </c>
      <c r="C265">
        <v>0.1</v>
      </c>
      <c r="D265">
        <v>2598.6999999999998</v>
      </c>
      <c r="E265">
        <v>2697.5</v>
      </c>
      <c r="F265" s="10">
        <f t="shared" ref="F265:F274" si="77">+B265+D265</f>
        <v>2598.7999999999997</v>
      </c>
      <c r="G265" s="2">
        <f t="shared" ref="G265:G274" si="78">+C265+E265</f>
        <v>2697.6</v>
      </c>
      <c r="H265" s="49">
        <f t="shared" ref="H265:H274" si="79">+(F265/G265-1)*100</f>
        <v>-3.6625148279952668</v>
      </c>
      <c r="I265">
        <v>60</v>
      </c>
    </row>
    <row r="266" spans="1:9" x14ac:dyDescent="0.2">
      <c r="A266" s="76">
        <f t="shared" si="76"/>
        <v>40696</v>
      </c>
      <c r="B266">
        <v>0.1</v>
      </c>
      <c r="C266">
        <v>0.1</v>
      </c>
      <c r="D266">
        <v>2598.6999999999998</v>
      </c>
      <c r="E266">
        <v>2697.5</v>
      </c>
      <c r="F266" s="10">
        <f t="shared" si="77"/>
        <v>2598.7999999999997</v>
      </c>
      <c r="G266" s="2">
        <f t="shared" si="78"/>
        <v>2697.6</v>
      </c>
      <c r="H266" s="49">
        <f t="shared" si="79"/>
        <v>-3.6625148279952668</v>
      </c>
      <c r="I266">
        <v>60</v>
      </c>
    </row>
    <row r="267" spans="1:9" x14ac:dyDescent="0.2">
      <c r="A267" s="76">
        <f t="shared" si="76"/>
        <v>40703</v>
      </c>
      <c r="B267">
        <v>0.1</v>
      </c>
      <c r="C267">
        <v>0.1</v>
      </c>
      <c r="D267">
        <v>2598.6999999999998</v>
      </c>
      <c r="E267">
        <v>2697.6</v>
      </c>
      <c r="F267" s="10">
        <f t="shared" si="77"/>
        <v>2598.7999999999997</v>
      </c>
      <c r="G267" s="2">
        <f t="shared" si="78"/>
        <v>2697.7</v>
      </c>
      <c r="H267" s="49">
        <f t="shared" si="79"/>
        <v>-3.6660859250472688</v>
      </c>
      <c r="I267">
        <v>60</v>
      </c>
    </row>
    <row r="268" spans="1:9" x14ac:dyDescent="0.2">
      <c r="A268" s="76">
        <f t="shared" si="76"/>
        <v>40710</v>
      </c>
      <c r="B268">
        <v>0.1</v>
      </c>
      <c r="C268">
        <v>0.1</v>
      </c>
      <c r="D268">
        <v>2598.9</v>
      </c>
      <c r="E268">
        <v>2697.7</v>
      </c>
      <c r="F268" s="10">
        <f t="shared" si="77"/>
        <v>2599</v>
      </c>
      <c r="G268" s="2">
        <f t="shared" si="78"/>
        <v>2697.7999999999997</v>
      </c>
      <c r="H268" s="49">
        <f t="shared" si="79"/>
        <v>-3.6622433093631779</v>
      </c>
      <c r="I268">
        <v>60</v>
      </c>
    </row>
    <row r="269" spans="1:9" x14ac:dyDescent="0.2">
      <c r="A269" s="76">
        <f t="shared" si="76"/>
        <v>40717</v>
      </c>
      <c r="B269">
        <v>0.1</v>
      </c>
      <c r="C269">
        <v>0.1</v>
      </c>
      <c r="D269">
        <v>2598.9</v>
      </c>
      <c r="E269">
        <v>2697.7</v>
      </c>
      <c r="F269" s="10">
        <f t="shared" si="77"/>
        <v>2599</v>
      </c>
      <c r="G269" s="2">
        <f t="shared" si="78"/>
        <v>2697.7999999999997</v>
      </c>
      <c r="H269" s="49">
        <f t="shared" si="79"/>
        <v>-3.6622433093631779</v>
      </c>
      <c r="I269">
        <v>60</v>
      </c>
    </row>
    <row r="270" spans="1:9" x14ac:dyDescent="0.2">
      <c r="A270" s="76">
        <f t="shared" si="76"/>
        <v>40724</v>
      </c>
      <c r="B270">
        <v>0.1</v>
      </c>
      <c r="C270">
        <v>0.1</v>
      </c>
      <c r="D270">
        <v>2599</v>
      </c>
      <c r="E270">
        <v>2697.8</v>
      </c>
      <c r="F270" s="10">
        <f t="shared" si="77"/>
        <v>2599.1</v>
      </c>
      <c r="G270" s="2">
        <f t="shared" si="78"/>
        <v>2697.9</v>
      </c>
      <c r="H270" s="49">
        <f t="shared" si="79"/>
        <v>-3.6621075651432689</v>
      </c>
      <c r="I270">
        <v>60</v>
      </c>
    </row>
    <row r="271" spans="1:9" x14ac:dyDescent="0.2">
      <c r="A271" s="76">
        <f t="shared" si="76"/>
        <v>40731</v>
      </c>
      <c r="B271">
        <v>0.1</v>
      </c>
      <c r="C271">
        <v>0.1</v>
      </c>
      <c r="D271">
        <v>2599</v>
      </c>
      <c r="E271">
        <v>2697.8</v>
      </c>
      <c r="F271" s="10">
        <f t="shared" si="77"/>
        <v>2599.1</v>
      </c>
      <c r="G271" s="2">
        <f t="shared" si="78"/>
        <v>2697.9</v>
      </c>
      <c r="H271" s="49">
        <f t="shared" si="79"/>
        <v>-3.6621075651432689</v>
      </c>
      <c r="I271">
        <v>60</v>
      </c>
    </row>
    <row r="272" spans="1:9" x14ac:dyDescent="0.2">
      <c r="A272" s="76">
        <f t="shared" si="76"/>
        <v>40738</v>
      </c>
      <c r="B272">
        <v>0.1</v>
      </c>
      <c r="C272">
        <v>0.1</v>
      </c>
      <c r="D272">
        <v>2599.1</v>
      </c>
      <c r="E272">
        <v>2697.8</v>
      </c>
      <c r="F272" s="10">
        <f t="shared" si="77"/>
        <v>2599.1999999999998</v>
      </c>
      <c r="G272" s="2">
        <f t="shared" si="78"/>
        <v>2697.9</v>
      </c>
      <c r="H272" s="49">
        <f t="shared" si="79"/>
        <v>-3.6584009785388782</v>
      </c>
      <c r="I272">
        <v>60</v>
      </c>
    </row>
    <row r="273" spans="1:9" x14ac:dyDescent="0.2">
      <c r="A273" s="76">
        <f t="shared" si="76"/>
        <v>40745</v>
      </c>
      <c r="B273">
        <v>0.1</v>
      </c>
      <c r="C273">
        <v>0.1</v>
      </c>
      <c r="D273">
        <v>2599.1</v>
      </c>
      <c r="E273">
        <v>2697.8</v>
      </c>
      <c r="F273" s="10">
        <f t="shared" si="77"/>
        <v>2599.1999999999998</v>
      </c>
      <c r="G273" s="2">
        <f t="shared" si="78"/>
        <v>2697.9</v>
      </c>
      <c r="H273" s="49">
        <f t="shared" si="79"/>
        <v>-3.6584009785388782</v>
      </c>
      <c r="I273">
        <v>60</v>
      </c>
    </row>
    <row r="274" spans="1:9" x14ac:dyDescent="0.2">
      <c r="A274" s="76">
        <f t="shared" si="76"/>
        <v>40752</v>
      </c>
      <c r="B274">
        <v>0.1</v>
      </c>
      <c r="C274">
        <v>5.0999999999999996</v>
      </c>
      <c r="D274">
        <v>2599.1</v>
      </c>
      <c r="E274">
        <v>2697.8</v>
      </c>
      <c r="F274" s="10">
        <f t="shared" si="77"/>
        <v>2599.1999999999998</v>
      </c>
      <c r="G274" s="2">
        <f t="shared" si="78"/>
        <v>2702.9</v>
      </c>
      <c r="H274" s="49">
        <f t="shared" si="79"/>
        <v>-3.8366199267453549</v>
      </c>
      <c r="I274">
        <v>60</v>
      </c>
    </row>
    <row r="275" spans="1:9" x14ac:dyDescent="0.2">
      <c r="A275" s="76">
        <f t="shared" si="76"/>
        <v>40759</v>
      </c>
      <c r="B275">
        <v>0.1</v>
      </c>
      <c r="C275">
        <v>5.0999999999999996</v>
      </c>
      <c r="D275">
        <v>2599.1</v>
      </c>
      <c r="E275">
        <v>2697.9</v>
      </c>
      <c r="F275" s="10">
        <f t="shared" ref="F275:G283" si="80">+B275+D275</f>
        <v>2599.1999999999998</v>
      </c>
      <c r="G275" s="2">
        <f t="shared" si="80"/>
        <v>2703</v>
      </c>
      <c r="H275" s="49">
        <f t="shared" ref="H275:H293" si="81">+(F275/G275-1)*100</f>
        <v>-3.8401775804661531</v>
      </c>
      <c r="I275">
        <v>60</v>
      </c>
    </row>
    <row r="276" spans="1:9" x14ac:dyDescent="0.2">
      <c r="A276" s="76">
        <f t="shared" si="76"/>
        <v>40766</v>
      </c>
      <c r="B276">
        <v>0.1</v>
      </c>
      <c r="C276">
        <v>5.0999999999999996</v>
      </c>
      <c r="D276">
        <v>2599.1999999999998</v>
      </c>
      <c r="E276">
        <v>2697.9</v>
      </c>
      <c r="F276" s="10">
        <f t="shared" si="80"/>
        <v>2599.2999999999997</v>
      </c>
      <c r="G276" s="2">
        <f t="shared" si="80"/>
        <v>2703</v>
      </c>
      <c r="H276" s="49">
        <f t="shared" si="81"/>
        <v>-3.8364779874213939</v>
      </c>
      <c r="I276">
        <v>60</v>
      </c>
    </row>
    <row r="277" spans="1:9" x14ac:dyDescent="0.2">
      <c r="A277" s="76">
        <f t="shared" si="76"/>
        <v>40773</v>
      </c>
      <c r="B277">
        <v>0.1</v>
      </c>
      <c r="C277">
        <v>5.0999999999999996</v>
      </c>
      <c r="D277">
        <v>2599.1999999999998</v>
      </c>
      <c r="E277">
        <v>2697.9</v>
      </c>
      <c r="F277" s="10">
        <f t="shared" si="80"/>
        <v>2599.2999999999997</v>
      </c>
      <c r="G277" s="2">
        <f t="shared" si="80"/>
        <v>2703</v>
      </c>
      <c r="H277" s="49">
        <f t="shared" si="81"/>
        <v>-3.8364779874213939</v>
      </c>
      <c r="I277">
        <v>120</v>
      </c>
    </row>
    <row r="278" spans="1:9" x14ac:dyDescent="0.2">
      <c r="A278" s="76">
        <f t="shared" si="76"/>
        <v>40780</v>
      </c>
      <c r="B278">
        <v>0.1</v>
      </c>
      <c r="C278">
        <v>5.0999999999999996</v>
      </c>
      <c r="D278">
        <v>2599.1999999999998</v>
      </c>
      <c r="E278">
        <v>2697.9</v>
      </c>
      <c r="F278" s="10">
        <f t="shared" si="80"/>
        <v>2599.2999999999997</v>
      </c>
      <c r="G278" s="2">
        <f t="shared" si="80"/>
        <v>2703</v>
      </c>
      <c r="H278" s="49">
        <f t="shared" si="81"/>
        <v>-3.8364779874213939</v>
      </c>
      <c r="I278">
        <v>120</v>
      </c>
    </row>
    <row r="279" spans="1:9" x14ac:dyDescent="0.2">
      <c r="A279" s="76">
        <f t="shared" si="76"/>
        <v>40787</v>
      </c>
      <c r="B279">
        <v>120</v>
      </c>
      <c r="C279">
        <v>65.099999999999994</v>
      </c>
      <c r="D279">
        <v>0</v>
      </c>
      <c r="E279">
        <v>0</v>
      </c>
      <c r="F279" s="10">
        <f t="shared" si="80"/>
        <v>120</v>
      </c>
      <c r="G279" s="2">
        <f t="shared" si="80"/>
        <v>65.099999999999994</v>
      </c>
      <c r="H279" s="49">
        <f t="shared" si="81"/>
        <v>84.33179723502306</v>
      </c>
    </row>
    <row r="280" spans="1:9" x14ac:dyDescent="0.2">
      <c r="A280" s="76">
        <f t="shared" si="76"/>
        <v>40794</v>
      </c>
      <c r="B280">
        <v>124</v>
      </c>
      <c r="C280">
        <v>65.099999999999994</v>
      </c>
      <c r="D280">
        <v>0</v>
      </c>
      <c r="E280">
        <v>0</v>
      </c>
      <c r="F280" s="10">
        <f t="shared" si="80"/>
        <v>124</v>
      </c>
      <c r="G280" s="2">
        <f t="shared" si="80"/>
        <v>65.099999999999994</v>
      </c>
      <c r="H280" s="49">
        <f t="shared" si="81"/>
        <v>90.476190476190482</v>
      </c>
    </row>
    <row r="281" spans="1:9" x14ac:dyDescent="0.2">
      <c r="A281" s="76">
        <f t="shared" si="76"/>
        <v>40801</v>
      </c>
      <c r="B281">
        <v>124</v>
      </c>
      <c r="C281">
        <v>65.099999999999994</v>
      </c>
      <c r="D281">
        <v>0.1</v>
      </c>
      <c r="E281">
        <v>0.1</v>
      </c>
      <c r="F281" s="10">
        <f t="shared" si="80"/>
        <v>124.1</v>
      </c>
      <c r="G281" s="2">
        <f t="shared" si="80"/>
        <v>65.199999999999989</v>
      </c>
      <c r="H281" s="49">
        <f t="shared" si="81"/>
        <v>90.337423312883459</v>
      </c>
    </row>
    <row r="282" spans="1:9" x14ac:dyDescent="0.2">
      <c r="A282" s="76">
        <f t="shared" si="76"/>
        <v>40808</v>
      </c>
      <c r="B282">
        <v>125</v>
      </c>
      <c r="C282">
        <v>65.099999999999994</v>
      </c>
      <c r="D282">
        <v>0.1</v>
      </c>
      <c r="E282">
        <v>139.19999999999999</v>
      </c>
      <c r="F282" s="10">
        <f t="shared" si="80"/>
        <v>125.1</v>
      </c>
      <c r="G282" s="2">
        <f t="shared" si="80"/>
        <v>204.29999999999998</v>
      </c>
      <c r="H282" s="49">
        <f t="shared" si="81"/>
        <v>-38.766519823788549</v>
      </c>
    </row>
    <row r="283" spans="1:9" x14ac:dyDescent="0.2">
      <c r="A283" s="76">
        <f t="shared" si="76"/>
        <v>40815</v>
      </c>
      <c r="B283" s="113">
        <v>124</v>
      </c>
      <c r="C283">
        <v>65.099999999999994</v>
      </c>
      <c r="D283">
        <v>0.2</v>
      </c>
      <c r="E283">
        <v>139.19999999999999</v>
      </c>
      <c r="F283" s="10">
        <f t="shared" si="80"/>
        <v>124.2</v>
      </c>
      <c r="G283" s="2">
        <f t="shared" si="80"/>
        <v>204.29999999999998</v>
      </c>
      <c r="H283" s="49">
        <f t="shared" si="81"/>
        <v>-39.207048458149771</v>
      </c>
    </row>
    <row r="284" spans="1:9" ht="15" x14ac:dyDescent="0.3">
      <c r="A284" s="76">
        <f t="shared" si="76"/>
        <v>40822</v>
      </c>
      <c r="B284" s="97">
        <v>128</v>
      </c>
      <c r="C284">
        <v>65.099999999999994</v>
      </c>
      <c r="D284">
        <v>0.2</v>
      </c>
      <c r="E284">
        <v>238.7</v>
      </c>
      <c r="F284" s="10">
        <f t="shared" ref="F284:G293" si="82">+B284+D284</f>
        <v>128.19999999999999</v>
      </c>
      <c r="G284" s="2">
        <f t="shared" si="82"/>
        <v>303.79999999999995</v>
      </c>
      <c r="H284" s="49">
        <f t="shared" si="81"/>
        <v>-57.80118499012508</v>
      </c>
    </row>
    <row r="285" spans="1:9" x14ac:dyDescent="0.2">
      <c r="A285" s="76">
        <f t="shared" si="76"/>
        <v>40829</v>
      </c>
      <c r="B285">
        <v>128</v>
      </c>
      <c r="C285">
        <v>88.8</v>
      </c>
      <c r="D285">
        <v>0.2</v>
      </c>
      <c r="E285">
        <v>338.5</v>
      </c>
      <c r="F285" s="10">
        <f t="shared" si="82"/>
        <v>128.19999999999999</v>
      </c>
      <c r="G285" s="2">
        <f t="shared" si="82"/>
        <v>427.3</v>
      </c>
      <c r="H285" s="49">
        <f t="shared" si="81"/>
        <v>-69.99765972384742</v>
      </c>
    </row>
    <row r="286" spans="1:9" x14ac:dyDescent="0.2">
      <c r="A286" s="76">
        <f t="shared" si="76"/>
        <v>40836</v>
      </c>
      <c r="B286">
        <v>128</v>
      </c>
      <c r="C286">
        <v>65.400000000000006</v>
      </c>
      <c r="D286">
        <v>66.7</v>
      </c>
      <c r="E286">
        <v>485.7</v>
      </c>
      <c r="F286" s="10">
        <f t="shared" si="82"/>
        <v>194.7</v>
      </c>
      <c r="G286" s="2">
        <f t="shared" si="82"/>
        <v>551.1</v>
      </c>
      <c r="H286" s="49">
        <f t="shared" si="81"/>
        <v>-64.670658682634723</v>
      </c>
    </row>
    <row r="287" spans="1:9" x14ac:dyDescent="0.2">
      <c r="A287" s="76">
        <f t="shared" si="76"/>
        <v>40843</v>
      </c>
      <c r="B287">
        <v>68</v>
      </c>
      <c r="C287">
        <v>60.3</v>
      </c>
      <c r="D287">
        <v>89.6</v>
      </c>
      <c r="E287">
        <v>610.6</v>
      </c>
      <c r="F287" s="10">
        <f t="shared" si="82"/>
        <v>157.6</v>
      </c>
      <c r="G287" s="2">
        <f t="shared" si="82"/>
        <v>670.9</v>
      </c>
      <c r="H287" s="49">
        <f t="shared" si="81"/>
        <v>-76.509166790877927</v>
      </c>
    </row>
    <row r="288" spans="1:9" x14ac:dyDescent="0.2">
      <c r="A288" s="76">
        <f t="shared" si="76"/>
        <v>40850</v>
      </c>
      <c r="B288">
        <v>8</v>
      </c>
      <c r="C288">
        <v>60.3</v>
      </c>
      <c r="D288">
        <v>135.30000000000001</v>
      </c>
      <c r="E288">
        <v>626.79999999999995</v>
      </c>
      <c r="F288" s="10">
        <f t="shared" si="82"/>
        <v>143.30000000000001</v>
      </c>
      <c r="G288" s="2">
        <f t="shared" si="82"/>
        <v>687.09999999999991</v>
      </c>
      <c r="H288" s="49">
        <f t="shared" si="81"/>
        <v>-79.14422936981515</v>
      </c>
    </row>
    <row r="289" spans="1:8" x14ac:dyDescent="0.2">
      <c r="A289" s="76">
        <f t="shared" si="76"/>
        <v>40857</v>
      </c>
      <c r="B289">
        <v>8</v>
      </c>
      <c r="C289">
        <v>105.3</v>
      </c>
      <c r="D289">
        <v>135.30000000000001</v>
      </c>
      <c r="E289">
        <v>703.9</v>
      </c>
      <c r="F289" s="10">
        <f t="shared" si="82"/>
        <v>143.30000000000001</v>
      </c>
      <c r="G289" s="2">
        <f t="shared" si="82"/>
        <v>809.19999999999993</v>
      </c>
      <c r="H289" s="49">
        <f t="shared" si="81"/>
        <v>-82.291151754819566</v>
      </c>
    </row>
    <row r="290" spans="1:8" x14ac:dyDescent="0.2">
      <c r="A290" s="76">
        <f t="shared" si="76"/>
        <v>40864</v>
      </c>
      <c r="B290">
        <v>8</v>
      </c>
      <c r="C290">
        <v>145.30000000000001</v>
      </c>
      <c r="D290">
        <v>135.4</v>
      </c>
      <c r="E290">
        <v>87.6</v>
      </c>
      <c r="F290" s="10">
        <f t="shared" si="82"/>
        <v>143.4</v>
      </c>
      <c r="G290" s="2">
        <f t="shared" si="82"/>
        <v>232.9</v>
      </c>
      <c r="H290" s="49">
        <f t="shared" si="81"/>
        <v>-38.428510090167457</v>
      </c>
    </row>
    <row r="291" spans="1:8" x14ac:dyDescent="0.2">
      <c r="A291" s="76">
        <f t="shared" si="76"/>
        <v>40871</v>
      </c>
      <c r="B291">
        <v>3.9</v>
      </c>
      <c r="C291">
        <v>85.3</v>
      </c>
      <c r="D291">
        <v>220.4</v>
      </c>
      <c r="E291">
        <v>945.3</v>
      </c>
      <c r="F291" s="10">
        <f t="shared" si="82"/>
        <v>224.3</v>
      </c>
      <c r="G291" s="2">
        <f t="shared" si="82"/>
        <v>1030.5999999999999</v>
      </c>
      <c r="H291" s="49">
        <f t="shared" si="81"/>
        <v>-78.235979041335142</v>
      </c>
    </row>
    <row r="292" spans="1:8" x14ac:dyDescent="0.2">
      <c r="A292" s="76">
        <f t="shared" si="76"/>
        <v>40878</v>
      </c>
      <c r="B292">
        <v>3.9</v>
      </c>
      <c r="C292">
        <v>200.3</v>
      </c>
      <c r="D292">
        <v>296.8</v>
      </c>
      <c r="E292">
        <v>1008.7</v>
      </c>
      <c r="F292" s="10">
        <f t="shared" si="82"/>
        <v>300.7</v>
      </c>
      <c r="G292" s="2">
        <f t="shared" si="82"/>
        <v>1209</v>
      </c>
      <c r="H292" s="49">
        <f t="shared" si="81"/>
        <v>-75.128205128205124</v>
      </c>
    </row>
    <row r="293" spans="1:8" x14ac:dyDescent="0.2">
      <c r="A293" s="76">
        <f t="shared" si="76"/>
        <v>40885</v>
      </c>
      <c r="B293">
        <v>3.9</v>
      </c>
      <c r="C293">
        <v>171.2</v>
      </c>
      <c r="D293">
        <v>296.89999999999998</v>
      </c>
      <c r="E293">
        <v>1028.8</v>
      </c>
      <c r="F293" s="10">
        <f t="shared" si="82"/>
        <v>300.79999999999995</v>
      </c>
      <c r="G293" s="2">
        <f t="shared" si="82"/>
        <v>1200</v>
      </c>
      <c r="H293" s="49">
        <f t="shared" si="81"/>
        <v>-74.933333333333337</v>
      </c>
    </row>
    <row r="294" spans="1:8" x14ac:dyDescent="0.2">
      <c r="A294" s="76">
        <f t="shared" si="76"/>
        <v>40892</v>
      </c>
      <c r="B294">
        <v>3.9</v>
      </c>
      <c r="C294">
        <v>228.8</v>
      </c>
      <c r="D294">
        <v>319.3</v>
      </c>
      <c r="E294">
        <v>1068.7</v>
      </c>
      <c r="F294" s="10">
        <f t="shared" ref="F294:G296" si="83">+B294+D294</f>
        <v>323.2</v>
      </c>
      <c r="G294" s="2">
        <f t="shared" si="83"/>
        <v>1297.5</v>
      </c>
      <c r="H294" s="49">
        <f t="shared" ref="H294:H325" si="84">+(F294/G294-1)*100</f>
        <v>-75.090558766859345</v>
      </c>
    </row>
    <row r="295" spans="1:8" x14ac:dyDescent="0.2">
      <c r="A295" s="76">
        <f t="shared" si="76"/>
        <v>40899</v>
      </c>
      <c r="B295">
        <v>3.9</v>
      </c>
      <c r="C295">
        <v>235.2</v>
      </c>
      <c r="D295">
        <v>346</v>
      </c>
      <c r="E295">
        <v>1180.7</v>
      </c>
      <c r="F295" s="10">
        <f t="shared" si="83"/>
        <v>349.9</v>
      </c>
      <c r="G295" s="2">
        <f t="shared" si="83"/>
        <v>1415.9</v>
      </c>
      <c r="H295" s="49">
        <f t="shared" si="84"/>
        <v>-75.287802810932973</v>
      </c>
    </row>
    <row r="296" spans="1:8" x14ac:dyDescent="0.2">
      <c r="A296" s="76">
        <f t="shared" si="76"/>
        <v>40906</v>
      </c>
      <c r="B296">
        <v>3.9</v>
      </c>
      <c r="C296">
        <v>235.3</v>
      </c>
      <c r="D296">
        <v>346</v>
      </c>
      <c r="E296">
        <v>1252.3</v>
      </c>
      <c r="F296" s="10">
        <f t="shared" si="83"/>
        <v>349.9</v>
      </c>
      <c r="G296" s="2">
        <f t="shared" si="83"/>
        <v>1487.6</v>
      </c>
      <c r="H296" s="49">
        <f t="shared" si="84"/>
        <v>-76.478892175315949</v>
      </c>
    </row>
    <row r="297" spans="1:8" x14ac:dyDescent="0.2">
      <c r="A297" s="76">
        <f t="shared" si="76"/>
        <v>40913</v>
      </c>
      <c r="B297">
        <v>3.9</v>
      </c>
      <c r="C297">
        <v>180.2</v>
      </c>
      <c r="D297">
        <v>346.1</v>
      </c>
      <c r="E297">
        <v>1408.2</v>
      </c>
      <c r="F297" s="10">
        <f t="shared" ref="F297:F339" si="85">+B297+D297</f>
        <v>350</v>
      </c>
      <c r="G297" s="2">
        <f t="shared" ref="G297:G339" si="86">+C297+E297</f>
        <v>1588.4</v>
      </c>
      <c r="H297" s="49">
        <f t="shared" si="84"/>
        <v>-77.965248048350546</v>
      </c>
    </row>
    <row r="298" spans="1:8" x14ac:dyDescent="0.2">
      <c r="A298" s="76">
        <f t="shared" si="76"/>
        <v>40920</v>
      </c>
      <c r="B298">
        <v>3.9</v>
      </c>
      <c r="C298">
        <v>120.2</v>
      </c>
      <c r="D298">
        <v>370.2</v>
      </c>
      <c r="E298">
        <v>1599.1</v>
      </c>
      <c r="F298" s="10">
        <f t="shared" si="85"/>
        <v>374.09999999999997</v>
      </c>
      <c r="G298" s="2">
        <f t="shared" si="86"/>
        <v>1719.3</v>
      </c>
      <c r="H298" s="49">
        <f t="shared" si="84"/>
        <v>-78.241144651893208</v>
      </c>
    </row>
    <row r="299" spans="1:8" x14ac:dyDescent="0.2">
      <c r="A299" s="76">
        <f t="shared" si="76"/>
        <v>40927</v>
      </c>
      <c r="B299">
        <v>33.9</v>
      </c>
      <c r="C299">
        <v>60.2</v>
      </c>
      <c r="D299">
        <v>370.3</v>
      </c>
      <c r="E299">
        <v>1808.3</v>
      </c>
      <c r="F299" s="10">
        <f t="shared" si="85"/>
        <v>404.2</v>
      </c>
      <c r="G299" s="2">
        <f t="shared" si="86"/>
        <v>1868.5</v>
      </c>
      <c r="H299" s="49">
        <f t="shared" si="84"/>
        <v>-78.367674605298362</v>
      </c>
    </row>
    <row r="300" spans="1:8" x14ac:dyDescent="0.2">
      <c r="A300" s="76">
        <f t="shared" si="76"/>
        <v>40934</v>
      </c>
      <c r="B300">
        <v>33.9</v>
      </c>
      <c r="C300">
        <v>60.2</v>
      </c>
      <c r="D300">
        <v>509.3</v>
      </c>
      <c r="E300">
        <v>1987.2</v>
      </c>
      <c r="F300" s="10">
        <f t="shared" si="85"/>
        <v>543.20000000000005</v>
      </c>
      <c r="G300" s="2">
        <f t="shared" si="86"/>
        <v>2047.4</v>
      </c>
      <c r="H300" s="49">
        <f t="shared" si="84"/>
        <v>-73.468789684477869</v>
      </c>
    </row>
    <row r="301" spans="1:8" x14ac:dyDescent="0.2">
      <c r="A301" s="76">
        <f t="shared" si="76"/>
        <v>40941</v>
      </c>
      <c r="B301">
        <v>30</v>
      </c>
      <c r="C301">
        <v>0.2</v>
      </c>
      <c r="D301">
        <v>509.3</v>
      </c>
      <c r="E301">
        <v>2085.9</v>
      </c>
      <c r="F301" s="10">
        <f t="shared" si="85"/>
        <v>539.29999999999995</v>
      </c>
      <c r="G301" s="2">
        <f t="shared" si="86"/>
        <v>2086.1</v>
      </c>
      <c r="H301" s="49">
        <f t="shared" si="84"/>
        <v>-74.14793154690571</v>
      </c>
    </row>
    <row r="302" spans="1:8" x14ac:dyDescent="0.2">
      <c r="A302" s="76">
        <f t="shared" si="76"/>
        <v>40948</v>
      </c>
      <c r="B302">
        <v>30</v>
      </c>
      <c r="C302">
        <v>0.3</v>
      </c>
      <c r="D302">
        <v>577.70000000000005</v>
      </c>
      <c r="E302">
        <v>2313.3000000000002</v>
      </c>
      <c r="F302" s="10">
        <f t="shared" si="85"/>
        <v>607.70000000000005</v>
      </c>
      <c r="G302" s="2">
        <f t="shared" si="86"/>
        <v>2313.6000000000004</v>
      </c>
      <c r="H302" s="49">
        <f t="shared" si="84"/>
        <v>-73.733575380359611</v>
      </c>
    </row>
    <row r="303" spans="1:8" x14ac:dyDescent="0.2">
      <c r="A303" s="76">
        <f t="shared" si="76"/>
        <v>40955</v>
      </c>
      <c r="B303">
        <v>30</v>
      </c>
      <c r="C303">
        <v>0.3</v>
      </c>
      <c r="D303">
        <v>725.3</v>
      </c>
      <c r="E303">
        <v>2380.5</v>
      </c>
      <c r="F303" s="10">
        <f t="shared" si="85"/>
        <v>755.3</v>
      </c>
      <c r="G303" s="2">
        <f t="shared" si="86"/>
        <v>2380.8000000000002</v>
      </c>
      <c r="H303" s="49">
        <f t="shared" si="84"/>
        <v>-68.275369623655919</v>
      </c>
    </row>
    <row r="304" spans="1:8" x14ac:dyDescent="0.2">
      <c r="A304" s="76">
        <f t="shared" si="76"/>
        <v>40962</v>
      </c>
      <c r="B304">
        <v>0</v>
      </c>
      <c r="C304">
        <v>0.2</v>
      </c>
      <c r="D304">
        <v>753.3</v>
      </c>
      <c r="E304">
        <v>2521.1</v>
      </c>
      <c r="F304" s="10">
        <f t="shared" si="85"/>
        <v>753.3</v>
      </c>
      <c r="G304" s="2">
        <f t="shared" si="86"/>
        <v>2521.2999999999997</v>
      </c>
      <c r="H304" s="49">
        <f t="shared" si="84"/>
        <v>-70.12255582437632</v>
      </c>
    </row>
    <row r="305" spans="1:9" x14ac:dyDescent="0.2">
      <c r="A305" s="76">
        <f t="shared" si="76"/>
        <v>40969</v>
      </c>
      <c r="B305">
        <v>0</v>
      </c>
      <c r="C305">
        <v>0.2</v>
      </c>
      <c r="D305">
        <v>753.3</v>
      </c>
      <c r="E305">
        <v>2521.1999999999998</v>
      </c>
      <c r="F305" s="10">
        <f t="shared" si="85"/>
        <v>753.3</v>
      </c>
      <c r="G305" s="2">
        <f t="shared" si="86"/>
        <v>2521.3999999999996</v>
      </c>
      <c r="H305" s="49">
        <f t="shared" si="84"/>
        <v>-70.12374077893233</v>
      </c>
    </row>
    <row r="306" spans="1:9" x14ac:dyDescent="0.2">
      <c r="A306" s="76">
        <f t="shared" si="76"/>
        <v>40976</v>
      </c>
      <c r="B306">
        <v>0</v>
      </c>
      <c r="C306">
        <v>0.2</v>
      </c>
      <c r="D306">
        <v>828.7</v>
      </c>
      <c r="E306">
        <v>2598.3000000000002</v>
      </c>
      <c r="F306" s="10">
        <f t="shared" si="85"/>
        <v>828.7</v>
      </c>
      <c r="G306" s="2">
        <f t="shared" si="86"/>
        <v>2598.5</v>
      </c>
      <c r="H306" s="49">
        <f t="shared" si="84"/>
        <v>-68.108524148547247</v>
      </c>
    </row>
    <row r="307" spans="1:9" x14ac:dyDescent="0.2">
      <c r="A307" s="76">
        <f t="shared" si="76"/>
        <v>40983</v>
      </c>
      <c r="B307">
        <v>0</v>
      </c>
      <c r="C307">
        <v>0.2</v>
      </c>
      <c r="D307">
        <v>828.8</v>
      </c>
      <c r="E307">
        <v>2598.4</v>
      </c>
      <c r="F307" s="10">
        <f t="shared" si="85"/>
        <v>828.8</v>
      </c>
      <c r="G307" s="2">
        <f t="shared" si="86"/>
        <v>2598.6</v>
      </c>
      <c r="H307" s="49">
        <f t="shared" si="84"/>
        <v>-68.105903178634648</v>
      </c>
    </row>
    <row r="308" spans="1:9" x14ac:dyDescent="0.2">
      <c r="A308" s="76">
        <f t="shared" si="76"/>
        <v>40990</v>
      </c>
      <c r="B308">
        <v>0</v>
      </c>
      <c r="C308">
        <v>0.2</v>
      </c>
      <c r="D308">
        <v>828.8</v>
      </c>
      <c r="E308">
        <v>2598.4</v>
      </c>
      <c r="F308" s="10">
        <f t="shared" si="85"/>
        <v>828.8</v>
      </c>
      <c r="G308" s="2">
        <f t="shared" si="86"/>
        <v>2598.6</v>
      </c>
      <c r="H308" s="49">
        <f t="shared" si="84"/>
        <v>-68.105903178634648</v>
      </c>
    </row>
    <row r="309" spans="1:9" x14ac:dyDescent="0.2">
      <c r="A309" s="76">
        <f t="shared" si="76"/>
        <v>40997</v>
      </c>
      <c r="B309">
        <v>0</v>
      </c>
      <c r="C309">
        <v>0.2</v>
      </c>
      <c r="D309">
        <v>828.8</v>
      </c>
      <c r="E309">
        <v>2598.4</v>
      </c>
      <c r="F309" s="10">
        <f t="shared" si="85"/>
        <v>828.8</v>
      </c>
      <c r="G309" s="2">
        <f t="shared" si="86"/>
        <v>2598.6</v>
      </c>
      <c r="H309" s="49">
        <f t="shared" si="84"/>
        <v>-68.105903178634648</v>
      </c>
    </row>
    <row r="310" spans="1:9" x14ac:dyDescent="0.2">
      <c r="A310" s="76">
        <f t="shared" si="76"/>
        <v>41004</v>
      </c>
      <c r="B310">
        <v>15.1</v>
      </c>
      <c r="C310">
        <v>5</v>
      </c>
      <c r="D310">
        <v>267.2</v>
      </c>
      <c r="E310">
        <v>652.29999999999995</v>
      </c>
      <c r="F310" s="10">
        <f t="shared" si="85"/>
        <v>282.3</v>
      </c>
      <c r="G310" s="2">
        <f t="shared" si="86"/>
        <v>657.3</v>
      </c>
      <c r="H310" s="49">
        <f t="shared" si="84"/>
        <v>-57.051574623459601</v>
      </c>
    </row>
    <row r="311" spans="1:9" x14ac:dyDescent="0.2">
      <c r="A311" s="76">
        <f t="shared" si="76"/>
        <v>41011</v>
      </c>
      <c r="B311">
        <v>0</v>
      </c>
      <c r="C311">
        <v>0.2</v>
      </c>
      <c r="D311">
        <v>975</v>
      </c>
      <c r="E311">
        <v>2598.5</v>
      </c>
      <c r="F311" s="10">
        <f t="shared" si="85"/>
        <v>975</v>
      </c>
      <c r="G311" s="2">
        <f t="shared" si="86"/>
        <v>2598.6999999999998</v>
      </c>
      <c r="H311" s="49">
        <f t="shared" si="84"/>
        <v>-62.481240620310153</v>
      </c>
    </row>
    <row r="312" spans="1:9" x14ac:dyDescent="0.2">
      <c r="A312" s="76">
        <f t="shared" si="76"/>
        <v>41018</v>
      </c>
      <c r="B312">
        <v>0</v>
      </c>
      <c r="C312">
        <v>0.2</v>
      </c>
      <c r="D312">
        <v>975</v>
      </c>
      <c r="E312">
        <v>2598.5</v>
      </c>
      <c r="F312" s="10">
        <f t="shared" si="85"/>
        <v>975</v>
      </c>
      <c r="G312" s="2">
        <f t="shared" si="86"/>
        <v>2598.6999999999998</v>
      </c>
      <c r="H312" s="49">
        <f t="shared" si="84"/>
        <v>-62.481240620310153</v>
      </c>
    </row>
    <row r="313" spans="1:9" x14ac:dyDescent="0.2">
      <c r="A313" s="76">
        <f t="shared" si="76"/>
        <v>41025</v>
      </c>
      <c r="B313">
        <v>0</v>
      </c>
      <c r="C313">
        <v>0.1</v>
      </c>
      <c r="D313">
        <v>1035.5</v>
      </c>
      <c r="E313">
        <v>2598.6</v>
      </c>
      <c r="F313" s="10">
        <f t="shared" si="85"/>
        <v>1035.5</v>
      </c>
      <c r="G313" s="2">
        <f t="shared" si="86"/>
        <v>2598.6999999999998</v>
      </c>
      <c r="H313" s="49">
        <f t="shared" si="84"/>
        <v>-60.153153499826843</v>
      </c>
    </row>
    <row r="314" spans="1:9" x14ac:dyDescent="0.2">
      <c r="A314" s="76">
        <f t="shared" si="76"/>
        <v>41032</v>
      </c>
      <c r="B314">
        <v>4</v>
      </c>
      <c r="C314">
        <v>0.1</v>
      </c>
      <c r="D314">
        <v>1035.5</v>
      </c>
      <c r="E314">
        <v>2598.6</v>
      </c>
      <c r="F314" s="10">
        <f t="shared" si="85"/>
        <v>1039.5</v>
      </c>
      <c r="G314" s="2">
        <f t="shared" si="86"/>
        <v>2598.6999999999998</v>
      </c>
      <c r="H314" s="49">
        <f t="shared" si="84"/>
        <v>-59.999230384422987</v>
      </c>
      <c r="I314">
        <v>60</v>
      </c>
    </row>
    <row r="315" spans="1:9" x14ac:dyDescent="0.2">
      <c r="A315" s="76">
        <f t="shared" si="76"/>
        <v>41039</v>
      </c>
      <c r="B315">
        <v>4</v>
      </c>
      <c r="C315">
        <v>0.1</v>
      </c>
      <c r="D315">
        <v>1035.5</v>
      </c>
      <c r="E315">
        <v>2598.6999999999998</v>
      </c>
      <c r="F315" s="10">
        <f t="shared" si="85"/>
        <v>1039.5</v>
      </c>
      <c r="G315" s="2">
        <f t="shared" si="86"/>
        <v>2598.7999999999997</v>
      </c>
      <c r="H315" s="49">
        <f t="shared" si="84"/>
        <v>-60.000769585962743</v>
      </c>
      <c r="I315">
        <v>60</v>
      </c>
    </row>
    <row r="316" spans="1:9" x14ac:dyDescent="0.2">
      <c r="A316" s="76">
        <f t="shared" si="76"/>
        <v>41046</v>
      </c>
      <c r="B316">
        <v>4</v>
      </c>
      <c r="C316">
        <v>0.1</v>
      </c>
      <c r="D316">
        <v>1035.5</v>
      </c>
      <c r="E316">
        <v>2598.6999999999998</v>
      </c>
      <c r="F316" s="10">
        <f t="shared" si="85"/>
        <v>1039.5</v>
      </c>
      <c r="G316" s="2">
        <f t="shared" si="86"/>
        <v>2598.7999999999997</v>
      </c>
      <c r="H316" s="49">
        <f t="shared" si="84"/>
        <v>-60.000769585962743</v>
      </c>
      <c r="I316">
        <v>60</v>
      </c>
    </row>
    <row r="317" spans="1:9" x14ac:dyDescent="0.2">
      <c r="A317" s="76">
        <f t="shared" ref="A317:A380" si="87">+A316+7</f>
        <v>41053</v>
      </c>
      <c r="B317">
        <v>4</v>
      </c>
      <c r="C317">
        <v>0.1</v>
      </c>
      <c r="D317">
        <v>1035.5</v>
      </c>
      <c r="E317">
        <v>2598.6999999999998</v>
      </c>
      <c r="F317" s="10">
        <f t="shared" si="85"/>
        <v>1039.5</v>
      </c>
      <c r="G317" s="2">
        <f t="shared" si="86"/>
        <v>2598.7999999999997</v>
      </c>
      <c r="H317" s="49">
        <f t="shared" si="84"/>
        <v>-60.000769585962743</v>
      </c>
      <c r="I317">
        <v>60</v>
      </c>
    </row>
    <row r="318" spans="1:9" x14ac:dyDescent="0.2">
      <c r="A318" s="76">
        <f t="shared" si="87"/>
        <v>41060</v>
      </c>
      <c r="B318">
        <v>4</v>
      </c>
      <c r="C318">
        <v>0.1</v>
      </c>
      <c r="D318">
        <v>1088.0999999999999</v>
      </c>
      <c r="E318">
        <v>2598.6999999999998</v>
      </c>
      <c r="F318" s="10">
        <f t="shared" si="85"/>
        <v>1092.0999999999999</v>
      </c>
      <c r="G318" s="2">
        <f t="shared" si="86"/>
        <v>2598.7999999999997</v>
      </c>
      <c r="H318" s="49">
        <f t="shared" si="84"/>
        <v>-57.976758503924884</v>
      </c>
      <c r="I318">
        <v>60</v>
      </c>
    </row>
    <row r="319" spans="1:9" x14ac:dyDescent="0.2">
      <c r="A319" s="76">
        <f t="shared" si="87"/>
        <v>41067</v>
      </c>
      <c r="B319">
        <v>4</v>
      </c>
      <c r="C319">
        <v>0.1</v>
      </c>
      <c r="D319">
        <v>1088.2</v>
      </c>
      <c r="E319">
        <v>2598.6999999999998</v>
      </c>
      <c r="F319" s="10">
        <f t="shared" si="85"/>
        <v>1092.2</v>
      </c>
      <c r="G319" s="2">
        <f t="shared" si="86"/>
        <v>2598.7999999999997</v>
      </c>
      <c r="H319" s="49">
        <f t="shared" si="84"/>
        <v>-57.972910574111111</v>
      </c>
      <c r="I319">
        <v>60</v>
      </c>
    </row>
    <row r="320" spans="1:9" x14ac:dyDescent="0.2">
      <c r="A320" s="76">
        <f t="shared" si="87"/>
        <v>41074</v>
      </c>
      <c r="B320">
        <v>4</v>
      </c>
      <c r="C320">
        <v>0.1</v>
      </c>
      <c r="D320">
        <v>1111.8</v>
      </c>
      <c r="E320">
        <v>2598.9</v>
      </c>
      <c r="F320" s="10">
        <f t="shared" si="85"/>
        <v>1115.8</v>
      </c>
      <c r="G320" s="2">
        <f t="shared" si="86"/>
        <v>2599</v>
      </c>
      <c r="H320" s="49">
        <f t="shared" si="84"/>
        <v>-57.068103116583302</v>
      </c>
      <c r="I320">
        <v>60</v>
      </c>
    </row>
    <row r="321" spans="1:9" x14ac:dyDescent="0.2">
      <c r="A321" s="76">
        <f t="shared" si="87"/>
        <v>41081</v>
      </c>
      <c r="B321">
        <v>4</v>
      </c>
      <c r="C321">
        <v>0.1</v>
      </c>
      <c r="D321">
        <v>1111.8</v>
      </c>
      <c r="E321">
        <v>2598.9</v>
      </c>
      <c r="F321" s="10">
        <f t="shared" si="85"/>
        <v>1115.8</v>
      </c>
      <c r="G321" s="2">
        <f t="shared" si="86"/>
        <v>2599</v>
      </c>
      <c r="H321" s="49">
        <f t="shared" si="84"/>
        <v>-57.068103116583302</v>
      </c>
      <c r="I321">
        <v>60</v>
      </c>
    </row>
    <row r="322" spans="1:9" x14ac:dyDescent="0.2">
      <c r="A322" s="76">
        <f t="shared" si="87"/>
        <v>41088</v>
      </c>
      <c r="B322">
        <v>4</v>
      </c>
      <c r="C322">
        <v>0.1</v>
      </c>
      <c r="D322">
        <v>1111.9000000000001</v>
      </c>
      <c r="E322">
        <v>2599</v>
      </c>
      <c r="F322" s="10">
        <f t="shared" si="85"/>
        <v>1115.9000000000001</v>
      </c>
      <c r="G322" s="2">
        <f t="shared" si="86"/>
        <v>2599.1</v>
      </c>
      <c r="H322" s="49">
        <f t="shared" si="84"/>
        <v>-57.065907429494821</v>
      </c>
      <c r="I322">
        <v>60</v>
      </c>
    </row>
    <row r="323" spans="1:9" x14ac:dyDescent="0.2">
      <c r="A323" s="76">
        <f t="shared" si="87"/>
        <v>41095</v>
      </c>
      <c r="B323">
        <v>4</v>
      </c>
      <c r="C323">
        <v>0.1</v>
      </c>
      <c r="D323">
        <v>1112</v>
      </c>
      <c r="E323">
        <v>2599</v>
      </c>
      <c r="F323" s="10">
        <f t="shared" si="85"/>
        <v>1116</v>
      </c>
      <c r="G323" s="2">
        <f t="shared" si="86"/>
        <v>2599.1</v>
      </c>
      <c r="H323" s="49">
        <f t="shared" si="84"/>
        <v>-57.062059943826718</v>
      </c>
      <c r="I323">
        <v>120</v>
      </c>
    </row>
    <row r="324" spans="1:9" x14ac:dyDescent="0.2">
      <c r="A324" s="76">
        <f t="shared" si="87"/>
        <v>41102</v>
      </c>
      <c r="B324">
        <v>4</v>
      </c>
      <c r="C324">
        <v>0.1</v>
      </c>
      <c r="D324">
        <v>1130.5999999999999</v>
      </c>
      <c r="E324">
        <v>2599.1</v>
      </c>
      <c r="F324" s="10">
        <f t="shared" si="85"/>
        <v>1134.5999999999999</v>
      </c>
      <c r="G324" s="2">
        <f t="shared" si="86"/>
        <v>2599.1999999999998</v>
      </c>
      <c r="H324" s="49">
        <f t="shared" si="84"/>
        <v>-56.348107109879962</v>
      </c>
      <c r="I324">
        <v>120</v>
      </c>
    </row>
    <row r="325" spans="1:9" x14ac:dyDescent="0.2">
      <c r="A325" s="76">
        <f t="shared" si="87"/>
        <v>41109</v>
      </c>
      <c r="B325">
        <v>4</v>
      </c>
      <c r="C325">
        <v>0.1</v>
      </c>
      <c r="D325">
        <v>1152.9000000000001</v>
      </c>
      <c r="E325">
        <v>2599.1</v>
      </c>
      <c r="F325" s="10">
        <f t="shared" si="85"/>
        <v>1156.9000000000001</v>
      </c>
      <c r="G325" s="2">
        <f t="shared" si="86"/>
        <v>2599.1999999999998</v>
      </c>
      <c r="H325" s="49">
        <f t="shared" si="84"/>
        <v>-55.490150815635573</v>
      </c>
      <c r="I325">
        <v>232</v>
      </c>
    </row>
    <row r="326" spans="1:9" x14ac:dyDescent="0.2">
      <c r="A326" s="76">
        <f t="shared" si="87"/>
        <v>41116</v>
      </c>
      <c r="B326">
        <v>0.8</v>
      </c>
      <c r="C326">
        <v>0.1</v>
      </c>
      <c r="D326">
        <v>1156.0999999999999</v>
      </c>
      <c r="E326">
        <v>2599.1</v>
      </c>
      <c r="F326" s="10">
        <f t="shared" si="85"/>
        <v>1156.8999999999999</v>
      </c>
      <c r="G326" s="2">
        <f t="shared" si="86"/>
        <v>2599.1999999999998</v>
      </c>
      <c r="H326" s="49">
        <f t="shared" ref="H326:H357" si="88">+(F326/G326-1)*100</f>
        <v>-55.490150815635573</v>
      </c>
      <c r="I326">
        <v>232</v>
      </c>
    </row>
    <row r="327" spans="1:9" x14ac:dyDescent="0.2">
      <c r="A327" s="76">
        <f t="shared" si="87"/>
        <v>41123</v>
      </c>
      <c r="B327">
        <v>0.8</v>
      </c>
      <c r="C327">
        <v>0.1</v>
      </c>
      <c r="D327">
        <v>1156.0999999999999</v>
      </c>
      <c r="E327">
        <v>2599.1</v>
      </c>
      <c r="F327" s="10">
        <f t="shared" si="85"/>
        <v>1156.8999999999999</v>
      </c>
      <c r="G327" s="2">
        <f t="shared" si="86"/>
        <v>2599.1999999999998</v>
      </c>
      <c r="H327" s="49">
        <f t="shared" si="88"/>
        <v>-55.490150815635573</v>
      </c>
      <c r="I327">
        <v>232</v>
      </c>
    </row>
    <row r="328" spans="1:9" x14ac:dyDescent="0.2">
      <c r="A328" s="76">
        <f t="shared" si="87"/>
        <v>41130</v>
      </c>
      <c r="B328">
        <v>0.8</v>
      </c>
      <c r="C328">
        <v>0.1</v>
      </c>
      <c r="D328">
        <v>1156.2</v>
      </c>
      <c r="E328">
        <v>2599.1999999999998</v>
      </c>
      <c r="F328" s="10">
        <f t="shared" si="85"/>
        <v>1157</v>
      </c>
      <c r="G328" s="2">
        <f t="shared" si="86"/>
        <v>2599.2999999999997</v>
      </c>
      <c r="H328" s="49">
        <f t="shared" si="88"/>
        <v>-55.488016004308847</v>
      </c>
      <c r="I328">
        <v>232</v>
      </c>
    </row>
    <row r="329" spans="1:9" x14ac:dyDescent="0.2">
      <c r="A329" s="76">
        <f t="shared" si="87"/>
        <v>41137</v>
      </c>
      <c r="B329">
        <v>0.8</v>
      </c>
      <c r="C329">
        <v>0.1</v>
      </c>
      <c r="D329">
        <v>1229.5999999999999</v>
      </c>
      <c r="E329">
        <v>2599.1999999999998</v>
      </c>
      <c r="F329" s="10">
        <f t="shared" si="85"/>
        <v>1230.3999999999999</v>
      </c>
      <c r="G329" s="2">
        <f t="shared" si="86"/>
        <v>2599.2999999999997</v>
      </c>
      <c r="H329" s="49">
        <f t="shared" si="88"/>
        <v>-52.664178817373909</v>
      </c>
      <c r="I329">
        <v>232</v>
      </c>
    </row>
    <row r="330" spans="1:9" x14ac:dyDescent="0.2">
      <c r="A330" s="76">
        <f t="shared" si="87"/>
        <v>41144</v>
      </c>
      <c r="B330">
        <v>0.8</v>
      </c>
      <c r="C330">
        <v>0.1</v>
      </c>
      <c r="D330">
        <v>1229.5999999999999</v>
      </c>
      <c r="E330">
        <v>2599.1999999999998</v>
      </c>
      <c r="F330" s="10">
        <f t="shared" si="85"/>
        <v>1230.3999999999999</v>
      </c>
      <c r="G330" s="2">
        <f t="shared" si="86"/>
        <v>2599.2999999999997</v>
      </c>
      <c r="H330" s="49">
        <f t="shared" si="88"/>
        <v>-52.664178817373909</v>
      </c>
      <c r="I330">
        <v>232</v>
      </c>
    </row>
    <row r="331" spans="1:9" x14ac:dyDescent="0.2">
      <c r="A331" s="76">
        <f t="shared" si="87"/>
        <v>41151</v>
      </c>
      <c r="B331">
        <v>0.8</v>
      </c>
      <c r="C331">
        <v>120</v>
      </c>
      <c r="D331">
        <v>1229.7</v>
      </c>
      <c r="E331">
        <v>0</v>
      </c>
      <c r="F331" s="10">
        <f t="shared" si="85"/>
        <v>1230.5</v>
      </c>
      <c r="G331" s="2">
        <f t="shared" si="86"/>
        <v>120</v>
      </c>
      <c r="H331" s="49">
        <f t="shared" si="88"/>
        <v>925.41666666666663</v>
      </c>
      <c r="I331">
        <v>232</v>
      </c>
    </row>
    <row r="332" spans="1:9" x14ac:dyDescent="0.2">
      <c r="A332" s="76">
        <f t="shared" si="87"/>
        <v>41158</v>
      </c>
      <c r="B332">
        <v>232.8</v>
      </c>
      <c r="C332">
        <v>120</v>
      </c>
      <c r="D332">
        <v>0</v>
      </c>
      <c r="E332">
        <v>0</v>
      </c>
      <c r="F332" s="10">
        <f t="shared" si="85"/>
        <v>232.8</v>
      </c>
      <c r="G332" s="2">
        <f t="shared" si="86"/>
        <v>120</v>
      </c>
      <c r="H332" s="49">
        <f t="shared" si="88"/>
        <v>94.000000000000014</v>
      </c>
    </row>
    <row r="333" spans="1:9" x14ac:dyDescent="0.2">
      <c r="A333" s="76">
        <f t="shared" si="87"/>
        <v>41165</v>
      </c>
      <c r="B333">
        <v>232.8</v>
      </c>
      <c r="C333">
        <v>124</v>
      </c>
      <c r="D333">
        <v>65.3</v>
      </c>
      <c r="E333">
        <v>0.1</v>
      </c>
      <c r="F333" s="10">
        <f t="shared" si="85"/>
        <v>298.10000000000002</v>
      </c>
      <c r="G333" s="2">
        <f t="shared" si="86"/>
        <v>124.1</v>
      </c>
      <c r="H333" s="49">
        <f t="shared" si="88"/>
        <v>140.20950846091864</v>
      </c>
    </row>
    <row r="334" spans="1:9" x14ac:dyDescent="0.2">
      <c r="A334" s="76">
        <f t="shared" si="87"/>
        <v>41172</v>
      </c>
      <c r="B334">
        <v>232.8</v>
      </c>
      <c r="C334">
        <v>124</v>
      </c>
      <c r="D334">
        <v>65.400000000000006</v>
      </c>
      <c r="E334">
        <v>0.1</v>
      </c>
      <c r="F334" s="10">
        <f t="shared" si="85"/>
        <v>298.20000000000005</v>
      </c>
      <c r="G334" s="2">
        <f t="shared" si="86"/>
        <v>124.1</v>
      </c>
      <c r="H334" s="49">
        <f t="shared" si="88"/>
        <v>140.29008863819504</v>
      </c>
    </row>
    <row r="335" spans="1:9" x14ac:dyDescent="0.2">
      <c r="A335" s="76">
        <f t="shared" si="87"/>
        <v>41179</v>
      </c>
      <c r="B335">
        <v>240</v>
      </c>
      <c r="C335">
        <v>124</v>
      </c>
      <c r="D335">
        <v>140.6</v>
      </c>
      <c r="E335">
        <v>0.2</v>
      </c>
      <c r="F335" s="10">
        <f t="shared" si="85"/>
        <v>380.6</v>
      </c>
      <c r="G335" s="2">
        <f t="shared" si="86"/>
        <v>124.2</v>
      </c>
      <c r="H335" s="49">
        <f t="shared" si="88"/>
        <v>206.44122383252821</v>
      </c>
    </row>
    <row r="336" spans="1:9" x14ac:dyDescent="0.2">
      <c r="A336" s="76">
        <f t="shared" si="87"/>
        <v>41186</v>
      </c>
      <c r="B336">
        <v>240</v>
      </c>
      <c r="C336">
        <v>128</v>
      </c>
      <c r="D336">
        <v>161.30000000000001</v>
      </c>
      <c r="E336">
        <v>0.2</v>
      </c>
      <c r="F336" s="10">
        <f t="shared" si="85"/>
        <v>401.3</v>
      </c>
      <c r="G336" s="2">
        <f t="shared" si="86"/>
        <v>128.19999999999999</v>
      </c>
      <c r="H336" s="49">
        <f t="shared" si="88"/>
        <v>213.02652106084247</v>
      </c>
    </row>
    <row r="337" spans="1:8" x14ac:dyDescent="0.2">
      <c r="A337" s="76">
        <f t="shared" si="87"/>
        <v>41193</v>
      </c>
      <c r="B337">
        <v>180</v>
      </c>
      <c r="C337">
        <v>128</v>
      </c>
      <c r="D337">
        <v>446.4</v>
      </c>
      <c r="E337">
        <v>0.2</v>
      </c>
      <c r="F337" s="10">
        <f t="shared" si="85"/>
        <v>626.4</v>
      </c>
      <c r="G337" s="2">
        <f t="shared" si="86"/>
        <v>128.19999999999999</v>
      </c>
      <c r="H337" s="49">
        <f t="shared" si="88"/>
        <v>388.61154446177846</v>
      </c>
    </row>
    <row r="338" spans="1:8" x14ac:dyDescent="0.2">
      <c r="A338" s="76">
        <f t="shared" si="87"/>
        <v>41200</v>
      </c>
      <c r="B338">
        <v>180</v>
      </c>
      <c r="C338">
        <v>128</v>
      </c>
      <c r="D338">
        <v>543.5</v>
      </c>
      <c r="E338">
        <v>66.7</v>
      </c>
      <c r="F338" s="10">
        <f t="shared" si="85"/>
        <v>723.5</v>
      </c>
      <c r="G338" s="2">
        <f t="shared" si="86"/>
        <v>194.7</v>
      </c>
      <c r="H338" s="49">
        <f t="shared" si="88"/>
        <v>271.59732922444789</v>
      </c>
    </row>
    <row r="339" spans="1:8" x14ac:dyDescent="0.2">
      <c r="A339" s="76">
        <f t="shared" si="87"/>
        <v>41207</v>
      </c>
      <c r="B339">
        <v>120</v>
      </c>
      <c r="C339">
        <v>68</v>
      </c>
      <c r="D339">
        <v>579.20000000000005</v>
      </c>
      <c r="E339">
        <v>89.6</v>
      </c>
      <c r="F339" s="10">
        <f t="shared" si="85"/>
        <v>699.2</v>
      </c>
      <c r="G339" s="2">
        <f t="shared" si="86"/>
        <v>157.6</v>
      </c>
      <c r="H339" s="49">
        <f t="shared" si="88"/>
        <v>343.65482233502541</v>
      </c>
    </row>
    <row r="340" spans="1:8" x14ac:dyDescent="0.2">
      <c r="A340" s="76">
        <f t="shared" si="87"/>
        <v>41214</v>
      </c>
      <c r="B340">
        <v>120</v>
      </c>
      <c r="C340">
        <v>8</v>
      </c>
      <c r="D340">
        <v>685.8</v>
      </c>
      <c r="E340">
        <v>135.30000000000001</v>
      </c>
      <c r="F340" s="10">
        <f t="shared" ref="F340:G342" si="89">+B340+D340</f>
        <v>805.8</v>
      </c>
      <c r="G340" s="2">
        <f t="shared" si="89"/>
        <v>143.30000000000001</v>
      </c>
      <c r="H340" s="49">
        <f t="shared" si="88"/>
        <v>462.31681786461962</v>
      </c>
    </row>
    <row r="341" spans="1:8" x14ac:dyDescent="0.2">
      <c r="A341" s="76">
        <f t="shared" si="87"/>
        <v>41221</v>
      </c>
      <c r="B341">
        <v>120</v>
      </c>
      <c r="C341">
        <v>8</v>
      </c>
      <c r="D341">
        <v>758.5</v>
      </c>
      <c r="E341">
        <v>135.30000000000001</v>
      </c>
      <c r="F341" s="10">
        <f t="shared" si="89"/>
        <v>878.5</v>
      </c>
      <c r="G341" s="2">
        <f t="shared" si="89"/>
        <v>143.30000000000001</v>
      </c>
      <c r="H341" s="49">
        <f t="shared" si="88"/>
        <v>513.04954640614096</v>
      </c>
    </row>
    <row r="342" spans="1:8" x14ac:dyDescent="0.2">
      <c r="A342" s="76">
        <f t="shared" si="87"/>
        <v>41228</v>
      </c>
      <c r="B342">
        <v>120</v>
      </c>
      <c r="C342">
        <v>8</v>
      </c>
      <c r="D342">
        <v>911.5</v>
      </c>
      <c r="E342">
        <v>135.4</v>
      </c>
      <c r="F342" s="10">
        <f t="shared" si="89"/>
        <v>1031.5</v>
      </c>
      <c r="G342" s="2">
        <f t="shared" si="89"/>
        <v>143.4</v>
      </c>
      <c r="H342" s="49">
        <f t="shared" si="88"/>
        <v>619.31659693165966</v>
      </c>
    </row>
    <row r="343" spans="1:8" x14ac:dyDescent="0.2">
      <c r="A343" s="76">
        <f t="shared" si="87"/>
        <v>41235</v>
      </c>
      <c r="B343">
        <v>70</v>
      </c>
      <c r="C343">
        <v>3.9</v>
      </c>
      <c r="D343">
        <v>1027.7</v>
      </c>
      <c r="E343">
        <v>220.4</v>
      </c>
      <c r="F343" s="10">
        <f t="shared" ref="F343:F373" si="90">+B343+D343</f>
        <v>1097.7</v>
      </c>
      <c r="G343" s="2">
        <f t="shared" ref="G343:G373" si="91">+C343+E343</f>
        <v>224.3</v>
      </c>
      <c r="H343" s="49">
        <f t="shared" si="88"/>
        <v>389.389210878288</v>
      </c>
    </row>
    <row r="344" spans="1:8" x14ac:dyDescent="0.2">
      <c r="A344" s="76">
        <f t="shared" si="87"/>
        <v>41242</v>
      </c>
      <c r="B344">
        <v>120</v>
      </c>
      <c r="C344">
        <v>3.9</v>
      </c>
      <c r="D344">
        <v>1191.0999999999999</v>
      </c>
      <c r="E344">
        <v>296.8</v>
      </c>
      <c r="F344" s="10">
        <f t="shared" si="90"/>
        <v>1311.1</v>
      </c>
      <c r="G344" s="2">
        <f t="shared" si="91"/>
        <v>300.7</v>
      </c>
      <c r="H344" s="49">
        <f t="shared" si="88"/>
        <v>336.01596275357497</v>
      </c>
    </row>
    <row r="345" spans="1:8" x14ac:dyDescent="0.2">
      <c r="A345" s="76">
        <f t="shared" si="87"/>
        <v>41249</v>
      </c>
      <c r="B345">
        <v>120</v>
      </c>
      <c r="C345">
        <v>3.9</v>
      </c>
      <c r="D345">
        <v>1251.5999999999999</v>
      </c>
      <c r="E345">
        <v>296.89999999999998</v>
      </c>
      <c r="F345" s="10">
        <f t="shared" si="90"/>
        <v>1371.6</v>
      </c>
      <c r="G345" s="2">
        <f t="shared" si="91"/>
        <v>300.79999999999995</v>
      </c>
      <c r="H345" s="49">
        <f t="shared" si="88"/>
        <v>355.9840425531915</v>
      </c>
    </row>
    <row r="346" spans="1:8" x14ac:dyDescent="0.2">
      <c r="A346" s="76">
        <f t="shared" si="87"/>
        <v>41256</v>
      </c>
      <c r="B346">
        <v>120</v>
      </c>
      <c r="C346">
        <v>3.9</v>
      </c>
      <c r="D346">
        <v>1275.0999999999999</v>
      </c>
      <c r="E346">
        <v>319.3</v>
      </c>
      <c r="F346" s="10">
        <f t="shared" si="90"/>
        <v>1395.1</v>
      </c>
      <c r="G346" s="2">
        <f t="shared" si="91"/>
        <v>323.2</v>
      </c>
      <c r="H346" s="49">
        <f t="shared" si="88"/>
        <v>331.65222772277224</v>
      </c>
    </row>
    <row r="347" spans="1:8" x14ac:dyDescent="0.2">
      <c r="A347" s="76">
        <f t="shared" si="87"/>
        <v>41263</v>
      </c>
      <c r="B347">
        <v>120</v>
      </c>
      <c r="C347">
        <v>3.9</v>
      </c>
      <c r="D347">
        <v>1422.6</v>
      </c>
      <c r="E347">
        <v>346</v>
      </c>
      <c r="F347" s="10">
        <f t="shared" si="90"/>
        <v>1542.6</v>
      </c>
      <c r="G347" s="2">
        <f t="shared" si="91"/>
        <v>349.9</v>
      </c>
      <c r="H347" s="49">
        <f t="shared" si="88"/>
        <v>340.86881966276081</v>
      </c>
    </row>
    <row r="348" spans="1:8" x14ac:dyDescent="0.2">
      <c r="A348" s="76">
        <f t="shared" si="87"/>
        <v>41270</v>
      </c>
      <c r="B348">
        <v>120</v>
      </c>
      <c r="C348">
        <v>3.9</v>
      </c>
      <c r="D348">
        <v>1570.3</v>
      </c>
      <c r="E348">
        <v>346</v>
      </c>
      <c r="F348" s="10">
        <f t="shared" si="90"/>
        <v>1690.3</v>
      </c>
      <c r="G348" s="2">
        <f t="shared" si="91"/>
        <v>349.9</v>
      </c>
      <c r="H348" s="49">
        <f t="shared" si="88"/>
        <v>383.0808802515005</v>
      </c>
    </row>
    <row r="349" spans="1:8" x14ac:dyDescent="0.2">
      <c r="A349" s="76">
        <f t="shared" si="87"/>
        <v>41277</v>
      </c>
      <c r="B349">
        <v>60</v>
      </c>
      <c r="C349">
        <v>3.9</v>
      </c>
      <c r="D349">
        <v>1708.5</v>
      </c>
      <c r="E349">
        <v>346.1</v>
      </c>
      <c r="F349" s="10">
        <f t="shared" si="90"/>
        <v>1768.5</v>
      </c>
      <c r="G349" s="2">
        <f t="shared" si="91"/>
        <v>350</v>
      </c>
      <c r="H349" s="49">
        <f t="shared" si="88"/>
        <v>405.28571428571422</v>
      </c>
    </row>
    <row r="350" spans="1:8" x14ac:dyDescent="0.2">
      <c r="A350" s="76">
        <f t="shared" si="87"/>
        <v>41284</v>
      </c>
      <c r="B350">
        <v>60</v>
      </c>
      <c r="C350">
        <v>3.9</v>
      </c>
      <c r="D350">
        <v>1982</v>
      </c>
      <c r="E350">
        <v>370.2</v>
      </c>
      <c r="F350" s="10">
        <f t="shared" si="90"/>
        <v>2042</v>
      </c>
      <c r="G350" s="2">
        <f t="shared" si="91"/>
        <v>374.09999999999997</v>
      </c>
      <c r="H350" s="49">
        <f t="shared" si="88"/>
        <v>445.84335739107195</v>
      </c>
    </row>
    <row r="351" spans="1:8" x14ac:dyDescent="0.2">
      <c r="A351" s="76">
        <f t="shared" si="87"/>
        <v>41291</v>
      </c>
      <c r="B351">
        <v>0</v>
      </c>
      <c r="C351">
        <v>33.9</v>
      </c>
      <c r="D351">
        <v>2232.5</v>
      </c>
      <c r="E351">
        <v>370.3</v>
      </c>
      <c r="F351" s="10">
        <f t="shared" si="90"/>
        <v>2232.5</v>
      </c>
      <c r="G351" s="2">
        <f t="shared" si="91"/>
        <v>404.2</v>
      </c>
      <c r="H351" s="49">
        <f t="shared" si="88"/>
        <v>452.32558139534882</v>
      </c>
    </row>
    <row r="352" spans="1:8" x14ac:dyDescent="0.2">
      <c r="A352" s="76">
        <f t="shared" si="87"/>
        <v>41298</v>
      </c>
      <c r="B352">
        <v>0</v>
      </c>
      <c r="C352">
        <v>33.9</v>
      </c>
      <c r="D352">
        <v>2308.8000000000002</v>
      </c>
      <c r="E352">
        <v>445.6</v>
      </c>
      <c r="F352" s="10">
        <f t="shared" si="90"/>
        <v>2308.8000000000002</v>
      </c>
      <c r="G352" s="2">
        <f t="shared" si="91"/>
        <v>479.5</v>
      </c>
      <c r="H352" s="49">
        <f t="shared" si="88"/>
        <v>381.50156412930141</v>
      </c>
    </row>
    <row r="353" spans="1:9" x14ac:dyDescent="0.2">
      <c r="A353" s="76">
        <f t="shared" si="87"/>
        <v>41305</v>
      </c>
      <c r="B353">
        <v>0</v>
      </c>
      <c r="C353">
        <v>30</v>
      </c>
      <c r="D353">
        <v>2586.9</v>
      </c>
      <c r="E353">
        <v>445.6</v>
      </c>
      <c r="F353" s="10">
        <f t="shared" si="90"/>
        <v>2586.9</v>
      </c>
      <c r="G353" s="2">
        <f t="shared" si="91"/>
        <v>475.6</v>
      </c>
      <c r="H353" s="49">
        <f t="shared" si="88"/>
        <v>443.92346509671989</v>
      </c>
      <c r="I353">
        <v>25</v>
      </c>
    </row>
    <row r="354" spans="1:9" x14ac:dyDescent="0.2">
      <c r="A354" s="76">
        <f t="shared" si="87"/>
        <v>41312</v>
      </c>
      <c r="B354">
        <v>0</v>
      </c>
      <c r="C354">
        <v>30</v>
      </c>
      <c r="D354">
        <v>2586.9</v>
      </c>
      <c r="E354">
        <v>445.6</v>
      </c>
      <c r="F354" s="10">
        <f t="shared" si="90"/>
        <v>2586.9</v>
      </c>
      <c r="G354" s="2">
        <f t="shared" si="91"/>
        <v>475.6</v>
      </c>
      <c r="H354" s="49">
        <f t="shared" si="88"/>
        <v>443.92346509671989</v>
      </c>
      <c r="I354">
        <v>25</v>
      </c>
    </row>
    <row r="355" spans="1:9" x14ac:dyDescent="0.2">
      <c r="A355" s="76">
        <f t="shared" si="87"/>
        <v>41319</v>
      </c>
      <c r="B355">
        <v>30</v>
      </c>
      <c r="C355">
        <v>30</v>
      </c>
      <c r="D355">
        <v>2739.2</v>
      </c>
      <c r="E355">
        <v>649.4</v>
      </c>
      <c r="F355" s="10">
        <f t="shared" si="90"/>
        <v>2769.2</v>
      </c>
      <c r="G355" s="2">
        <f t="shared" si="91"/>
        <v>679.4</v>
      </c>
      <c r="H355" s="49">
        <f t="shared" si="88"/>
        <v>307.5949367088607</v>
      </c>
      <c r="I355">
        <v>25</v>
      </c>
    </row>
    <row r="356" spans="1:9" x14ac:dyDescent="0.2">
      <c r="A356" s="76">
        <f t="shared" si="87"/>
        <v>41326</v>
      </c>
      <c r="B356">
        <v>30</v>
      </c>
      <c r="C356">
        <v>0</v>
      </c>
      <c r="D356">
        <v>2815.2</v>
      </c>
      <c r="E356">
        <v>677.4</v>
      </c>
      <c r="F356" s="10">
        <f t="shared" si="90"/>
        <v>2845.2</v>
      </c>
      <c r="G356" s="2">
        <f t="shared" si="91"/>
        <v>677.4</v>
      </c>
      <c r="H356" s="49">
        <f t="shared" si="88"/>
        <v>320.01771479185123</v>
      </c>
      <c r="I356">
        <v>25</v>
      </c>
    </row>
    <row r="357" spans="1:9" x14ac:dyDescent="0.2">
      <c r="A357" s="76">
        <f t="shared" si="87"/>
        <v>41333</v>
      </c>
      <c r="B357">
        <v>30</v>
      </c>
      <c r="C357">
        <v>0</v>
      </c>
      <c r="D357">
        <v>2945.3</v>
      </c>
      <c r="E357">
        <v>753.3</v>
      </c>
      <c r="F357" s="10">
        <f t="shared" si="90"/>
        <v>2975.3</v>
      </c>
      <c r="G357" s="2">
        <f t="shared" si="91"/>
        <v>753.3</v>
      </c>
      <c r="H357" s="49">
        <f t="shared" si="88"/>
        <v>294.96880392937743</v>
      </c>
      <c r="I357">
        <v>25</v>
      </c>
    </row>
    <row r="358" spans="1:9" x14ac:dyDescent="0.2">
      <c r="A358" s="76">
        <f t="shared" si="87"/>
        <v>41340</v>
      </c>
      <c r="B358">
        <v>0</v>
      </c>
      <c r="C358">
        <v>0</v>
      </c>
      <c r="D358">
        <v>2977</v>
      </c>
      <c r="E358">
        <v>828.7</v>
      </c>
      <c r="F358" s="10">
        <f t="shared" si="90"/>
        <v>2977</v>
      </c>
      <c r="G358" s="2">
        <f t="shared" si="91"/>
        <v>828.7</v>
      </c>
      <c r="H358" s="49">
        <f t="shared" ref="H358:H373" si="92">+(F358/G358-1)*100</f>
        <v>259.2373597200434</v>
      </c>
      <c r="I358">
        <v>25</v>
      </c>
    </row>
    <row r="359" spans="1:9" x14ac:dyDescent="0.2">
      <c r="A359" s="76">
        <f t="shared" si="87"/>
        <v>41347</v>
      </c>
      <c r="B359">
        <v>0</v>
      </c>
      <c r="C359">
        <v>0</v>
      </c>
      <c r="D359">
        <v>2977</v>
      </c>
      <c r="E359">
        <v>828.8</v>
      </c>
      <c r="F359" s="10">
        <f t="shared" si="90"/>
        <v>2977</v>
      </c>
      <c r="G359" s="2">
        <f t="shared" si="91"/>
        <v>828.8</v>
      </c>
      <c r="H359" s="49">
        <f t="shared" si="92"/>
        <v>259.19401544401546</v>
      </c>
      <c r="I359">
        <v>25</v>
      </c>
    </row>
    <row r="360" spans="1:9" x14ac:dyDescent="0.2">
      <c r="A360" s="76">
        <f t="shared" si="87"/>
        <v>41354</v>
      </c>
      <c r="B360">
        <v>0</v>
      </c>
      <c r="C360">
        <v>0</v>
      </c>
      <c r="D360">
        <v>2977.1</v>
      </c>
      <c r="E360">
        <v>828.8</v>
      </c>
      <c r="F360" s="10">
        <f t="shared" si="90"/>
        <v>2977.1</v>
      </c>
      <c r="G360" s="2">
        <f t="shared" si="91"/>
        <v>828.8</v>
      </c>
      <c r="H360" s="49">
        <f t="shared" si="92"/>
        <v>259.20608108108109</v>
      </c>
      <c r="I360">
        <v>25</v>
      </c>
    </row>
    <row r="361" spans="1:9" x14ac:dyDescent="0.2">
      <c r="A361" s="76">
        <f t="shared" si="87"/>
        <v>41361</v>
      </c>
      <c r="B361">
        <v>0</v>
      </c>
      <c r="C361">
        <v>0</v>
      </c>
      <c r="D361">
        <v>3031.5</v>
      </c>
      <c r="E361">
        <v>828.8</v>
      </c>
      <c r="F361" s="10">
        <f t="shared" si="90"/>
        <v>3031.5</v>
      </c>
      <c r="G361" s="2">
        <f t="shared" si="91"/>
        <v>828.8</v>
      </c>
      <c r="H361" s="49">
        <f t="shared" si="92"/>
        <v>265.7697876447877</v>
      </c>
      <c r="I361">
        <v>25</v>
      </c>
    </row>
    <row r="362" spans="1:9" x14ac:dyDescent="0.2">
      <c r="A362" s="76">
        <f t="shared" si="87"/>
        <v>41368</v>
      </c>
      <c r="B362">
        <v>0</v>
      </c>
      <c r="C362">
        <v>0</v>
      </c>
      <c r="D362">
        <v>2977.2</v>
      </c>
      <c r="E362">
        <v>922.1</v>
      </c>
      <c r="F362" s="10">
        <f t="shared" si="90"/>
        <v>2977.2</v>
      </c>
      <c r="G362" s="2">
        <f t="shared" si="91"/>
        <v>922.1</v>
      </c>
      <c r="H362" s="49">
        <f t="shared" si="92"/>
        <v>222.87170588873221</v>
      </c>
      <c r="I362">
        <v>25</v>
      </c>
    </row>
    <row r="363" spans="1:9" x14ac:dyDescent="0.2">
      <c r="A363" s="76">
        <f t="shared" si="87"/>
        <v>41375</v>
      </c>
      <c r="B363">
        <v>60</v>
      </c>
      <c r="C363">
        <v>0</v>
      </c>
      <c r="D363">
        <v>3008.8</v>
      </c>
      <c r="E363">
        <v>975</v>
      </c>
      <c r="F363" s="10">
        <f t="shared" si="90"/>
        <v>3068.8</v>
      </c>
      <c r="G363" s="2">
        <f t="shared" si="91"/>
        <v>975</v>
      </c>
      <c r="H363" s="49">
        <f t="shared" si="92"/>
        <v>214.74871794871797</v>
      </c>
      <c r="I363">
        <v>25</v>
      </c>
    </row>
    <row r="364" spans="1:9" x14ac:dyDescent="0.2">
      <c r="A364" s="76">
        <f t="shared" si="87"/>
        <v>41382</v>
      </c>
      <c r="B364">
        <v>60</v>
      </c>
      <c r="C364">
        <v>0</v>
      </c>
      <c r="D364">
        <v>3008.9</v>
      </c>
      <c r="E364">
        <v>975</v>
      </c>
      <c r="F364" s="10">
        <f t="shared" si="90"/>
        <v>3068.9</v>
      </c>
      <c r="G364" s="2">
        <f t="shared" si="91"/>
        <v>975</v>
      </c>
      <c r="H364" s="49">
        <f t="shared" si="92"/>
        <v>214.75897435897434</v>
      </c>
      <c r="I364">
        <v>25</v>
      </c>
    </row>
    <row r="365" spans="1:9" x14ac:dyDescent="0.2">
      <c r="A365" s="76">
        <f t="shared" si="87"/>
        <v>41389</v>
      </c>
      <c r="B365">
        <v>60</v>
      </c>
      <c r="C365">
        <v>0</v>
      </c>
      <c r="D365">
        <v>2977.2</v>
      </c>
      <c r="E365">
        <v>1035.5</v>
      </c>
      <c r="F365" s="10">
        <f t="shared" si="90"/>
        <v>3037.2</v>
      </c>
      <c r="G365" s="2">
        <f t="shared" si="91"/>
        <v>1035.5</v>
      </c>
      <c r="H365" s="49">
        <f t="shared" si="92"/>
        <v>193.3075808788025</v>
      </c>
      <c r="I365">
        <v>25</v>
      </c>
    </row>
    <row r="366" spans="1:9" x14ac:dyDescent="0.2">
      <c r="A366" s="76">
        <f t="shared" si="87"/>
        <v>41396</v>
      </c>
      <c r="B366">
        <v>60</v>
      </c>
      <c r="C366">
        <v>4</v>
      </c>
      <c r="D366">
        <v>2977.2</v>
      </c>
      <c r="E366">
        <v>1035.5</v>
      </c>
      <c r="F366" s="10">
        <f t="shared" si="90"/>
        <v>3037.2</v>
      </c>
      <c r="G366" s="2">
        <f t="shared" si="91"/>
        <v>1039.5</v>
      </c>
      <c r="H366" s="49">
        <f t="shared" si="92"/>
        <v>192.17893217893217</v>
      </c>
      <c r="I366">
        <v>25</v>
      </c>
    </row>
    <row r="367" spans="1:9" x14ac:dyDescent="0.2">
      <c r="A367" s="76">
        <f t="shared" si="87"/>
        <v>41403</v>
      </c>
      <c r="B367">
        <v>60</v>
      </c>
      <c r="C367">
        <v>4</v>
      </c>
      <c r="D367">
        <v>2977.2</v>
      </c>
      <c r="E367">
        <v>1035.5</v>
      </c>
      <c r="F367" s="10">
        <f t="shared" si="90"/>
        <v>3037.2</v>
      </c>
      <c r="G367" s="2">
        <f t="shared" si="91"/>
        <v>1039.5</v>
      </c>
      <c r="H367" s="49">
        <f t="shared" si="92"/>
        <v>192.17893217893217</v>
      </c>
      <c r="I367">
        <v>25</v>
      </c>
    </row>
    <row r="368" spans="1:9" x14ac:dyDescent="0.2">
      <c r="A368" s="76">
        <f t="shared" si="87"/>
        <v>41410</v>
      </c>
      <c r="B368">
        <v>60</v>
      </c>
      <c r="C368">
        <v>4</v>
      </c>
      <c r="D368">
        <v>2977.3</v>
      </c>
      <c r="E368">
        <v>1035.5</v>
      </c>
      <c r="F368" s="10">
        <f t="shared" si="90"/>
        <v>3037.3</v>
      </c>
      <c r="G368" s="2">
        <f t="shared" si="91"/>
        <v>1039.5</v>
      </c>
      <c r="H368" s="49">
        <f t="shared" si="92"/>
        <v>192.18855218855219</v>
      </c>
      <c r="I368">
        <v>85</v>
      </c>
    </row>
    <row r="369" spans="1:9" x14ac:dyDescent="0.2">
      <c r="A369" s="76">
        <f t="shared" si="87"/>
        <v>41417</v>
      </c>
      <c r="B369">
        <v>60</v>
      </c>
      <c r="C369">
        <v>4</v>
      </c>
      <c r="D369">
        <v>2977.3</v>
      </c>
      <c r="E369">
        <v>1035.5999999999999</v>
      </c>
      <c r="F369" s="10">
        <f t="shared" si="90"/>
        <v>3037.3</v>
      </c>
      <c r="G369" s="2">
        <f t="shared" si="91"/>
        <v>1039.5999999999999</v>
      </c>
      <c r="H369" s="49">
        <f t="shared" si="92"/>
        <v>192.16044632550987</v>
      </c>
      <c r="I369">
        <v>115</v>
      </c>
    </row>
    <row r="370" spans="1:9" x14ac:dyDescent="0.2">
      <c r="A370" s="76">
        <f t="shared" si="87"/>
        <v>41424</v>
      </c>
      <c r="C370">
        <v>4</v>
      </c>
      <c r="D370">
        <v>3043.3</v>
      </c>
      <c r="E370">
        <v>1088.0999999999999</v>
      </c>
      <c r="F370" s="10">
        <f t="shared" si="90"/>
        <v>3043.3</v>
      </c>
      <c r="G370" s="2">
        <f t="shared" si="91"/>
        <v>1092.0999999999999</v>
      </c>
      <c r="H370" s="49">
        <f t="shared" si="92"/>
        <v>178.66495742148157</v>
      </c>
      <c r="I370">
        <v>115</v>
      </c>
    </row>
    <row r="371" spans="1:9" x14ac:dyDescent="0.2">
      <c r="A371" s="76">
        <f t="shared" si="87"/>
        <v>41431</v>
      </c>
      <c r="C371">
        <v>4</v>
      </c>
      <c r="D371">
        <v>3043.4</v>
      </c>
      <c r="E371">
        <v>1088.2</v>
      </c>
      <c r="F371" s="10">
        <f t="shared" si="90"/>
        <v>3043.4</v>
      </c>
      <c r="G371" s="2">
        <f t="shared" si="91"/>
        <v>1092.2</v>
      </c>
      <c r="H371" s="49">
        <f t="shared" si="92"/>
        <v>178.64859915766345</v>
      </c>
      <c r="I371">
        <v>115</v>
      </c>
    </row>
    <row r="372" spans="1:9" x14ac:dyDescent="0.2">
      <c r="A372" s="76">
        <f t="shared" si="87"/>
        <v>41438</v>
      </c>
      <c r="B372">
        <v>0</v>
      </c>
      <c r="C372">
        <v>4</v>
      </c>
      <c r="D372">
        <v>3043.4</v>
      </c>
      <c r="E372">
        <v>1088.2</v>
      </c>
      <c r="F372" s="10">
        <f t="shared" si="90"/>
        <v>3043.4</v>
      </c>
      <c r="G372" s="2">
        <f t="shared" si="91"/>
        <v>1092.2</v>
      </c>
      <c r="H372" s="49">
        <f t="shared" si="92"/>
        <v>178.64859915766345</v>
      </c>
      <c r="I372">
        <v>115</v>
      </c>
    </row>
    <row r="373" spans="1:9" x14ac:dyDescent="0.2">
      <c r="A373" s="76">
        <f t="shared" si="87"/>
        <v>41445</v>
      </c>
      <c r="B373">
        <v>0</v>
      </c>
      <c r="C373">
        <v>4</v>
      </c>
      <c r="D373">
        <v>3043.5</v>
      </c>
      <c r="E373">
        <v>1111.8</v>
      </c>
      <c r="F373" s="10">
        <f t="shared" si="90"/>
        <v>3043.5</v>
      </c>
      <c r="G373" s="2">
        <f t="shared" si="91"/>
        <v>1115.8</v>
      </c>
      <c r="H373" s="49">
        <f t="shared" si="92"/>
        <v>172.76393618928125</v>
      </c>
      <c r="I373">
        <v>115</v>
      </c>
    </row>
    <row r="374" spans="1:9" x14ac:dyDescent="0.2">
      <c r="A374" s="76">
        <f t="shared" si="87"/>
        <v>41452</v>
      </c>
      <c r="B374">
        <v>0</v>
      </c>
      <c r="C374">
        <v>4</v>
      </c>
      <c r="D374">
        <v>3043.5</v>
      </c>
      <c r="E374">
        <v>1111.9000000000001</v>
      </c>
      <c r="F374" s="10">
        <f t="shared" ref="F374:F388" si="93">+B374+D374</f>
        <v>3043.5</v>
      </c>
      <c r="G374" s="2">
        <f t="shared" ref="G374:G388" si="94">+C374+E374</f>
        <v>1115.9000000000001</v>
      </c>
      <c r="H374" s="49">
        <f t="shared" ref="H374:H388" si="95">+(F374/G374-1)*100</f>
        <v>172.73949278609192</v>
      </c>
      <c r="I374">
        <v>115</v>
      </c>
    </row>
    <row r="375" spans="1:9" x14ac:dyDescent="0.2">
      <c r="A375" s="76">
        <f t="shared" si="87"/>
        <v>41459</v>
      </c>
      <c r="B375">
        <v>0</v>
      </c>
      <c r="C375">
        <v>4</v>
      </c>
      <c r="D375">
        <v>3043.5</v>
      </c>
      <c r="E375">
        <v>1112</v>
      </c>
      <c r="F375" s="10">
        <f t="shared" si="93"/>
        <v>3043.5</v>
      </c>
      <c r="G375" s="2">
        <f t="shared" si="94"/>
        <v>1116</v>
      </c>
      <c r="H375" s="49">
        <f t="shared" si="95"/>
        <v>172.71505376344086</v>
      </c>
      <c r="I375">
        <v>115</v>
      </c>
    </row>
    <row r="376" spans="1:9" x14ac:dyDescent="0.2">
      <c r="A376" s="76">
        <f t="shared" si="87"/>
        <v>41466</v>
      </c>
      <c r="B376">
        <v>0</v>
      </c>
      <c r="C376">
        <v>4</v>
      </c>
      <c r="D376">
        <v>3043.5</v>
      </c>
      <c r="E376">
        <v>1130.5999999999999</v>
      </c>
      <c r="F376" s="10">
        <f t="shared" si="93"/>
        <v>3043.5</v>
      </c>
      <c r="G376" s="2">
        <f t="shared" si="94"/>
        <v>1134.5999999999999</v>
      </c>
      <c r="H376" s="49">
        <f t="shared" si="95"/>
        <v>168.24431517715496</v>
      </c>
      <c r="I376">
        <v>115</v>
      </c>
    </row>
    <row r="377" spans="1:9" x14ac:dyDescent="0.2">
      <c r="A377" s="76">
        <f t="shared" si="87"/>
        <v>41473</v>
      </c>
      <c r="B377">
        <v>0</v>
      </c>
      <c r="C377">
        <v>4</v>
      </c>
      <c r="D377">
        <v>3043.6</v>
      </c>
      <c r="E377">
        <v>1152.9000000000001</v>
      </c>
      <c r="F377" s="10">
        <f t="shared" si="93"/>
        <v>3043.6</v>
      </c>
      <c r="G377" s="2">
        <f t="shared" si="94"/>
        <v>1156.9000000000001</v>
      </c>
      <c r="H377" s="49">
        <f t="shared" si="95"/>
        <v>163.08237531333734</v>
      </c>
      <c r="I377">
        <v>124.9</v>
      </c>
    </row>
    <row r="378" spans="1:9" x14ac:dyDescent="0.2">
      <c r="A378" s="76">
        <f t="shared" si="87"/>
        <v>41480</v>
      </c>
      <c r="B378">
        <v>0</v>
      </c>
      <c r="C378">
        <v>0.8</v>
      </c>
      <c r="D378">
        <v>3043.7</v>
      </c>
      <c r="E378">
        <v>1156.0999999999999</v>
      </c>
      <c r="F378" s="10">
        <f t="shared" si="93"/>
        <v>3043.7</v>
      </c>
      <c r="G378" s="2">
        <f t="shared" si="94"/>
        <v>1156.8999999999999</v>
      </c>
      <c r="H378" s="49">
        <f t="shared" si="95"/>
        <v>163.09101910277465</v>
      </c>
      <c r="I378">
        <v>124.9</v>
      </c>
    </row>
    <row r="379" spans="1:9" x14ac:dyDescent="0.2">
      <c r="A379" s="76">
        <f t="shared" si="87"/>
        <v>41487</v>
      </c>
      <c r="B379">
        <v>0</v>
      </c>
      <c r="C379">
        <v>0.8</v>
      </c>
      <c r="D379">
        <v>3043.7</v>
      </c>
      <c r="E379">
        <v>1156.0999999999999</v>
      </c>
      <c r="F379" s="10">
        <f t="shared" si="93"/>
        <v>3043.7</v>
      </c>
      <c r="G379" s="2">
        <f t="shared" si="94"/>
        <v>1156.8999999999999</v>
      </c>
      <c r="H379" s="49">
        <f t="shared" si="95"/>
        <v>163.09101910277465</v>
      </c>
      <c r="I379">
        <v>124.9</v>
      </c>
    </row>
    <row r="380" spans="1:9" x14ac:dyDescent="0.2">
      <c r="A380" s="76">
        <f t="shared" si="87"/>
        <v>41494</v>
      </c>
      <c r="B380">
        <v>0</v>
      </c>
      <c r="C380">
        <v>0.8</v>
      </c>
      <c r="D380">
        <v>3043.7</v>
      </c>
      <c r="E380">
        <v>1156.2</v>
      </c>
      <c r="F380" s="10">
        <f t="shared" si="93"/>
        <v>3043.7</v>
      </c>
      <c r="G380" s="2">
        <f t="shared" si="94"/>
        <v>1157</v>
      </c>
      <c r="H380" s="49">
        <f t="shared" si="95"/>
        <v>163.06828003457215</v>
      </c>
      <c r="I380">
        <v>124.9</v>
      </c>
    </row>
    <row r="381" spans="1:9" x14ac:dyDescent="0.2">
      <c r="A381" s="76">
        <f>+A380+7</f>
        <v>41501</v>
      </c>
      <c r="B381">
        <v>0</v>
      </c>
      <c r="C381">
        <v>0.8</v>
      </c>
      <c r="D381">
        <v>3043.7</v>
      </c>
      <c r="E381">
        <v>1229.5999999999999</v>
      </c>
      <c r="F381" s="10">
        <f t="shared" si="93"/>
        <v>3043.7</v>
      </c>
      <c r="G381" s="2">
        <f t="shared" si="94"/>
        <v>1230.3999999999999</v>
      </c>
      <c r="H381" s="49">
        <f t="shared" si="95"/>
        <v>147.37483745123535</v>
      </c>
      <c r="I381">
        <v>124.9</v>
      </c>
    </row>
    <row r="382" spans="1:9" x14ac:dyDescent="0.2">
      <c r="A382" s="76">
        <f>+A381+7</f>
        <v>41508</v>
      </c>
      <c r="B382">
        <v>0</v>
      </c>
      <c r="C382">
        <v>0.8</v>
      </c>
      <c r="D382">
        <v>3043.7</v>
      </c>
      <c r="E382">
        <v>1229.5999999999999</v>
      </c>
      <c r="F382" s="10">
        <f t="shared" si="93"/>
        <v>3043.7</v>
      </c>
      <c r="G382" s="2">
        <f t="shared" si="94"/>
        <v>1230.3999999999999</v>
      </c>
      <c r="H382" s="49">
        <f t="shared" si="95"/>
        <v>147.37483745123535</v>
      </c>
      <c r="I382">
        <v>124.9</v>
      </c>
    </row>
    <row r="383" spans="1:9" x14ac:dyDescent="0.2">
      <c r="A383" s="76">
        <f>+A382+7</f>
        <v>41515</v>
      </c>
      <c r="B383">
        <v>0</v>
      </c>
      <c r="C383">
        <v>0.8</v>
      </c>
      <c r="D383">
        <v>3043.7</v>
      </c>
      <c r="E383">
        <v>1229.7</v>
      </c>
      <c r="F383" s="10">
        <f t="shared" si="93"/>
        <v>3043.7</v>
      </c>
      <c r="G383" s="2">
        <f t="shared" si="94"/>
        <v>1230.5</v>
      </c>
      <c r="H383" s="49">
        <f t="shared" si="95"/>
        <v>147.35473384802927</v>
      </c>
      <c r="I383">
        <v>124.9</v>
      </c>
    </row>
    <row r="384" spans="1:9" x14ac:dyDescent="0.2">
      <c r="A384" s="76">
        <f>+A383+7</f>
        <v>41522</v>
      </c>
      <c r="B384">
        <v>124.9</v>
      </c>
      <c r="C384">
        <v>232.8</v>
      </c>
      <c r="E384">
        <v>0</v>
      </c>
      <c r="F384" s="10">
        <f t="shared" si="93"/>
        <v>124.9</v>
      </c>
      <c r="G384" s="2">
        <f t="shared" si="94"/>
        <v>232.8</v>
      </c>
      <c r="H384" s="49">
        <f t="shared" si="95"/>
        <v>-46.348797250859107</v>
      </c>
    </row>
    <row r="385" spans="1:12" x14ac:dyDescent="0.2">
      <c r="A385" s="76">
        <f>+A384+7</f>
        <v>41529</v>
      </c>
      <c r="B385">
        <v>124.9</v>
      </c>
      <c r="C385">
        <v>232.8</v>
      </c>
      <c r="D385">
        <v>0.1</v>
      </c>
      <c r="E385">
        <v>0.1</v>
      </c>
      <c r="F385" s="10">
        <f t="shared" si="93"/>
        <v>125</v>
      </c>
      <c r="G385" s="2">
        <f t="shared" si="94"/>
        <v>232.9</v>
      </c>
      <c r="H385" s="49">
        <f t="shared" si="95"/>
        <v>-46.328896522112494</v>
      </c>
    </row>
    <row r="386" spans="1:12" x14ac:dyDescent="0.2">
      <c r="A386" s="76">
        <f t="shared" ref="A386:A449" si="96">+A385+7</f>
        <v>41536</v>
      </c>
      <c r="B386">
        <v>124.9</v>
      </c>
      <c r="C386">
        <v>232.8</v>
      </c>
      <c r="D386">
        <v>0.1</v>
      </c>
      <c r="E386">
        <v>0.1</v>
      </c>
      <c r="F386" s="10">
        <f t="shared" si="93"/>
        <v>125</v>
      </c>
      <c r="G386" s="2">
        <f t="shared" si="94"/>
        <v>232.9</v>
      </c>
      <c r="H386" s="49">
        <f t="shared" si="95"/>
        <v>-46.328896522112494</v>
      </c>
    </row>
    <row r="387" spans="1:12" x14ac:dyDescent="0.2">
      <c r="A387" s="76">
        <f t="shared" si="96"/>
        <v>41543</v>
      </c>
      <c r="B387">
        <v>124.9</v>
      </c>
      <c r="C387">
        <v>240</v>
      </c>
      <c r="D387">
        <v>75.599999999999994</v>
      </c>
      <c r="E387">
        <v>140.6</v>
      </c>
      <c r="F387" s="10">
        <f t="shared" si="93"/>
        <v>200.5</v>
      </c>
      <c r="G387" s="2">
        <f t="shared" si="94"/>
        <v>380.6</v>
      </c>
      <c r="H387" s="49">
        <f t="shared" si="95"/>
        <v>-47.32002101944299</v>
      </c>
    </row>
    <row r="388" spans="1:12" ht="15" x14ac:dyDescent="0.2">
      <c r="A388" s="76">
        <f t="shared" si="96"/>
        <v>41550</v>
      </c>
      <c r="B388">
        <v>112.9</v>
      </c>
      <c r="C388">
        <v>240</v>
      </c>
      <c r="D388">
        <v>260.5</v>
      </c>
      <c r="E388">
        <v>161.30000000000001</v>
      </c>
      <c r="F388" s="10">
        <f t="shared" si="93"/>
        <v>373.4</v>
      </c>
      <c r="G388" s="2">
        <f t="shared" si="94"/>
        <v>401.3</v>
      </c>
      <c r="H388" s="49">
        <f t="shared" si="95"/>
        <v>-6.9524046847744936</v>
      </c>
      <c r="J388" s="107"/>
    </row>
    <row r="389" spans="1:12" x14ac:dyDescent="0.2">
      <c r="A389" s="76">
        <f t="shared" si="96"/>
        <v>41557</v>
      </c>
    </row>
    <row r="390" spans="1:12" x14ac:dyDescent="0.2">
      <c r="A390" s="76">
        <f t="shared" si="96"/>
        <v>41564</v>
      </c>
    </row>
    <row r="391" spans="1:12" x14ac:dyDescent="0.2">
      <c r="A391" s="76">
        <f t="shared" si="96"/>
        <v>41571</v>
      </c>
      <c r="B391">
        <v>178.9</v>
      </c>
      <c r="C391">
        <v>120</v>
      </c>
      <c r="D391">
        <v>548.20000000000005</v>
      </c>
      <c r="E391">
        <v>579.20000000000005</v>
      </c>
      <c r="F391" s="10">
        <f t="shared" ref="F391:G393" si="97">+B391+D391</f>
        <v>727.1</v>
      </c>
      <c r="G391" s="2">
        <f t="shared" si="97"/>
        <v>699.2</v>
      </c>
      <c r="H391" s="49">
        <f t="shared" ref="H391:H407" si="98">+(F391/G391-1)*100</f>
        <v>3.9902745995423317</v>
      </c>
    </row>
    <row r="392" spans="1:12" ht="15" x14ac:dyDescent="0.2">
      <c r="A392" s="76">
        <f t="shared" si="96"/>
        <v>41578</v>
      </c>
      <c r="B392">
        <v>178.9</v>
      </c>
      <c r="C392">
        <v>120</v>
      </c>
      <c r="D392">
        <v>659.3</v>
      </c>
      <c r="E392">
        <v>685.8</v>
      </c>
      <c r="F392" s="10">
        <f t="shared" si="97"/>
        <v>838.19999999999993</v>
      </c>
      <c r="G392" s="2">
        <f t="shared" si="97"/>
        <v>805.8</v>
      </c>
      <c r="H392" s="49">
        <f t="shared" si="98"/>
        <v>4.020848845867464</v>
      </c>
      <c r="L392" s="107"/>
    </row>
    <row r="393" spans="1:12" x14ac:dyDescent="0.2">
      <c r="A393" s="76">
        <f t="shared" si="96"/>
        <v>41585</v>
      </c>
      <c r="B393">
        <v>118.9</v>
      </c>
      <c r="C393">
        <v>120</v>
      </c>
      <c r="D393">
        <v>808.8</v>
      </c>
      <c r="E393">
        <v>758.5</v>
      </c>
      <c r="F393" s="10">
        <f t="shared" si="97"/>
        <v>927.69999999999993</v>
      </c>
      <c r="G393" s="2">
        <f t="shared" si="97"/>
        <v>878.5</v>
      </c>
      <c r="H393" s="49">
        <f t="shared" si="98"/>
        <v>5.6004553215708519</v>
      </c>
    </row>
    <row r="394" spans="1:12" x14ac:dyDescent="0.2">
      <c r="A394" s="76">
        <f t="shared" si="96"/>
        <v>41592</v>
      </c>
      <c r="B394">
        <v>118.9</v>
      </c>
      <c r="C394">
        <v>120</v>
      </c>
      <c r="D394">
        <v>1035.7</v>
      </c>
      <c r="E394">
        <v>813.2</v>
      </c>
      <c r="F394" s="10">
        <f t="shared" ref="F394:G407" si="99">+B394+D394</f>
        <v>1154.6000000000001</v>
      </c>
      <c r="G394" s="2">
        <f t="shared" si="99"/>
        <v>933.2</v>
      </c>
      <c r="H394" s="49">
        <f t="shared" si="98"/>
        <v>23.724817831118749</v>
      </c>
    </row>
    <row r="395" spans="1:12" x14ac:dyDescent="0.2">
      <c r="A395" s="76">
        <f t="shared" si="96"/>
        <v>41599</v>
      </c>
      <c r="B395">
        <v>118.9</v>
      </c>
      <c r="C395">
        <v>70</v>
      </c>
      <c r="D395">
        <v>1035.8</v>
      </c>
      <c r="E395">
        <v>929.3</v>
      </c>
      <c r="F395" s="10">
        <f t="shared" si="99"/>
        <v>1154.7</v>
      </c>
      <c r="G395" s="2">
        <f t="shared" si="99"/>
        <v>999.3</v>
      </c>
      <c r="H395" s="49">
        <f t="shared" si="98"/>
        <v>15.550885619933963</v>
      </c>
    </row>
    <row r="396" spans="1:12" x14ac:dyDescent="0.2">
      <c r="A396" s="76">
        <f t="shared" si="96"/>
        <v>41606</v>
      </c>
      <c r="B396">
        <v>178.9</v>
      </c>
      <c r="C396">
        <v>120</v>
      </c>
      <c r="D396">
        <v>1183.0999999999999</v>
      </c>
      <c r="E396">
        <v>1191.0999999999999</v>
      </c>
      <c r="F396" s="10">
        <f t="shared" si="99"/>
        <v>1362</v>
      </c>
      <c r="G396" s="2">
        <f t="shared" si="99"/>
        <v>1311.1</v>
      </c>
      <c r="H396" s="49">
        <f t="shared" si="98"/>
        <v>3.8822362901380636</v>
      </c>
    </row>
    <row r="397" spans="1:12" x14ac:dyDescent="0.2">
      <c r="A397" s="76">
        <f t="shared" si="96"/>
        <v>41613</v>
      </c>
      <c r="B397">
        <v>112.9</v>
      </c>
      <c r="C397">
        <v>129</v>
      </c>
      <c r="D397">
        <v>1433.5</v>
      </c>
      <c r="E397">
        <v>1251.5999999999999</v>
      </c>
      <c r="F397" s="10">
        <f t="shared" si="99"/>
        <v>1546.4</v>
      </c>
      <c r="G397" s="2">
        <f t="shared" si="99"/>
        <v>1380.6</v>
      </c>
      <c r="H397" s="49">
        <f t="shared" si="98"/>
        <v>12.00927133130525</v>
      </c>
    </row>
    <row r="398" spans="1:12" x14ac:dyDescent="0.2">
      <c r="A398" s="76">
        <f t="shared" si="96"/>
        <v>41620</v>
      </c>
      <c r="B398">
        <v>112.9</v>
      </c>
      <c r="C398">
        <v>120</v>
      </c>
      <c r="D398">
        <v>1736.9</v>
      </c>
      <c r="E398">
        <v>1275.0999999999999</v>
      </c>
      <c r="F398" s="10">
        <f t="shared" si="99"/>
        <v>1849.8000000000002</v>
      </c>
      <c r="G398" s="2">
        <f t="shared" si="99"/>
        <v>1395.1</v>
      </c>
      <c r="H398" s="49">
        <f t="shared" si="98"/>
        <v>32.592645688481127</v>
      </c>
    </row>
    <row r="399" spans="1:12" x14ac:dyDescent="0.2">
      <c r="A399" s="76">
        <f t="shared" si="96"/>
        <v>41627</v>
      </c>
      <c r="B399">
        <v>87.9</v>
      </c>
      <c r="C399">
        <v>120</v>
      </c>
      <c r="D399">
        <v>1760.1</v>
      </c>
      <c r="E399">
        <v>1327.1</v>
      </c>
      <c r="F399" s="10">
        <f t="shared" si="99"/>
        <v>1848</v>
      </c>
      <c r="G399" s="2">
        <f t="shared" si="99"/>
        <v>1447.1</v>
      </c>
      <c r="H399" s="49">
        <f t="shared" si="98"/>
        <v>27.703683228526032</v>
      </c>
    </row>
    <row r="400" spans="1:12" x14ac:dyDescent="0.2">
      <c r="A400" s="76">
        <f t="shared" si="96"/>
        <v>41634</v>
      </c>
      <c r="B400">
        <v>87.9</v>
      </c>
      <c r="C400">
        <v>120</v>
      </c>
      <c r="D400">
        <v>1891.3</v>
      </c>
      <c r="E400">
        <v>1474.8</v>
      </c>
      <c r="F400" s="10">
        <f t="shared" si="99"/>
        <v>1979.2</v>
      </c>
      <c r="G400" s="2">
        <f t="shared" si="99"/>
        <v>1594.8</v>
      </c>
      <c r="H400" s="49">
        <f t="shared" si="98"/>
        <v>24.103335841484828</v>
      </c>
    </row>
    <row r="401" spans="1:17" x14ac:dyDescent="0.2">
      <c r="A401" s="76">
        <f t="shared" si="96"/>
        <v>41641</v>
      </c>
      <c r="B401" s="118">
        <v>88</v>
      </c>
      <c r="C401">
        <v>60</v>
      </c>
      <c r="D401">
        <v>1956.7</v>
      </c>
      <c r="E401">
        <v>1708.5</v>
      </c>
      <c r="F401" s="10">
        <f t="shared" si="99"/>
        <v>2044.7</v>
      </c>
      <c r="G401" s="2">
        <f t="shared" si="99"/>
        <v>1768.5</v>
      </c>
      <c r="H401" s="49">
        <f t="shared" si="98"/>
        <v>15.617755159739888</v>
      </c>
    </row>
    <row r="402" spans="1:17" x14ac:dyDescent="0.2">
      <c r="A402" s="76">
        <f t="shared" si="96"/>
        <v>41648</v>
      </c>
      <c r="B402">
        <v>10</v>
      </c>
      <c r="C402">
        <v>60</v>
      </c>
      <c r="D402">
        <v>2173.8000000000002</v>
      </c>
      <c r="E402">
        <v>1915.2</v>
      </c>
      <c r="F402" s="10">
        <f t="shared" si="99"/>
        <v>2183.8000000000002</v>
      </c>
      <c r="G402" s="2">
        <f t="shared" si="99"/>
        <v>1975.2</v>
      </c>
      <c r="H402" s="49">
        <f t="shared" si="98"/>
        <v>10.560955852571908</v>
      </c>
    </row>
    <row r="403" spans="1:17" ht="15" x14ac:dyDescent="0.2">
      <c r="A403" s="76">
        <f t="shared" si="96"/>
        <v>41655</v>
      </c>
      <c r="B403">
        <v>4</v>
      </c>
      <c r="C403">
        <v>0</v>
      </c>
      <c r="D403">
        <v>2445.4</v>
      </c>
      <c r="E403">
        <v>2156.5</v>
      </c>
      <c r="F403" s="10">
        <f t="shared" si="99"/>
        <v>2449.4</v>
      </c>
      <c r="G403" s="2">
        <f t="shared" si="99"/>
        <v>2156.5</v>
      </c>
      <c r="H403" s="49">
        <f t="shared" si="98"/>
        <v>13.582193368884777</v>
      </c>
      <c r="J403" s="166"/>
      <c r="K403" s="164"/>
      <c r="L403" s="164"/>
      <c r="M403" s="164"/>
      <c r="N403" s="164"/>
      <c r="O403" s="164"/>
      <c r="P403" s="164"/>
      <c r="Q403" s="164"/>
    </row>
    <row r="404" spans="1:17" x14ac:dyDescent="0.2">
      <c r="A404" s="76">
        <f t="shared" si="96"/>
        <v>41662</v>
      </c>
      <c r="B404">
        <v>4</v>
      </c>
      <c r="C404">
        <v>0</v>
      </c>
      <c r="D404" s="118">
        <v>2783</v>
      </c>
      <c r="E404">
        <v>2232.8000000000002</v>
      </c>
      <c r="F404" s="10">
        <f t="shared" si="99"/>
        <v>2787</v>
      </c>
      <c r="G404" s="2">
        <f t="shared" si="99"/>
        <v>2232.8000000000002</v>
      </c>
      <c r="H404" s="49">
        <f t="shared" si="98"/>
        <v>24.820852740953047</v>
      </c>
      <c r="J404" s="164"/>
      <c r="K404" s="164"/>
      <c r="L404" s="164"/>
      <c r="M404" s="164"/>
      <c r="N404" s="164"/>
      <c r="O404" s="164"/>
      <c r="P404" s="164"/>
      <c r="Q404" s="164"/>
    </row>
    <row r="405" spans="1:17" ht="15" x14ac:dyDescent="0.2">
      <c r="A405" s="76">
        <f t="shared" si="96"/>
        <v>41669</v>
      </c>
      <c r="B405">
        <v>0</v>
      </c>
      <c r="C405">
        <v>0</v>
      </c>
      <c r="D405">
        <v>2928.7</v>
      </c>
      <c r="E405">
        <v>2503.1999999999998</v>
      </c>
      <c r="F405" s="10">
        <f t="shared" si="99"/>
        <v>2928.7</v>
      </c>
      <c r="G405" s="2">
        <f t="shared" si="99"/>
        <v>2503.1999999999998</v>
      </c>
      <c r="H405" s="49">
        <f t="shared" si="98"/>
        <v>16.998242249920104</v>
      </c>
      <c r="J405" s="166"/>
      <c r="K405" s="166"/>
      <c r="L405" s="164"/>
      <c r="M405" s="164"/>
      <c r="N405" s="166"/>
      <c r="O405" s="164"/>
      <c r="P405" s="164"/>
      <c r="Q405" s="164"/>
    </row>
    <row r="406" spans="1:17" ht="15" x14ac:dyDescent="0.2">
      <c r="A406" s="76">
        <f t="shared" si="96"/>
        <v>41676</v>
      </c>
      <c r="B406">
        <v>0</v>
      </c>
      <c r="C406">
        <v>0</v>
      </c>
      <c r="D406">
        <v>2928.7</v>
      </c>
      <c r="E406">
        <v>2586.9</v>
      </c>
      <c r="F406" s="10">
        <f t="shared" si="99"/>
        <v>2928.7</v>
      </c>
      <c r="G406" s="2">
        <f t="shared" si="99"/>
        <v>2586.9</v>
      </c>
      <c r="H406" s="49">
        <f t="shared" si="98"/>
        <v>13.212725656190806</v>
      </c>
      <c r="J406" s="107"/>
      <c r="Q406" s="164"/>
    </row>
    <row r="407" spans="1:17" x14ac:dyDescent="0.2">
      <c r="A407" s="76">
        <f t="shared" si="96"/>
        <v>41683</v>
      </c>
      <c r="B407">
        <v>0</v>
      </c>
      <c r="C407">
        <v>30</v>
      </c>
      <c r="D407">
        <v>3078.8</v>
      </c>
      <c r="E407">
        <v>2739.2</v>
      </c>
      <c r="F407" s="10">
        <f t="shared" si="99"/>
        <v>3078.8</v>
      </c>
      <c r="G407" s="2">
        <f t="shared" si="99"/>
        <v>2769.2</v>
      </c>
      <c r="H407" s="49">
        <f t="shared" si="98"/>
        <v>11.180124223602505</v>
      </c>
      <c r="J407" s="164"/>
      <c r="K407" s="164"/>
      <c r="L407" s="164"/>
      <c r="M407" s="164"/>
      <c r="N407" s="164"/>
      <c r="O407" s="164"/>
      <c r="P407" s="164"/>
      <c r="Q407" s="164"/>
    </row>
    <row r="408" spans="1:17" x14ac:dyDescent="0.2">
      <c r="A408" s="76">
        <f t="shared" si="96"/>
        <v>41690</v>
      </c>
      <c r="B408">
        <v>0</v>
      </c>
      <c r="C408">
        <v>30</v>
      </c>
      <c r="D408">
        <v>3283.9</v>
      </c>
      <c r="E408">
        <v>2739.3</v>
      </c>
      <c r="F408" s="10">
        <f t="shared" ref="F408:G412" si="100">+B408+D408</f>
        <v>3283.9</v>
      </c>
      <c r="G408" s="2">
        <f t="shared" si="100"/>
        <v>2769.3</v>
      </c>
      <c r="H408" s="49">
        <f t="shared" ref="H408:H413" si="101">+(F408/G408-1)*100</f>
        <v>18.582313219947277</v>
      </c>
      <c r="J408" s="164"/>
      <c r="K408" s="164"/>
      <c r="L408" s="164"/>
      <c r="M408" s="164"/>
      <c r="N408" s="164"/>
      <c r="O408" s="164"/>
      <c r="P408" s="164"/>
      <c r="Q408" s="164"/>
    </row>
    <row r="409" spans="1:17" x14ac:dyDescent="0.2">
      <c r="A409" s="76">
        <f t="shared" si="96"/>
        <v>41697</v>
      </c>
      <c r="B409">
        <v>0</v>
      </c>
      <c r="C409">
        <v>30</v>
      </c>
      <c r="D409" s="118">
        <v>3347</v>
      </c>
      <c r="E409">
        <v>2739.3</v>
      </c>
      <c r="F409" s="10">
        <f t="shared" si="100"/>
        <v>3347</v>
      </c>
      <c r="G409" s="2">
        <f t="shared" si="100"/>
        <v>2769.3</v>
      </c>
      <c r="H409" s="49">
        <f t="shared" si="101"/>
        <v>20.860867367204694</v>
      </c>
    </row>
    <row r="410" spans="1:17" ht="15" x14ac:dyDescent="0.2">
      <c r="A410" s="76">
        <f t="shared" si="96"/>
        <v>41704</v>
      </c>
      <c r="B410">
        <v>0</v>
      </c>
      <c r="C410" s="171">
        <v>0</v>
      </c>
      <c r="D410" s="118">
        <v>3347</v>
      </c>
      <c r="E410" s="118">
        <v>2891</v>
      </c>
      <c r="F410" s="10">
        <f t="shared" si="100"/>
        <v>3347</v>
      </c>
      <c r="G410" s="2">
        <f t="shared" si="100"/>
        <v>2891</v>
      </c>
      <c r="H410" s="49">
        <f t="shared" si="101"/>
        <v>15.773088896575583</v>
      </c>
      <c r="J410" s="107"/>
      <c r="K410" s="164"/>
      <c r="L410" s="164"/>
      <c r="M410" s="164"/>
      <c r="N410" s="164"/>
      <c r="O410" s="164"/>
      <c r="P410" s="164"/>
    </row>
    <row r="411" spans="1:17" x14ac:dyDescent="0.2">
      <c r="A411" s="76">
        <f t="shared" si="96"/>
        <v>41711</v>
      </c>
      <c r="B411">
        <v>0</v>
      </c>
      <c r="C411" s="171">
        <v>0</v>
      </c>
      <c r="D411">
        <v>3414.3</v>
      </c>
      <c r="E411" s="118">
        <v>2891</v>
      </c>
      <c r="F411" s="10">
        <f t="shared" si="100"/>
        <v>3414.3</v>
      </c>
      <c r="G411" s="2">
        <f t="shared" si="100"/>
        <v>2891</v>
      </c>
      <c r="H411" s="49">
        <f t="shared" si="101"/>
        <v>18.101003113109648</v>
      </c>
    </row>
    <row r="412" spans="1:17" x14ac:dyDescent="0.2">
      <c r="A412" s="76">
        <f t="shared" si="96"/>
        <v>41718</v>
      </c>
      <c r="B412">
        <v>0</v>
      </c>
      <c r="C412" s="171">
        <v>0</v>
      </c>
      <c r="D412">
        <v>3495.3</v>
      </c>
      <c r="E412" s="118">
        <v>2891</v>
      </c>
      <c r="F412" s="10">
        <f t="shared" si="100"/>
        <v>3495.3</v>
      </c>
      <c r="G412" s="2">
        <f t="shared" si="100"/>
        <v>2891</v>
      </c>
      <c r="H412" s="49">
        <f t="shared" si="101"/>
        <v>20.902801798685577</v>
      </c>
    </row>
    <row r="413" spans="1:17" x14ac:dyDescent="0.2">
      <c r="A413" s="76">
        <f t="shared" si="96"/>
        <v>41725</v>
      </c>
      <c r="B413">
        <v>0</v>
      </c>
      <c r="C413" s="171">
        <v>0</v>
      </c>
      <c r="D413">
        <v>3495.3</v>
      </c>
      <c r="E413" s="118">
        <v>2945.5</v>
      </c>
      <c r="F413" s="10">
        <f t="shared" ref="F413:G415" si="102">+B413+D413</f>
        <v>3495.3</v>
      </c>
      <c r="G413" s="2">
        <f t="shared" si="102"/>
        <v>2945.5</v>
      </c>
      <c r="H413" s="49">
        <f t="shared" si="101"/>
        <v>18.665761330843655</v>
      </c>
    </row>
    <row r="414" spans="1:17" x14ac:dyDescent="0.2">
      <c r="A414" s="76">
        <f t="shared" si="96"/>
        <v>41732</v>
      </c>
      <c r="B414">
        <v>0</v>
      </c>
      <c r="C414" s="171">
        <v>0</v>
      </c>
      <c r="D414">
        <v>3495.4</v>
      </c>
      <c r="E414" s="118">
        <v>2945.5</v>
      </c>
      <c r="F414" s="10">
        <f t="shared" si="102"/>
        <v>3495.4</v>
      </c>
      <c r="G414" s="2">
        <f t="shared" si="102"/>
        <v>2945.5</v>
      </c>
      <c r="H414" s="49">
        <f t="shared" ref="H414:H419" si="103">+(F414/G414-1)*100</f>
        <v>18.669156340179939</v>
      </c>
    </row>
    <row r="415" spans="1:17" x14ac:dyDescent="0.2">
      <c r="A415" s="76">
        <f t="shared" si="96"/>
        <v>41739</v>
      </c>
      <c r="B415">
        <v>0</v>
      </c>
      <c r="C415" s="171">
        <v>60</v>
      </c>
      <c r="D415">
        <v>3495.3</v>
      </c>
      <c r="E415" s="118">
        <v>2977.2</v>
      </c>
      <c r="F415" s="10">
        <f t="shared" si="102"/>
        <v>3495.3</v>
      </c>
      <c r="G415" s="2">
        <f t="shared" si="102"/>
        <v>3037.2</v>
      </c>
      <c r="H415" s="49">
        <f t="shared" si="103"/>
        <v>15.082971157645208</v>
      </c>
    </row>
    <row r="416" spans="1:17" x14ac:dyDescent="0.2">
      <c r="A416" s="76">
        <f t="shared" si="96"/>
        <v>41746</v>
      </c>
      <c r="B416">
        <v>0</v>
      </c>
      <c r="C416" s="171">
        <v>60</v>
      </c>
      <c r="D416">
        <v>3495.3</v>
      </c>
      <c r="E416" s="118">
        <v>2977.2</v>
      </c>
      <c r="F416" s="10">
        <f t="shared" ref="F416:G418" si="104">+B416+D416</f>
        <v>3495.3</v>
      </c>
      <c r="G416" s="2">
        <f t="shared" si="104"/>
        <v>3037.2</v>
      </c>
      <c r="H416" s="49">
        <f t="shared" si="103"/>
        <v>15.082971157645208</v>
      </c>
    </row>
    <row r="417" spans="1:9" x14ac:dyDescent="0.2">
      <c r="A417" s="76">
        <f t="shared" si="96"/>
        <v>41753</v>
      </c>
      <c r="B417">
        <v>0</v>
      </c>
      <c r="C417" s="171">
        <v>60</v>
      </c>
      <c r="D417">
        <v>3495.5</v>
      </c>
      <c r="E417" s="118">
        <v>2977.2</v>
      </c>
      <c r="F417" s="10">
        <f t="shared" si="104"/>
        <v>3495.5</v>
      </c>
      <c r="G417" s="2">
        <f t="shared" si="104"/>
        <v>3037.2</v>
      </c>
      <c r="H417" s="49">
        <f t="shared" si="103"/>
        <v>15.089556170156726</v>
      </c>
    </row>
    <row r="418" spans="1:9" x14ac:dyDescent="0.2">
      <c r="A418" s="76">
        <f t="shared" si="96"/>
        <v>41760</v>
      </c>
      <c r="B418">
        <v>0</v>
      </c>
      <c r="C418">
        <v>60</v>
      </c>
      <c r="D418">
        <v>3495.5</v>
      </c>
      <c r="E418">
        <v>2977.2</v>
      </c>
      <c r="F418" s="10">
        <f t="shared" si="104"/>
        <v>3495.5</v>
      </c>
      <c r="G418" s="2">
        <f t="shared" si="104"/>
        <v>3037.2</v>
      </c>
      <c r="H418" s="49">
        <f t="shared" si="103"/>
        <v>15.089556170156726</v>
      </c>
      <c r="I418">
        <v>93.1</v>
      </c>
    </row>
    <row r="419" spans="1:9" x14ac:dyDescent="0.2">
      <c r="A419" s="76">
        <f t="shared" si="96"/>
        <v>41767</v>
      </c>
      <c r="B419">
        <v>0</v>
      </c>
      <c r="C419">
        <v>60</v>
      </c>
      <c r="D419">
        <v>3495.5</v>
      </c>
      <c r="E419">
        <v>2977.2</v>
      </c>
      <c r="F419" s="10">
        <f t="shared" ref="F419:F435" si="105">+B419+D419</f>
        <v>3495.5</v>
      </c>
      <c r="G419" s="2">
        <f t="shared" ref="G419:G435" si="106">+C419+E419</f>
        <v>3037.2</v>
      </c>
      <c r="H419" s="49">
        <f t="shared" si="103"/>
        <v>15.089556170156726</v>
      </c>
      <c r="I419">
        <v>93.1</v>
      </c>
    </row>
    <row r="420" spans="1:9" x14ac:dyDescent="0.2">
      <c r="A420" s="76">
        <f t="shared" si="96"/>
        <v>41774</v>
      </c>
      <c r="B420">
        <v>0</v>
      </c>
      <c r="C420">
        <v>60</v>
      </c>
      <c r="D420">
        <v>3495.6</v>
      </c>
      <c r="E420">
        <v>2977.3</v>
      </c>
      <c r="F420" s="10">
        <f t="shared" si="105"/>
        <v>3495.6</v>
      </c>
      <c r="G420" s="2">
        <f t="shared" si="106"/>
        <v>3037.3</v>
      </c>
      <c r="H420" s="49">
        <f t="shared" ref="H420:H435" si="107">+(F420/G420-1)*100</f>
        <v>15.089059361933277</v>
      </c>
      <c r="I420">
        <v>93.1</v>
      </c>
    </row>
    <row r="421" spans="1:9" x14ac:dyDescent="0.2">
      <c r="A421" s="76">
        <f t="shared" si="96"/>
        <v>41781</v>
      </c>
      <c r="B421">
        <v>0</v>
      </c>
      <c r="C421">
        <v>60</v>
      </c>
      <c r="D421">
        <v>3495.6</v>
      </c>
      <c r="E421">
        <v>2977.3</v>
      </c>
      <c r="F421" s="10">
        <f t="shared" si="105"/>
        <v>3495.6</v>
      </c>
      <c r="G421" s="2">
        <f t="shared" si="106"/>
        <v>3037.3</v>
      </c>
      <c r="H421" s="49">
        <f t="shared" si="107"/>
        <v>15.089059361933277</v>
      </c>
      <c r="I421">
        <v>93.1</v>
      </c>
    </row>
    <row r="422" spans="1:9" x14ac:dyDescent="0.2">
      <c r="A422" s="76">
        <f t="shared" si="96"/>
        <v>41788</v>
      </c>
      <c r="B422">
        <v>0</v>
      </c>
      <c r="D422">
        <v>3495.6</v>
      </c>
      <c r="E422">
        <v>3043.3</v>
      </c>
      <c r="F422" s="10">
        <f t="shared" si="105"/>
        <v>3495.6</v>
      </c>
      <c r="G422" s="2">
        <f t="shared" si="106"/>
        <v>3043.3</v>
      </c>
      <c r="H422" s="49">
        <f t="shared" si="107"/>
        <v>14.862156212006683</v>
      </c>
      <c r="I422">
        <v>93.1</v>
      </c>
    </row>
    <row r="423" spans="1:9" x14ac:dyDescent="0.2">
      <c r="A423" s="76">
        <f t="shared" si="96"/>
        <v>41795</v>
      </c>
      <c r="B423">
        <v>0</v>
      </c>
      <c r="D423">
        <v>3495.7</v>
      </c>
      <c r="E423">
        <v>3043.4</v>
      </c>
      <c r="F423" s="10">
        <f t="shared" si="105"/>
        <v>3495.7</v>
      </c>
      <c r="G423" s="2">
        <f t="shared" si="106"/>
        <v>3043.4</v>
      </c>
      <c r="H423" s="49">
        <f t="shared" si="107"/>
        <v>14.861667871459549</v>
      </c>
      <c r="I423">
        <v>93.1</v>
      </c>
    </row>
    <row r="424" spans="1:9" x14ac:dyDescent="0.2">
      <c r="A424" s="76">
        <f t="shared" si="96"/>
        <v>41802</v>
      </c>
      <c r="B424">
        <v>0</v>
      </c>
      <c r="C424">
        <v>0</v>
      </c>
      <c r="D424">
        <v>3495.8</v>
      </c>
      <c r="E424">
        <v>3043.4</v>
      </c>
      <c r="F424" s="10">
        <f t="shared" si="105"/>
        <v>3495.8</v>
      </c>
      <c r="G424" s="2">
        <f t="shared" si="106"/>
        <v>3043.4</v>
      </c>
      <c r="H424" s="49">
        <f t="shared" si="107"/>
        <v>14.864953670237234</v>
      </c>
      <c r="I424">
        <v>93.1</v>
      </c>
    </row>
    <row r="425" spans="1:9" x14ac:dyDescent="0.2">
      <c r="A425" s="76">
        <f t="shared" si="96"/>
        <v>41809</v>
      </c>
      <c r="B425">
        <v>0</v>
      </c>
      <c r="C425">
        <v>0</v>
      </c>
      <c r="D425">
        <v>3495.9</v>
      </c>
      <c r="E425">
        <v>3043.5</v>
      </c>
      <c r="F425" s="10">
        <f t="shared" si="105"/>
        <v>3495.9</v>
      </c>
      <c r="G425" s="2">
        <f t="shared" si="106"/>
        <v>3043.5</v>
      </c>
      <c r="H425" s="49">
        <f t="shared" si="107"/>
        <v>14.864465253819613</v>
      </c>
      <c r="I425">
        <v>93.1</v>
      </c>
    </row>
    <row r="426" spans="1:9" x14ac:dyDescent="0.2">
      <c r="A426" s="76">
        <f t="shared" si="96"/>
        <v>41816</v>
      </c>
      <c r="B426">
        <v>0</v>
      </c>
      <c r="C426">
        <v>0</v>
      </c>
      <c r="D426">
        <v>3496</v>
      </c>
      <c r="E426">
        <v>3043.5</v>
      </c>
      <c r="F426" s="10">
        <f t="shared" si="105"/>
        <v>3496</v>
      </c>
      <c r="G426" s="2">
        <f t="shared" si="106"/>
        <v>3043.5</v>
      </c>
      <c r="H426" s="49">
        <f t="shared" si="107"/>
        <v>14.867750944636104</v>
      </c>
      <c r="I426">
        <v>93.1</v>
      </c>
    </row>
    <row r="427" spans="1:9" x14ac:dyDescent="0.2">
      <c r="A427" s="76">
        <f t="shared" si="96"/>
        <v>41823</v>
      </c>
      <c r="B427">
        <v>0</v>
      </c>
      <c r="C427">
        <v>0</v>
      </c>
      <c r="D427">
        <v>3496</v>
      </c>
      <c r="E427">
        <v>3043.5</v>
      </c>
      <c r="F427" s="10">
        <f t="shared" si="105"/>
        <v>3496</v>
      </c>
      <c r="G427" s="2">
        <f t="shared" si="106"/>
        <v>3043.5</v>
      </c>
      <c r="H427" s="49">
        <f t="shared" si="107"/>
        <v>14.867750944636104</v>
      </c>
      <c r="I427">
        <v>93.1</v>
      </c>
    </row>
    <row r="428" spans="1:9" x14ac:dyDescent="0.2">
      <c r="A428" s="76">
        <f t="shared" si="96"/>
        <v>41830</v>
      </c>
      <c r="B428">
        <v>0</v>
      </c>
      <c r="C428">
        <v>0</v>
      </c>
      <c r="D428">
        <v>3496.1</v>
      </c>
      <c r="E428">
        <v>3043.6</v>
      </c>
      <c r="F428" s="10">
        <f t="shared" si="105"/>
        <v>3496.1</v>
      </c>
      <c r="G428" s="2">
        <f t="shared" si="106"/>
        <v>3043.6</v>
      </c>
      <c r="H428" s="49">
        <f t="shared" si="107"/>
        <v>14.867262452359054</v>
      </c>
      <c r="I428">
        <v>93.1</v>
      </c>
    </row>
    <row r="429" spans="1:9" x14ac:dyDescent="0.2">
      <c r="A429" s="76">
        <f t="shared" si="96"/>
        <v>41837</v>
      </c>
      <c r="B429">
        <v>0</v>
      </c>
      <c r="C429">
        <v>0</v>
      </c>
      <c r="D429">
        <v>3496.1</v>
      </c>
      <c r="E429">
        <v>3043.6</v>
      </c>
      <c r="F429" s="10">
        <f t="shared" si="105"/>
        <v>3496.1</v>
      </c>
      <c r="G429" s="2">
        <f t="shared" si="106"/>
        <v>3043.6</v>
      </c>
      <c r="H429" s="49">
        <f t="shared" si="107"/>
        <v>14.867262452359054</v>
      </c>
      <c r="I429">
        <v>93.1</v>
      </c>
    </row>
    <row r="430" spans="1:9" x14ac:dyDescent="0.2">
      <c r="A430" s="76">
        <f t="shared" si="96"/>
        <v>41844</v>
      </c>
      <c r="B430">
        <v>0</v>
      </c>
      <c r="C430">
        <v>0</v>
      </c>
      <c r="D430">
        <v>3496.1</v>
      </c>
      <c r="E430">
        <v>3043.7</v>
      </c>
      <c r="F430" s="10">
        <f t="shared" si="105"/>
        <v>3496.1</v>
      </c>
      <c r="G430" s="2">
        <f t="shared" si="106"/>
        <v>3043.7</v>
      </c>
      <c r="H430" s="49">
        <f t="shared" si="107"/>
        <v>14.863488517265179</v>
      </c>
      <c r="I430">
        <v>93.1</v>
      </c>
    </row>
    <row r="431" spans="1:9" x14ac:dyDescent="0.2">
      <c r="A431" s="76">
        <f t="shared" si="96"/>
        <v>41851</v>
      </c>
      <c r="B431">
        <v>0</v>
      </c>
      <c r="C431">
        <v>0</v>
      </c>
      <c r="D431">
        <v>3496.1</v>
      </c>
      <c r="E431">
        <v>3043.7</v>
      </c>
      <c r="F431" s="10">
        <f t="shared" si="105"/>
        <v>3496.1</v>
      </c>
      <c r="G431" s="2">
        <f t="shared" si="106"/>
        <v>3043.7</v>
      </c>
      <c r="H431" s="49">
        <f t="shared" si="107"/>
        <v>14.863488517265179</v>
      </c>
      <c r="I431">
        <v>93.1</v>
      </c>
    </row>
    <row r="432" spans="1:9" x14ac:dyDescent="0.2">
      <c r="A432" s="76">
        <f t="shared" si="96"/>
        <v>41858</v>
      </c>
      <c r="B432">
        <v>0</v>
      </c>
      <c r="C432">
        <v>0</v>
      </c>
      <c r="D432">
        <v>3496.1</v>
      </c>
      <c r="E432">
        <v>3043.7</v>
      </c>
      <c r="F432" s="10">
        <f t="shared" si="105"/>
        <v>3496.1</v>
      </c>
      <c r="G432" s="2">
        <f t="shared" si="106"/>
        <v>3043.7</v>
      </c>
      <c r="H432" s="49">
        <f t="shared" si="107"/>
        <v>14.863488517265179</v>
      </c>
      <c r="I432">
        <v>93.1</v>
      </c>
    </row>
    <row r="433" spans="1:9" x14ac:dyDescent="0.2">
      <c r="A433" s="76">
        <f t="shared" si="96"/>
        <v>41865</v>
      </c>
      <c r="B433">
        <v>0</v>
      </c>
      <c r="C433">
        <v>0</v>
      </c>
      <c r="D433">
        <v>3496.1</v>
      </c>
      <c r="E433">
        <v>3043.7</v>
      </c>
      <c r="F433" s="10">
        <f t="shared" si="105"/>
        <v>3496.1</v>
      </c>
      <c r="G433" s="2">
        <f t="shared" si="106"/>
        <v>3043.7</v>
      </c>
      <c r="H433" s="49">
        <f t="shared" si="107"/>
        <v>14.863488517265179</v>
      </c>
      <c r="I433">
        <v>213.1</v>
      </c>
    </row>
    <row r="434" spans="1:9" x14ac:dyDescent="0.2">
      <c r="A434" s="76">
        <f t="shared" si="96"/>
        <v>41872</v>
      </c>
      <c r="B434">
        <v>0</v>
      </c>
      <c r="C434">
        <v>0</v>
      </c>
      <c r="D434">
        <v>3496.1</v>
      </c>
      <c r="E434">
        <v>3043.7</v>
      </c>
      <c r="F434" s="10">
        <f t="shared" si="105"/>
        <v>3496.1</v>
      </c>
      <c r="G434" s="2">
        <f t="shared" si="106"/>
        <v>3043.7</v>
      </c>
      <c r="H434" s="49">
        <f t="shared" si="107"/>
        <v>14.863488517265179</v>
      </c>
      <c r="I434">
        <v>213.1</v>
      </c>
    </row>
    <row r="435" spans="1:9" x14ac:dyDescent="0.2">
      <c r="A435" s="76">
        <f t="shared" si="96"/>
        <v>41879</v>
      </c>
      <c r="B435">
        <v>0</v>
      </c>
      <c r="C435">
        <v>0</v>
      </c>
      <c r="D435">
        <v>3496.2</v>
      </c>
      <c r="E435">
        <v>3043.7</v>
      </c>
      <c r="F435" s="10">
        <f t="shared" si="105"/>
        <v>3496.2</v>
      </c>
      <c r="G435" s="2">
        <f t="shared" si="106"/>
        <v>3043.7</v>
      </c>
      <c r="H435" s="49">
        <f t="shared" si="107"/>
        <v>14.866773992180571</v>
      </c>
      <c r="I435">
        <v>268.10000000000002</v>
      </c>
    </row>
    <row r="436" spans="1:9" x14ac:dyDescent="0.2">
      <c r="A436" s="76">
        <f t="shared" si="96"/>
        <v>41886</v>
      </c>
    </row>
    <row r="437" spans="1:9" x14ac:dyDescent="0.2">
      <c r="A437" s="76">
        <f t="shared" si="96"/>
        <v>41893</v>
      </c>
      <c r="B437">
        <v>285.60000000000002</v>
      </c>
      <c r="C437">
        <v>124.9</v>
      </c>
      <c r="D437">
        <v>67.5</v>
      </c>
      <c r="E437">
        <v>0.1</v>
      </c>
      <c r="F437" s="10">
        <f t="shared" ref="F437:F457" si="108">+B437+D437</f>
        <v>353.1</v>
      </c>
      <c r="G437" s="2">
        <f t="shared" ref="G437:G457" si="109">+C437+E437</f>
        <v>125</v>
      </c>
      <c r="H437" s="49">
        <f t="shared" ref="H437:H457" si="110">+(F437/G437-1)*100</f>
        <v>182.48000000000002</v>
      </c>
    </row>
    <row r="438" spans="1:9" x14ac:dyDescent="0.2">
      <c r="A438" s="76">
        <f t="shared" si="96"/>
        <v>41900</v>
      </c>
      <c r="B438">
        <v>285.60000000000002</v>
      </c>
      <c r="C438">
        <v>124.9</v>
      </c>
      <c r="D438">
        <v>143.5</v>
      </c>
      <c r="E438">
        <v>0.1</v>
      </c>
      <c r="F438" s="10">
        <f t="shared" si="108"/>
        <v>429.1</v>
      </c>
      <c r="G438" s="2">
        <f t="shared" si="109"/>
        <v>125</v>
      </c>
      <c r="H438" s="49">
        <f t="shared" si="110"/>
        <v>243.28000000000003</v>
      </c>
    </row>
    <row r="439" spans="1:9" x14ac:dyDescent="0.2">
      <c r="A439" s="76">
        <f t="shared" si="96"/>
        <v>41907</v>
      </c>
      <c r="B439">
        <v>285.60000000000002</v>
      </c>
      <c r="C439">
        <v>124.9</v>
      </c>
      <c r="D439">
        <v>284.89999999999998</v>
      </c>
      <c r="E439">
        <v>75.599999999999994</v>
      </c>
      <c r="F439" s="10">
        <f t="shared" si="108"/>
        <v>570.5</v>
      </c>
      <c r="G439" s="2">
        <f t="shared" si="109"/>
        <v>200.5</v>
      </c>
      <c r="H439" s="49">
        <f t="shared" si="110"/>
        <v>184.53865336658356</v>
      </c>
    </row>
    <row r="440" spans="1:9" x14ac:dyDescent="0.2">
      <c r="A440" s="76">
        <f t="shared" si="96"/>
        <v>41914</v>
      </c>
      <c r="B440">
        <v>285.60000000000002</v>
      </c>
      <c r="C440">
        <v>112.9</v>
      </c>
      <c r="D440">
        <v>356.5</v>
      </c>
      <c r="E440">
        <v>260.5</v>
      </c>
      <c r="F440" s="10">
        <f t="shared" si="108"/>
        <v>642.1</v>
      </c>
      <c r="G440" s="2">
        <f t="shared" si="109"/>
        <v>373.4</v>
      </c>
      <c r="H440" s="49">
        <f t="shared" si="110"/>
        <v>71.96036422067489</v>
      </c>
    </row>
    <row r="441" spans="1:9" x14ac:dyDescent="0.2">
      <c r="A441" s="76">
        <f t="shared" si="96"/>
        <v>41921</v>
      </c>
      <c r="B441">
        <v>285.60000000000002</v>
      </c>
      <c r="C441">
        <v>112.9</v>
      </c>
      <c r="D441">
        <v>427.1</v>
      </c>
      <c r="E441">
        <v>260.5</v>
      </c>
      <c r="F441" s="10">
        <f t="shared" si="108"/>
        <v>712.7</v>
      </c>
      <c r="G441" s="2">
        <f t="shared" si="109"/>
        <v>373.4</v>
      </c>
      <c r="H441" s="49">
        <f t="shared" si="110"/>
        <v>90.867702196036433</v>
      </c>
    </row>
    <row r="442" spans="1:9" x14ac:dyDescent="0.2">
      <c r="A442" s="76">
        <f t="shared" si="96"/>
        <v>41928</v>
      </c>
      <c r="B442">
        <v>350.6</v>
      </c>
      <c r="C442">
        <v>112.9</v>
      </c>
      <c r="D442">
        <v>608.1</v>
      </c>
      <c r="E442">
        <v>260.5</v>
      </c>
      <c r="F442" s="10">
        <f t="shared" si="108"/>
        <v>958.7</v>
      </c>
      <c r="G442" s="2">
        <f t="shared" si="109"/>
        <v>373.4</v>
      </c>
      <c r="H442" s="49">
        <f t="shared" si="110"/>
        <v>156.74879485806107</v>
      </c>
    </row>
    <row r="443" spans="1:9" x14ac:dyDescent="0.2">
      <c r="A443" s="76">
        <f t="shared" si="96"/>
        <v>41935</v>
      </c>
      <c r="B443">
        <v>290.60000000000002</v>
      </c>
      <c r="C443">
        <v>178.9</v>
      </c>
      <c r="D443">
        <v>741.4</v>
      </c>
      <c r="E443">
        <v>548.20000000000005</v>
      </c>
      <c r="F443" s="10">
        <f t="shared" si="108"/>
        <v>1032</v>
      </c>
      <c r="G443" s="2">
        <f t="shared" si="109"/>
        <v>727.1</v>
      </c>
      <c r="H443" s="49">
        <f t="shared" si="110"/>
        <v>41.93370925594828</v>
      </c>
    </row>
    <row r="444" spans="1:9" x14ac:dyDescent="0.2">
      <c r="A444" s="76">
        <f t="shared" si="96"/>
        <v>41942</v>
      </c>
      <c r="B444">
        <v>235.6</v>
      </c>
      <c r="C444">
        <v>178.9</v>
      </c>
      <c r="D444">
        <v>924.1</v>
      </c>
      <c r="E444">
        <v>638</v>
      </c>
      <c r="F444" s="10">
        <f t="shared" si="108"/>
        <v>1159.7</v>
      </c>
      <c r="G444" s="2">
        <f t="shared" si="109"/>
        <v>816.9</v>
      </c>
      <c r="H444" s="49">
        <f t="shared" si="110"/>
        <v>41.963520626759717</v>
      </c>
    </row>
    <row r="445" spans="1:9" x14ac:dyDescent="0.2">
      <c r="A445" s="76">
        <f t="shared" si="96"/>
        <v>41949</v>
      </c>
      <c r="B445">
        <v>120.6</v>
      </c>
      <c r="C445">
        <v>118.9</v>
      </c>
      <c r="D445">
        <v>1030.8</v>
      </c>
      <c r="E445">
        <v>717.5</v>
      </c>
      <c r="F445" s="10">
        <f t="shared" si="108"/>
        <v>1151.3999999999999</v>
      </c>
      <c r="G445" s="2">
        <f t="shared" si="109"/>
        <v>836.4</v>
      </c>
      <c r="H445" s="49">
        <f t="shared" si="110"/>
        <v>37.661406025824952</v>
      </c>
    </row>
    <row r="446" spans="1:9" x14ac:dyDescent="0.2">
      <c r="A446" s="76">
        <f t="shared" si="96"/>
        <v>41956</v>
      </c>
      <c r="B446">
        <v>111.1</v>
      </c>
      <c r="C446">
        <v>118.9</v>
      </c>
      <c r="D446">
        <v>1226</v>
      </c>
      <c r="E446">
        <v>869.7</v>
      </c>
      <c r="F446" s="10">
        <f t="shared" si="108"/>
        <v>1337.1</v>
      </c>
      <c r="G446" s="2">
        <f t="shared" si="109"/>
        <v>988.6</v>
      </c>
      <c r="H446" s="49">
        <f t="shared" si="110"/>
        <v>35.251871333198451</v>
      </c>
    </row>
    <row r="447" spans="1:9" x14ac:dyDescent="0.2">
      <c r="A447" s="76">
        <f t="shared" si="96"/>
        <v>41963</v>
      </c>
      <c r="B447">
        <v>111.1</v>
      </c>
      <c r="C447">
        <v>118.9</v>
      </c>
      <c r="D447">
        <v>1436.4</v>
      </c>
      <c r="E447">
        <v>961</v>
      </c>
      <c r="F447" s="10">
        <f t="shared" si="108"/>
        <v>1547.5</v>
      </c>
      <c r="G447" s="2">
        <f t="shared" si="109"/>
        <v>1079.9000000000001</v>
      </c>
      <c r="H447" s="49">
        <f t="shared" si="110"/>
        <v>43.300305583850339</v>
      </c>
    </row>
    <row r="448" spans="1:9" x14ac:dyDescent="0.2">
      <c r="A448" s="76">
        <f t="shared" si="96"/>
        <v>41970</v>
      </c>
      <c r="B448">
        <v>93.6</v>
      </c>
      <c r="C448">
        <v>178.9</v>
      </c>
      <c r="D448">
        <v>1601.5</v>
      </c>
      <c r="E448">
        <v>1108.3</v>
      </c>
      <c r="F448" s="10">
        <f t="shared" si="108"/>
        <v>1695.1</v>
      </c>
      <c r="G448" s="2">
        <f t="shared" si="109"/>
        <v>1287.2</v>
      </c>
      <c r="H448" s="49">
        <f t="shared" si="110"/>
        <v>31.688937228091962</v>
      </c>
    </row>
    <row r="449" spans="1:8" x14ac:dyDescent="0.2">
      <c r="A449" s="76">
        <f t="shared" si="96"/>
        <v>41977</v>
      </c>
      <c r="B449">
        <v>214.1</v>
      </c>
      <c r="C449">
        <v>112.9</v>
      </c>
      <c r="D449">
        <v>1791.7</v>
      </c>
      <c r="E449">
        <v>1358.7</v>
      </c>
      <c r="F449" s="10">
        <f t="shared" si="108"/>
        <v>2005.8</v>
      </c>
      <c r="G449" s="2">
        <f t="shared" si="109"/>
        <v>1471.6000000000001</v>
      </c>
      <c r="H449" s="49">
        <f t="shared" si="110"/>
        <v>36.300625169883105</v>
      </c>
    </row>
    <row r="450" spans="1:8" x14ac:dyDescent="0.2">
      <c r="A450" s="76">
        <f t="shared" ref="A450:A513" si="111">+A449+7</f>
        <v>41984</v>
      </c>
      <c r="B450">
        <v>149.1</v>
      </c>
      <c r="C450">
        <v>112.9</v>
      </c>
      <c r="D450">
        <v>2044.3</v>
      </c>
      <c r="E450">
        <v>1660</v>
      </c>
      <c r="F450" s="10">
        <f t="shared" si="108"/>
        <v>2193.4</v>
      </c>
      <c r="G450" s="2">
        <f t="shared" si="109"/>
        <v>1772.9</v>
      </c>
      <c r="H450" s="49">
        <f t="shared" si="110"/>
        <v>23.718201816233297</v>
      </c>
    </row>
    <row r="451" spans="1:8" x14ac:dyDescent="0.2">
      <c r="A451" s="76">
        <f t="shared" si="111"/>
        <v>41991</v>
      </c>
      <c r="B451">
        <v>149.1</v>
      </c>
      <c r="C451">
        <v>87.9</v>
      </c>
      <c r="D451">
        <v>2162.6</v>
      </c>
      <c r="E451">
        <v>1683.2</v>
      </c>
      <c r="F451" s="10">
        <f t="shared" si="108"/>
        <v>2311.6999999999998</v>
      </c>
      <c r="G451" s="2">
        <f t="shared" si="109"/>
        <v>1771.1000000000001</v>
      </c>
      <c r="H451" s="49">
        <f t="shared" si="110"/>
        <v>30.523403534526537</v>
      </c>
    </row>
    <row r="452" spans="1:8" x14ac:dyDescent="0.2">
      <c r="A452" s="76">
        <f t="shared" si="111"/>
        <v>41998</v>
      </c>
      <c r="B452">
        <v>149.1</v>
      </c>
      <c r="C452">
        <v>87.9</v>
      </c>
      <c r="D452">
        <v>2255.1999999999998</v>
      </c>
      <c r="E452">
        <v>1859</v>
      </c>
      <c r="F452" s="10">
        <f t="shared" si="108"/>
        <v>2404.2999999999997</v>
      </c>
      <c r="G452" s="2">
        <f t="shared" si="109"/>
        <v>1946.9</v>
      </c>
      <c r="H452" s="49">
        <f t="shared" si="110"/>
        <v>23.49375930967177</v>
      </c>
    </row>
    <row r="453" spans="1:8" x14ac:dyDescent="0.2">
      <c r="A453" s="76">
        <f t="shared" si="111"/>
        <v>42005</v>
      </c>
      <c r="B453">
        <v>149.1</v>
      </c>
      <c r="C453">
        <v>88</v>
      </c>
      <c r="D453">
        <v>2389.5</v>
      </c>
      <c r="E453">
        <v>1924.4</v>
      </c>
      <c r="F453" s="10">
        <f t="shared" si="108"/>
        <v>2538.6</v>
      </c>
      <c r="G453" s="2">
        <f t="shared" si="109"/>
        <v>2012.4</v>
      </c>
      <c r="H453" s="49">
        <f t="shared" si="110"/>
        <v>26.147883124627302</v>
      </c>
    </row>
    <row r="454" spans="1:8" x14ac:dyDescent="0.2">
      <c r="A454" s="76">
        <f t="shared" si="111"/>
        <v>42012</v>
      </c>
      <c r="B454">
        <v>149.1</v>
      </c>
      <c r="C454">
        <v>10</v>
      </c>
      <c r="D454">
        <v>2718.8</v>
      </c>
      <c r="E454">
        <v>2166.5</v>
      </c>
      <c r="F454" s="10">
        <f t="shared" si="108"/>
        <v>2867.9</v>
      </c>
      <c r="G454" s="2">
        <f t="shared" si="109"/>
        <v>2176.5</v>
      </c>
      <c r="H454" s="49">
        <f t="shared" si="110"/>
        <v>31.766597748679072</v>
      </c>
    </row>
    <row r="455" spans="1:8" x14ac:dyDescent="0.2">
      <c r="A455" s="76">
        <f t="shared" si="111"/>
        <v>42019</v>
      </c>
      <c r="B455">
        <v>149.1</v>
      </c>
      <c r="C455">
        <v>4</v>
      </c>
      <c r="D455">
        <v>2860.8</v>
      </c>
      <c r="E455">
        <v>2379.4</v>
      </c>
      <c r="F455" s="10">
        <f t="shared" si="108"/>
        <v>3009.9</v>
      </c>
      <c r="G455" s="2">
        <f t="shared" si="109"/>
        <v>2383.4</v>
      </c>
      <c r="H455" s="49">
        <f t="shared" si="110"/>
        <v>26.285978014600996</v>
      </c>
    </row>
    <row r="456" spans="1:8" x14ac:dyDescent="0.2">
      <c r="A456" s="76">
        <f t="shared" si="111"/>
        <v>42026</v>
      </c>
      <c r="B456">
        <v>139.5</v>
      </c>
      <c r="C456">
        <v>4</v>
      </c>
      <c r="D456">
        <v>3056.1</v>
      </c>
      <c r="E456">
        <v>2715.8</v>
      </c>
      <c r="F456" s="10">
        <f t="shared" si="108"/>
        <v>3195.6</v>
      </c>
      <c r="G456" s="2">
        <f t="shared" si="109"/>
        <v>2719.8</v>
      </c>
      <c r="H456" s="49">
        <f t="shared" si="110"/>
        <v>17.493933377454219</v>
      </c>
    </row>
    <row r="457" spans="1:8" x14ac:dyDescent="0.2">
      <c r="A457" s="76">
        <f t="shared" si="111"/>
        <v>42033</v>
      </c>
      <c r="B457">
        <v>74.5</v>
      </c>
      <c r="C457">
        <v>0</v>
      </c>
      <c r="D457">
        <v>3197.5</v>
      </c>
      <c r="E457">
        <v>2853</v>
      </c>
      <c r="F457" s="10">
        <f t="shared" si="108"/>
        <v>3272</v>
      </c>
      <c r="G457" s="2">
        <f t="shared" si="109"/>
        <v>2853</v>
      </c>
      <c r="H457" s="49">
        <f t="shared" si="110"/>
        <v>14.686295127935512</v>
      </c>
    </row>
    <row r="458" spans="1:8" x14ac:dyDescent="0.2">
      <c r="A458" s="76">
        <f t="shared" si="111"/>
        <v>42040</v>
      </c>
    </row>
    <row r="459" spans="1:8" x14ac:dyDescent="0.2">
      <c r="A459" s="76">
        <f t="shared" si="111"/>
        <v>42047</v>
      </c>
      <c r="B459">
        <v>9.5</v>
      </c>
      <c r="C459">
        <v>0</v>
      </c>
      <c r="D459">
        <v>3466.7</v>
      </c>
      <c r="E459">
        <v>2928.7</v>
      </c>
      <c r="F459" s="10">
        <f t="shared" ref="F459:F478" si="112">+B459+D459</f>
        <v>3476.2</v>
      </c>
      <c r="G459" s="2">
        <f t="shared" ref="G459:G478" si="113">+C459+E459</f>
        <v>2928.7</v>
      </c>
      <c r="H459" s="49">
        <f t="shared" ref="H459:H478" si="114">+(F459/G459-1)*100</f>
        <v>18.694301225799848</v>
      </c>
    </row>
    <row r="460" spans="1:8" x14ac:dyDescent="0.2">
      <c r="A460" s="76">
        <f t="shared" si="111"/>
        <v>42054</v>
      </c>
      <c r="B460">
        <v>19.5</v>
      </c>
      <c r="C460">
        <v>0</v>
      </c>
      <c r="D460">
        <v>3587.5</v>
      </c>
      <c r="E460">
        <v>3209.4</v>
      </c>
      <c r="F460" s="10">
        <f t="shared" si="112"/>
        <v>3607</v>
      </c>
      <c r="G460" s="2">
        <f t="shared" si="113"/>
        <v>3209.4</v>
      </c>
      <c r="H460" s="49">
        <f t="shared" si="114"/>
        <v>12.388608462640981</v>
      </c>
    </row>
    <row r="461" spans="1:8" x14ac:dyDescent="0.2">
      <c r="A461" s="76">
        <f t="shared" si="111"/>
        <v>42061</v>
      </c>
      <c r="B461">
        <v>19.5</v>
      </c>
      <c r="C461">
        <v>0</v>
      </c>
      <c r="D461">
        <v>3587.6</v>
      </c>
      <c r="E461">
        <v>3347</v>
      </c>
      <c r="F461" s="10">
        <f t="shared" si="112"/>
        <v>3607.1</v>
      </c>
      <c r="G461" s="2">
        <f t="shared" si="113"/>
        <v>3347</v>
      </c>
      <c r="H461" s="49">
        <f t="shared" si="114"/>
        <v>7.7711383328353811</v>
      </c>
    </row>
    <row r="462" spans="1:8" x14ac:dyDescent="0.2">
      <c r="A462" s="76">
        <f t="shared" si="111"/>
        <v>42068</v>
      </c>
      <c r="B462">
        <v>6.7</v>
      </c>
      <c r="C462">
        <v>0</v>
      </c>
      <c r="D462">
        <v>3705.6</v>
      </c>
      <c r="E462">
        <v>3347.1</v>
      </c>
      <c r="F462" s="10">
        <f t="shared" si="112"/>
        <v>3712.2999999999997</v>
      </c>
      <c r="G462" s="2">
        <f t="shared" si="113"/>
        <v>3347.1</v>
      </c>
      <c r="H462" s="49">
        <f t="shared" si="114"/>
        <v>10.910937826775413</v>
      </c>
    </row>
    <row r="463" spans="1:8" x14ac:dyDescent="0.2">
      <c r="A463" s="76">
        <f t="shared" si="111"/>
        <v>42075</v>
      </c>
      <c r="B463">
        <v>6.7</v>
      </c>
      <c r="C463">
        <v>0</v>
      </c>
      <c r="D463">
        <v>3705.7</v>
      </c>
      <c r="E463">
        <v>3414.3</v>
      </c>
      <c r="F463" s="10">
        <f t="shared" si="112"/>
        <v>3712.3999999999996</v>
      </c>
      <c r="G463" s="2">
        <f t="shared" si="113"/>
        <v>3414.3</v>
      </c>
      <c r="H463" s="49">
        <f t="shared" si="114"/>
        <v>8.7309258120258804</v>
      </c>
    </row>
    <row r="464" spans="1:8" x14ac:dyDescent="0.2">
      <c r="A464" s="76">
        <f t="shared" si="111"/>
        <v>42082</v>
      </c>
      <c r="B464">
        <v>0</v>
      </c>
      <c r="C464">
        <v>0</v>
      </c>
      <c r="D464">
        <v>3769.1</v>
      </c>
      <c r="E464">
        <v>3495.3</v>
      </c>
      <c r="F464" s="10">
        <f t="shared" si="112"/>
        <v>3769.1</v>
      </c>
      <c r="G464" s="2">
        <f t="shared" si="113"/>
        <v>3495.3</v>
      </c>
      <c r="H464" s="49">
        <f t="shared" si="114"/>
        <v>7.8333762481045843</v>
      </c>
    </row>
    <row r="465" spans="1:8" x14ac:dyDescent="0.2">
      <c r="A465" s="76">
        <f t="shared" si="111"/>
        <v>42089</v>
      </c>
      <c r="B465">
        <v>0</v>
      </c>
      <c r="C465">
        <v>0</v>
      </c>
      <c r="D465">
        <v>3769.1</v>
      </c>
      <c r="E465">
        <v>3495.3</v>
      </c>
      <c r="F465" s="10">
        <f t="shared" si="112"/>
        <v>3769.1</v>
      </c>
      <c r="G465" s="2">
        <f t="shared" si="113"/>
        <v>3495.3</v>
      </c>
      <c r="H465" s="49">
        <f t="shared" si="114"/>
        <v>7.8333762481045843</v>
      </c>
    </row>
    <row r="466" spans="1:8" x14ac:dyDescent="0.2">
      <c r="A466" s="76">
        <f t="shared" si="111"/>
        <v>42096</v>
      </c>
      <c r="B466">
        <v>0</v>
      </c>
      <c r="C466">
        <v>0</v>
      </c>
      <c r="D466">
        <v>3865.2</v>
      </c>
      <c r="E466">
        <v>3495.4</v>
      </c>
      <c r="F466" s="10">
        <f t="shared" si="112"/>
        <v>3865.2</v>
      </c>
      <c r="G466" s="2">
        <f t="shared" si="113"/>
        <v>3495.4</v>
      </c>
      <c r="H466" s="49">
        <f t="shared" si="114"/>
        <v>10.579618927733581</v>
      </c>
    </row>
    <row r="467" spans="1:8" x14ac:dyDescent="0.2">
      <c r="A467" s="76">
        <f t="shared" si="111"/>
        <v>42103</v>
      </c>
      <c r="B467">
        <v>0</v>
      </c>
      <c r="C467">
        <v>0</v>
      </c>
      <c r="D467">
        <v>3950.2</v>
      </c>
      <c r="E467">
        <v>3495.4</v>
      </c>
      <c r="F467" s="10">
        <f t="shared" si="112"/>
        <v>3950.2</v>
      </c>
      <c r="G467" s="2">
        <f t="shared" si="113"/>
        <v>3495.4</v>
      </c>
      <c r="H467" s="49">
        <f t="shared" si="114"/>
        <v>13.011386393545799</v>
      </c>
    </row>
    <row r="468" spans="1:8" x14ac:dyDescent="0.2">
      <c r="A468" s="76">
        <f t="shared" si="111"/>
        <v>42110</v>
      </c>
      <c r="B468">
        <v>0</v>
      </c>
      <c r="C468">
        <v>0</v>
      </c>
      <c r="D468">
        <v>3950.2</v>
      </c>
      <c r="E468">
        <v>3495.4</v>
      </c>
      <c r="F468" s="10">
        <f t="shared" si="112"/>
        <v>3950.2</v>
      </c>
      <c r="G468" s="2">
        <f t="shared" si="113"/>
        <v>3495.4</v>
      </c>
      <c r="H468" s="49">
        <f t="shared" si="114"/>
        <v>13.011386393545799</v>
      </c>
    </row>
    <row r="469" spans="1:8" x14ac:dyDescent="0.2">
      <c r="A469" s="76">
        <f t="shared" si="111"/>
        <v>42117</v>
      </c>
      <c r="B469">
        <v>0</v>
      </c>
      <c r="C469">
        <v>0</v>
      </c>
      <c r="D469">
        <v>3950.2</v>
      </c>
      <c r="E469">
        <v>3495.5</v>
      </c>
      <c r="F469" s="10">
        <f t="shared" si="112"/>
        <v>3950.2</v>
      </c>
      <c r="G469" s="2">
        <f t="shared" si="113"/>
        <v>3495.5</v>
      </c>
      <c r="H469" s="49">
        <f t="shared" si="114"/>
        <v>13.008153340008576</v>
      </c>
    </row>
    <row r="470" spans="1:8" x14ac:dyDescent="0.2">
      <c r="A470" s="76">
        <f t="shared" si="111"/>
        <v>42124</v>
      </c>
      <c r="B470">
        <v>0</v>
      </c>
      <c r="C470">
        <v>0</v>
      </c>
      <c r="D470">
        <v>3950.2</v>
      </c>
      <c r="E470">
        <v>3495.5</v>
      </c>
      <c r="F470" s="10">
        <f t="shared" si="112"/>
        <v>3950.2</v>
      </c>
      <c r="G470" s="2">
        <f t="shared" si="113"/>
        <v>3495.5</v>
      </c>
      <c r="H470" s="49">
        <f t="shared" si="114"/>
        <v>13.008153340008576</v>
      </c>
    </row>
    <row r="471" spans="1:8" x14ac:dyDescent="0.2">
      <c r="A471" s="76">
        <f t="shared" si="111"/>
        <v>42131</v>
      </c>
      <c r="B471">
        <v>0</v>
      </c>
      <c r="C471">
        <v>0</v>
      </c>
      <c r="D471">
        <v>3969</v>
      </c>
      <c r="E471">
        <v>3495.5</v>
      </c>
      <c r="F471" s="10">
        <f t="shared" si="112"/>
        <v>3969</v>
      </c>
      <c r="G471" s="2">
        <f t="shared" si="113"/>
        <v>3495.5</v>
      </c>
      <c r="H471" s="49">
        <f t="shared" si="114"/>
        <v>13.545987698469464</v>
      </c>
    </row>
    <row r="472" spans="1:8" x14ac:dyDescent="0.2">
      <c r="A472" s="76">
        <f t="shared" si="111"/>
        <v>42138</v>
      </c>
      <c r="B472">
        <v>0</v>
      </c>
      <c r="C472">
        <v>0</v>
      </c>
      <c r="D472">
        <v>4053.6</v>
      </c>
      <c r="E472">
        <v>3495.6</v>
      </c>
      <c r="F472" s="10">
        <f t="shared" si="112"/>
        <v>4053.6</v>
      </c>
      <c r="G472" s="2">
        <f t="shared" si="113"/>
        <v>3495.6</v>
      </c>
      <c r="H472" s="49">
        <f t="shared" si="114"/>
        <v>15.962924819773438</v>
      </c>
    </row>
    <row r="473" spans="1:8" x14ac:dyDescent="0.2">
      <c r="A473" s="76">
        <f t="shared" si="111"/>
        <v>42145</v>
      </c>
      <c r="B473">
        <v>0</v>
      </c>
      <c r="C473">
        <v>0</v>
      </c>
      <c r="D473">
        <v>4139.3</v>
      </c>
      <c r="E473">
        <v>3495.6</v>
      </c>
      <c r="F473" s="10">
        <f t="shared" si="112"/>
        <v>4139.3</v>
      </c>
      <c r="G473" s="2">
        <f t="shared" si="113"/>
        <v>3495.6</v>
      </c>
      <c r="H473" s="49">
        <f t="shared" si="114"/>
        <v>18.41457832703972</v>
      </c>
    </row>
    <row r="474" spans="1:8" x14ac:dyDescent="0.2">
      <c r="A474" s="76">
        <f t="shared" si="111"/>
        <v>42152</v>
      </c>
      <c r="B474">
        <v>0</v>
      </c>
      <c r="C474">
        <v>0</v>
      </c>
      <c r="D474">
        <v>4139.3999999999996</v>
      </c>
      <c r="E474">
        <v>3495.6</v>
      </c>
      <c r="F474" s="10">
        <f t="shared" si="112"/>
        <v>4139.3999999999996</v>
      </c>
      <c r="G474" s="2">
        <f t="shared" si="113"/>
        <v>3495.6</v>
      </c>
      <c r="H474" s="49">
        <f t="shared" si="114"/>
        <v>18.417439066254705</v>
      </c>
    </row>
    <row r="475" spans="1:8" x14ac:dyDescent="0.2">
      <c r="A475" s="76">
        <f t="shared" si="111"/>
        <v>42159</v>
      </c>
      <c r="B475">
        <v>0</v>
      </c>
      <c r="C475">
        <v>0</v>
      </c>
      <c r="D475">
        <v>4139.3999999999996</v>
      </c>
      <c r="E475">
        <v>3495.7</v>
      </c>
      <c r="F475" s="10">
        <f t="shared" si="112"/>
        <v>4139.3999999999996</v>
      </c>
      <c r="G475" s="2">
        <f t="shared" si="113"/>
        <v>3495.7</v>
      </c>
      <c r="H475" s="49">
        <f t="shared" si="114"/>
        <v>18.414051549045961</v>
      </c>
    </row>
    <row r="476" spans="1:8" x14ac:dyDescent="0.2">
      <c r="A476" s="76">
        <f t="shared" si="111"/>
        <v>42166</v>
      </c>
      <c r="B476">
        <v>3</v>
      </c>
      <c r="C476">
        <v>0</v>
      </c>
      <c r="D476">
        <v>4206.3999999999996</v>
      </c>
      <c r="E476">
        <v>3495.8</v>
      </c>
      <c r="F476" s="10">
        <f t="shared" si="112"/>
        <v>4209.3999999999996</v>
      </c>
      <c r="G476" s="2">
        <f t="shared" si="113"/>
        <v>3495.8</v>
      </c>
      <c r="H476" s="49">
        <f t="shared" si="114"/>
        <v>20.413067109102336</v>
      </c>
    </row>
    <row r="477" spans="1:8" x14ac:dyDescent="0.2">
      <c r="A477" s="76">
        <f t="shared" si="111"/>
        <v>42173</v>
      </c>
      <c r="B477">
        <v>3</v>
      </c>
      <c r="C477">
        <v>0</v>
      </c>
      <c r="D477">
        <v>4206.3999999999996</v>
      </c>
      <c r="E477">
        <v>3495.8</v>
      </c>
      <c r="F477" s="10">
        <f t="shared" si="112"/>
        <v>4209.3999999999996</v>
      </c>
      <c r="G477" s="2">
        <f t="shared" si="113"/>
        <v>3495.8</v>
      </c>
      <c r="H477" s="49">
        <f t="shared" si="114"/>
        <v>20.413067109102336</v>
      </c>
    </row>
    <row r="478" spans="1:8" x14ac:dyDescent="0.2">
      <c r="A478" s="76">
        <f t="shared" si="111"/>
        <v>42180</v>
      </c>
      <c r="B478">
        <v>3</v>
      </c>
      <c r="C478">
        <v>0</v>
      </c>
      <c r="D478">
        <v>4206.5</v>
      </c>
      <c r="E478" s="118">
        <v>3496</v>
      </c>
      <c r="F478" s="10">
        <f t="shared" si="112"/>
        <v>4209.5</v>
      </c>
      <c r="G478" s="2">
        <f t="shared" si="113"/>
        <v>3496</v>
      </c>
      <c r="H478" s="49">
        <f t="shared" si="114"/>
        <v>20.409038901601839</v>
      </c>
    </row>
    <row r="479" spans="1:8" x14ac:dyDescent="0.2">
      <c r="A479" s="76">
        <f t="shared" si="111"/>
        <v>42187</v>
      </c>
      <c r="B479">
        <v>0</v>
      </c>
      <c r="C479">
        <v>0</v>
      </c>
      <c r="D479">
        <v>4282.1000000000004</v>
      </c>
      <c r="E479" s="118">
        <v>3496</v>
      </c>
      <c r="F479" s="10">
        <f t="shared" ref="F479:G481" si="115">+B479+D479</f>
        <v>4282.1000000000004</v>
      </c>
      <c r="G479" s="2">
        <f t="shared" si="115"/>
        <v>3496</v>
      </c>
      <c r="H479" s="49">
        <f t="shared" ref="H479:H484" si="116">+(F479/G479-1)*100</f>
        <v>22.485697940503435</v>
      </c>
    </row>
    <row r="480" spans="1:8" x14ac:dyDescent="0.2">
      <c r="A480" s="76">
        <f t="shared" si="111"/>
        <v>42194</v>
      </c>
      <c r="B480">
        <v>0</v>
      </c>
      <c r="C480">
        <v>0</v>
      </c>
      <c r="D480">
        <v>4282.1000000000004</v>
      </c>
      <c r="E480" s="118">
        <v>3496</v>
      </c>
      <c r="F480" s="10">
        <f t="shared" si="115"/>
        <v>4282.1000000000004</v>
      </c>
      <c r="G480" s="2">
        <f t="shared" si="115"/>
        <v>3496</v>
      </c>
      <c r="H480" s="49">
        <f t="shared" si="116"/>
        <v>22.485697940503435</v>
      </c>
    </row>
    <row r="481" spans="1:8" x14ac:dyDescent="0.2">
      <c r="A481" s="76">
        <f t="shared" si="111"/>
        <v>42201</v>
      </c>
      <c r="B481">
        <v>0</v>
      </c>
      <c r="C481">
        <v>0</v>
      </c>
      <c r="D481">
        <v>4388.6000000000004</v>
      </c>
      <c r="E481" s="118">
        <v>3496.1</v>
      </c>
      <c r="F481" s="10">
        <f t="shared" si="115"/>
        <v>4388.6000000000004</v>
      </c>
      <c r="G481" s="2">
        <f t="shared" si="115"/>
        <v>3496.1</v>
      </c>
      <c r="H481" s="49">
        <f t="shared" si="116"/>
        <v>25.528445982666415</v>
      </c>
    </row>
    <row r="482" spans="1:8" x14ac:dyDescent="0.2">
      <c r="A482" s="76">
        <f t="shared" si="111"/>
        <v>42208</v>
      </c>
      <c r="B482">
        <v>0</v>
      </c>
      <c r="C482">
        <v>0</v>
      </c>
      <c r="D482">
        <v>4388.6000000000004</v>
      </c>
      <c r="E482">
        <v>3496.1</v>
      </c>
      <c r="F482" s="10">
        <f t="shared" ref="F482:G488" si="117">+B482+D482</f>
        <v>4388.6000000000004</v>
      </c>
      <c r="G482" s="2">
        <f t="shared" si="117"/>
        <v>3496.1</v>
      </c>
      <c r="H482" s="49">
        <f t="shared" si="116"/>
        <v>25.528445982666415</v>
      </c>
    </row>
    <row r="483" spans="1:8" x14ac:dyDescent="0.2">
      <c r="A483" s="76">
        <f t="shared" si="111"/>
        <v>42215</v>
      </c>
      <c r="B483">
        <v>0</v>
      </c>
      <c r="C483">
        <v>0</v>
      </c>
      <c r="D483">
        <v>4388.6000000000004</v>
      </c>
      <c r="E483">
        <v>3496.1</v>
      </c>
      <c r="F483" s="10">
        <f t="shared" si="117"/>
        <v>4388.6000000000004</v>
      </c>
      <c r="G483" s="2">
        <f t="shared" si="117"/>
        <v>3496.1</v>
      </c>
      <c r="H483" s="49">
        <f t="shared" si="116"/>
        <v>25.528445982666415</v>
      </c>
    </row>
    <row r="484" spans="1:8" x14ac:dyDescent="0.2">
      <c r="A484" s="76">
        <f t="shared" si="111"/>
        <v>42222</v>
      </c>
      <c r="B484">
        <v>0</v>
      </c>
      <c r="C484">
        <v>0</v>
      </c>
      <c r="D484">
        <v>4388.7</v>
      </c>
      <c r="E484">
        <v>3496.1</v>
      </c>
      <c r="F484" s="10">
        <f t="shared" si="117"/>
        <v>4388.7</v>
      </c>
      <c r="G484" s="2">
        <f t="shared" si="117"/>
        <v>3496.1</v>
      </c>
      <c r="H484" s="49">
        <f t="shared" si="116"/>
        <v>25.531306312748491</v>
      </c>
    </row>
    <row r="485" spans="1:8" x14ac:dyDescent="0.2">
      <c r="A485" s="76">
        <f t="shared" si="111"/>
        <v>42229</v>
      </c>
      <c r="B485">
        <v>0</v>
      </c>
      <c r="C485">
        <v>0</v>
      </c>
      <c r="D485">
        <v>4489.7</v>
      </c>
      <c r="E485">
        <v>3496.1</v>
      </c>
      <c r="F485" s="10">
        <f t="shared" si="117"/>
        <v>4489.7</v>
      </c>
      <c r="G485" s="2">
        <f t="shared" ref="G485:G490" si="118">+C485+E485</f>
        <v>3496.1</v>
      </c>
      <c r="H485" s="49">
        <f t="shared" ref="H485:H490" si="119">+(F485/G485-1)*100</f>
        <v>28.420239695660875</v>
      </c>
    </row>
    <row r="486" spans="1:8" x14ac:dyDescent="0.2">
      <c r="A486" s="76">
        <f t="shared" si="111"/>
        <v>42236</v>
      </c>
      <c r="B486">
        <v>0</v>
      </c>
      <c r="C486">
        <v>0</v>
      </c>
      <c r="D486">
        <v>4555.3999999999996</v>
      </c>
      <c r="E486">
        <v>3496.1</v>
      </c>
      <c r="F486" s="10">
        <f t="shared" si="117"/>
        <v>4555.3999999999996</v>
      </c>
      <c r="G486" s="2">
        <f t="shared" si="118"/>
        <v>3496.1</v>
      </c>
      <c r="H486" s="49">
        <f t="shared" si="119"/>
        <v>30.299476559594972</v>
      </c>
    </row>
    <row r="487" spans="1:8" x14ac:dyDescent="0.2">
      <c r="A487" s="76">
        <f t="shared" si="111"/>
        <v>42243</v>
      </c>
      <c r="B487">
        <v>0</v>
      </c>
      <c r="C487">
        <v>0</v>
      </c>
      <c r="D487">
        <v>4555.5</v>
      </c>
      <c r="E487">
        <v>3496.2</v>
      </c>
      <c r="F487" s="10">
        <f t="shared" si="117"/>
        <v>4555.5</v>
      </c>
      <c r="G487" s="2">
        <f t="shared" si="118"/>
        <v>3496.2</v>
      </c>
      <c r="H487" s="49">
        <f t="shared" si="119"/>
        <v>30.298609919341011</v>
      </c>
    </row>
    <row r="488" spans="1:8" x14ac:dyDescent="0.2">
      <c r="A488" s="76">
        <f t="shared" si="111"/>
        <v>42250</v>
      </c>
      <c r="B488">
        <v>0</v>
      </c>
      <c r="C488">
        <v>285.60000000000002</v>
      </c>
      <c r="D488">
        <v>0</v>
      </c>
      <c r="E488">
        <v>0.1</v>
      </c>
      <c r="F488" s="10">
        <f t="shared" si="117"/>
        <v>0</v>
      </c>
      <c r="G488" s="2">
        <f t="shared" si="118"/>
        <v>285.70000000000005</v>
      </c>
      <c r="H488" s="49">
        <f t="shared" si="119"/>
        <v>-100</v>
      </c>
    </row>
    <row r="489" spans="1:8" x14ac:dyDescent="0.2">
      <c r="A489" s="76">
        <f t="shared" si="111"/>
        <v>42257</v>
      </c>
      <c r="B489">
        <v>0</v>
      </c>
      <c r="C489">
        <v>285.60000000000002</v>
      </c>
      <c r="D489">
        <v>85.7</v>
      </c>
      <c r="E489">
        <v>67.5</v>
      </c>
      <c r="F489" s="10">
        <f t="shared" ref="F489:F496" si="120">+B489+D489</f>
        <v>85.7</v>
      </c>
      <c r="G489" s="2">
        <f t="shared" si="118"/>
        <v>353.1</v>
      </c>
      <c r="H489" s="49">
        <f t="shared" si="119"/>
        <v>-75.729255168507507</v>
      </c>
    </row>
    <row r="490" spans="1:8" x14ac:dyDescent="0.2">
      <c r="A490" s="76">
        <f t="shared" si="111"/>
        <v>42264</v>
      </c>
      <c r="B490">
        <v>0</v>
      </c>
      <c r="C490">
        <v>285.60000000000002</v>
      </c>
      <c r="D490">
        <v>171</v>
      </c>
      <c r="E490">
        <v>67.599999999999994</v>
      </c>
      <c r="F490" s="10">
        <f t="shared" si="120"/>
        <v>171</v>
      </c>
      <c r="G490" s="2">
        <f t="shared" si="118"/>
        <v>353.20000000000005</v>
      </c>
      <c r="H490" s="49">
        <f t="shared" si="119"/>
        <v>-51.585503963759919</v>
      </c>
    </row>
    <row r="491" spans="1:8" x14ac:dyDescent="0.2">
      <c r="A491" s="76">
        <f t="shared" si="111"/>
        <v>42271</v>
      </c>
      <c r="B491">
        <v>0</v>
      </c>
      <c r="C491">
        <v>285.60000000000002</v>
      </c>
      <c r="D491">
        <v>256.89999999999998</v>
      </c>
      <c r="E491">
        <v>133.5</v>
      </c>
      <c r="F491" s="10">
        <f t="shared" si="120"/>
        <v>256.89999999999998</v>
      </c>
      <c r="G491" s="2">
        <f t="shared" ref="G491:G496" si="121">+C491+E491</f>
        <v>419.1</v>
      </c>
      <c r="H491" s="49">
        <f t="shared" ref="H491:H496" si="122">+(F491/G491-1)*100</f>
        <v>-38.701980434263902</v>
      </c>
    </row>
    <row r="492" spans="1:8" x14ac:dyDescent="0.2">
      <c r="A492" s="76">
        <f t="shared" si="111"/>
        <v>42278</v>
      </c>
      <c r="B492">
        <v>0</v>
      </c>
      <c r="C492">
        <v>285.60000000000002</v>
      </c>
      <c r="D492">
        <v>397.9</v>
      </c>
      <c r="E492">
        <v>281</v>
      </c>
      <c r="F492" s="10">
        <f t="shared" si="120"/>
        <v>397.9</v>
      </c>
      <c r="G492" s="2">
        <f t="shared" si="121"/>
        <v>566.6</v>
      </c>
      <c r="H492" s="49">
        <f t="shared" si="122"/>
        <v>-29.774091069537601</v>
      </c>
    </row>
    <row r="493" spans="1:8" x14ac:dyDescent="0.2">
      <c r="A493" s="76">
        <f t="shared" si="111"/>
        <v>42285</v>
      </c>
      <c r="B493">
        <v>0</v>
      </c>
      <c r="C493">
        <v>285.60000000000002</v>
      </c>
      <c r="D493">
        <v>473.6</v>
      </c>
      <c r="E493">
        <v>386.8</v>
      </c>
      <c r="F493" s="10">
        <f t="shared" si="120"/>
        <v>473.6</v>
      </c>
      <c r="G493" s="2">
        <f t="shared" si="121"/>
        <v>672.40000000000009</v>
      </c>
      <c r="H493" s="49">
        <f t="shared" si="122"/>
        <v>-29.565734681737066</v>
      </c>
    </row>
    <row r="494" spans="1:8" x14ac:dyDescent="0.2">
      <c r="A494" s="76">
        <f t="shared" si="111"/>
        <v>42292</v>
      </c>
      <c r="B494">
        <v>0</v>
      </c>
      <c r="C494">
        <v>350.6</v>
      </c>
      <c r="D494">
        <v>639.4</v>
      </c>
      <c r="E494">
        <v>567.79999999999995</v>
      </c>
      <c r="F494" s="118">
        <f t="shared" si="120"/>
        <v>639.4</v>
      </c>
      <c r="G494" s="2">
        <f t="shared" si="121"/>
        <v>918.4</v>
      </c>
      <c r="H494" s="49">
        <f t="shared" si="122"/>
        <v>-30.378919860627175</v>
      </c>
    </row>
    <row r="495" spans="1:8" x14ac:dyDescent="0.2">
      <c r="A495" s="76">
        <f t="shared" si="111"/>
        <v>42299</v>
      </c>
      <c r="B495">
        <v>30</v>
      </c>
      <c r="C495">
        <v>290.60000000000002</v>
      </c>
      <c r="D495">
        <v>842.2</v>
      </c>
      <c r="E495">
        <v>701.1</v>
      </c>
      <c r="F495" s="118">
        <f t="shared" si="120"/>
        <v>872.2</v>
      </c>
      <c r="G495" s="2">
        <f t="shared" si="121"/>
        <v>991.7</v>
      </c>
      <c r="H495" s="49">
        <f t="shared" si="122"/>
        <v>-12.050015125542002</v>
      </c>
    </row>
    <row r="496" spans="1:8" x14ac:dyDescent="0.2">
      <c r="A496" s="76">
        <f t="shared" si="111"/>
        <v>42306</v>
      </c>
      <c r="B496">
        <v>30</v>
      </c>
      <c r="C496">
        <v>235.6</v>
      </c>
      <c r="D496">
        <v>958.4</v>
      </c>
      <c r="E496">
        <v>883.9</v>
      </c>
      <c r="F496" s="118">
        <f t="shared" si="120"/>
        <v>988.4</v>
      </c>
      <c r="G496" s="2">
        <f t="shared" si="121"/>
        <v>1119.5</v>
      </c>
      <c r="H496" s="49">
        <f t="shared" si="122"/>
        <v>-11.71058508262618</v>
      </c>
    </row>
    <row r="497" spans="1:9" x14ac:dyDescent="0.2">
      <c r="A497" s="76">
        <f t="shared" si="111"/>
        <v>42313</v>
      </c>
      <c r="B497">
        <v>30</v>
      </c>
      <c r="C497">
        <v>120.6</v>
      </c>
      <c r="D497">
        <v>1025.8</v>
      </c>
      <c r="E497">
        <v>949.9</v>
      </c>
      <c r="F497" s="118">
        <f t="shared" ref="F497:G513" si="123">+B497+D497</f>
        <v>1055.8</v>
      </c>
      <c r="G497" s="2">
        <f t="shared" si="123"/>
        <v>1070.5</v>
      </c>
      <c r="H497" s="49">
        <f t="shared" ref="H497:H505" si="124">+(F497/G497-1)*100</f>
        <v>-1.3731900980850087</v>
      </c>
    </row>
    <row r="498" spans="1:9" x14ac:dyDescent="0.2">
      <c r="A498" s="76">
        <f t="shared" si="111"/>
        <v>42320</v>
      </c>
      <c r="B498">
        <v>59.1</v>
      </c>
      <c r="C498">
        <v>111.1</v>
      </c>
      <c r="D498">
        <v>1260.4000000000001</v>
      </c>
      <c r="E498">
        <v>1145.0999999999999</v>
      </c>
      <c r="F498" s="118">
        <f t="shared" si="123"/>
        <v>1319.5</v>
      </c>
      <c r="G498" s="2">
        <f t="shared" si="123"/>
        <v>1256.1999999999998</v>
      </c>
      <c r="H498" s="49">
        <f t="shared" si="124"/>
        <v>5.0390065276230134</v>
      </c>
    </row>
    <row r="499" spans="1:9" x14ac:dyDescent="0.2">
      <c r="A499" s="76">
        <f t="shared" si="111"/>
        <v>42327</v>
      </c>
      <c r="B499" s="118">
        <v>30</v>
      </c>
      <c r="C499">
        <v>111.1</v>
      </c>
      <c r="D499">
        <v>1495.1</v>
      </c>
      <c r="E499">
        <v>1279.4000000000001</v>
      </c>
      <c r="F499" s="118">
        <f t="shared" si="123"/>
        <v>1525.1</v>
      </c>
      <c r="G499" s="2">
        <f t="shared" si="123"/>
        <v>1390.5</v>
      </c>
      <c r="H499" s="49">
        <f t="shared" si="124"/>
        <v>9.6799712333692778</v>
      </c>
    </row>
    <row r="500" spans="1:9" x14ac:dyDescent="0.2">
      <c r="A500" s="76">
        <f t="shared" si="111"/>
        <v>42334</v>
      </c>
      <c r="B500">
        <v>47</v>
      </c>
      <c r="C500">
        <v>93.63</v>
      </c>
      <c r="D500">
        <v>1641.5</v>
      </c>
      <c r="E500">
        <v>1601.5</v>
      </c>
      <c r="F500" s="118">
        <f t="shared" si="123"/>
        <v>1688.5</v>
      </c>
      <c r="G500" s="2">
        <f t="shared" si="123"/>
        <v>1695.13</v>
      </c>
      <c r="H500" s="49">
        <f t="shared" si="124"/>
        <v>-0.39112044503961663</v>
      </c>
    </row>
    <row r="501" spans="1:9" x14ac:dyDescent="0.2">
      <c r="A501" s="76">
        <f t="shared" si="111"/>
        <v>42341</v>
      </c>
      <c r="B501">
        <v>113</v>
      </c>
      <c r="C501">
        <v>214.1</v>
      </c>
      <c r="D501">
        <v>1935.3</v>
      </c>
      <c r="E501">
        <v>1791.7</v>
      </c>
      <c r="F501" s="118">
        <f t="shared" si="123"/>
        <v>2048.3000000000002</v>
      </c>
      <c r="G501" s="2">
        <f t="shared" si="123"/>
        <v>2005.8</v>
      </c>
      <c r="H501" s="49">
        <f t="shared" si="124"/>
        <v>2.118855319573254</v>
      </c>
    </row>
    <row r="502" spans="1:9" x14ac:dyDescent="0.2">
      <c r="A502" s="76">
        <f t="shared" si="111"/>
        <v>42348</v>
      </c>
      <c r="B502">
        <v>113</v>
      </c>
      <c r="C502">
        <v>149.1</v>
      </c>
      <c r="D502">
        <v>2165.1999999999998</v>
      </c>
      <c r="E502">
        <v>1977.3</v>
      </c>
      <c r="F502" s="118">
        <f t="shared" si="123"/>
        <v>2278.1999999999998</v>
      </c>
      <c r="G502" s="2">
        <f t="shared" si="123"/>
        <v>2126.4</v>
      </c>
      <c r="H502" s="49">
        <f t="shared" si="124"/>
        <v>7.1388261851015766</v>
      </c>
      <c r="I502">
        <v>0</v>
      </c>
    </row>
    <row r="503" spans="1:9" x14ac:dyDescent="0.2">
      <c r="A503" s="76">
        <f t="shared" si="111"/>
        <v>42355</v>
      </c>
      <c r="B503">
        <v>113</v>
      </c>
      <c r="C503">
        <v>149.1</v>
      </c>
      <c r="D503">
        <v>2165.1999999999998</v>
      </c>
      <c r="E503">
        <v>2095.6</v>
      </c>
      <c r="F503" s="118">
        <f t="shared" si="123"/>
        <v>2278.1999999999998</v>
      </c>
      <c r="G503" s="2">
        <f t="shared" si="123"/>
        <v>2244.6999999999998</v>
      </c>
      <c r="H503" s="49">
        <f t="shared" si="124"/>
        <v>1.4924043302000367</v>
      </c>
    </row>
    <row r="504" spans="1:9" x14ac:dyDescent="0.2">
      <c r="A504" s="76">
        <f t="shared" si="111"/>
        <v>42362</v>
      </c>
      <c r="B504">
        <v>83</v>
      </c>
      <c r="C504">
        <v>149.1</v>
      </c>
      <c r="D504">
        <v>2461.1999999999998</v>
      </c>
      <c r="E504">
        <v>2188.1999999999998</v>
      </c>
      <c r="F504" s="118">
        <f t="shared" si="123"/>
        <v>2544.1999999999998</v>
      </c>
      <c r="G504" s="2">
        <f t="shared" si="123"/>
        <v>2337.2999999999997</v>
      </c>
      <c r="H504" s="49">
        <f t="shared" si="124"/>
        <v>8.8520942968382421</v>
      </c>
    </row>
    <row r="505" spans="1:9" x14ac:dyDescent="0.2">
      <c r="A505" s="76">
        <f t="shared" si="111"/>
        <v>42369</v>
      </c>
      <c r="B505">
        <v>83</v>
      </c>
      <c r="C505">
        <v>149.1</v>
      </c>
      <c r="D505">
        <v>2801.2</v>
      </c>
      <c r="E505">
        <v>2321.1999999999998</v>
      </c>
      <c r="F505" s="118">
        <f t="shared" si="123"/>
        <v>2884.2</v>
      </c>
      <c r="G505" s="2">
        <f t="shared" si="123"/>
        <v>2470.2999999999997</v>
      </c>
      <c r="H505" s="49">
        <f t="shared" si="124"/>
        <v>16.755049993927873</v>
      </c>
      <c r="I505">
        <v>0</v>
      </c>
    </row>
    <row r="506" spans="1:9" x14ac:dyDescent="0.2">
      <c r="A506" s="76">
        <f t="shared" si="111"/>
        <v>42376</v>
      </c>
      <c r="B506">
        <v>83</v>
      </c>
      <c r="C506">
        <v>149.1</v>
      </c>
      <c r="D506">
        <v>3066.9</v>
      </c>
      <c r="E506">
        <v>2574.5</v>
      </c>
      <c r="F506" s="118">
        <f t="shared" si="123"/>
        <v>3149.9</v>
      </c>
      <c r="G506" s="2">
        <f t="shared" ref="G506:G513" si="125">+C506+E506</f>
        <v>2723.6</v>
      </c>
      <c r="H506" s="49">
        <f t="shared" ref="H506:H511" si="126">+(F506/G506-1)*100</f>
        <v>15.652078131884274</v>
      </c>
    </row>
    <row r="507" spans="1:9" x14ac:dyDescent="0.2">
      <c r="A507" s="76">
        <f t="shared" si="111"/>
        <v>42383</v>
      </c>
      <c r="B507">
        <v>0</v>
      </c>
      <c r="C507">
        <v>149.1</v>
      </c>
      <c r="D507">
        <v>3212.9</v>
      </c>
      <c r="E507">
        <v>2716.5</v>
      </c>
      <c r="F507" s="118">
        <f t="shared" si="123"/>
        <v>3212.9</v>
      </c>
      <c r="G507" s="2">
        <f t="shared" si="125"/>
        <v>2865.6</v>
      </c>
      <c r="H507" s="49">
        <f t="shared" si="126"/>
        <v>12.119625907314347</v>
      </c>
    </row>
    <row r="508" spans="1:9" x14ac:dyDescent="0.2">
      <c r="A508" s="76">
        <f t="shared" si="111"/>
        <v>42390</v>
      </c>
      <c r="B508">
        <v>0</v>
      </c>
      <c r="C508">
        <v>139.5</v>
      </c>
      <c r="D508">
        <v>3286.9</v>
      </c>
      <c r="E508">
        <v>2993.2</v>
      </c>
      <c r="F508" s="118">
        <f t="shared" si="123"/>
        <v>3286.9</v>
      </c>
      <c r="G508" s="2">
        <f t="shared" si="125"/>
        <v>3132.7</v>
      </c>
      <c r="H508" s="49">
        <f t="shared" si="126"/>
        <v>4.9222715229674252</v>
      </c>
    </row>
    <row r="509" spans="1:9" x14ac:dyDescent="0.2">
      <c r="A509" s="76">
        <f t="shared" si="111"/>
        <v>42397</v>
      </c>
      <c r="B509">
        <v>0</v>
      </c>
      <c r="C509">
        <v>74.5</v>
      </c>
      <c r="D509">
        <v>3462.7</v>
      </c>
      <c r="E509">
        <v>3171.5</v>
      </c>
      <c r="F509" s="118">
        <f t="shared" si="123"/>
        <v>3462.7</v>
      </c>
      <c r="G509" s="2">
        <f t="shared" si="125"/>
        <v>3246</v>
      </c>
      <c r="H509" s="49">
        <f t="shared" si="126"/>
        <v>6.6759088108441</v>
      </c>
    </row>
    <row r="510" spans="1:9" x14ac:dyDescent="0.2">
      <c r="A510" s="76">
        <f t="shared" si="111"/>
        <v>42404</v>
      </c>
      <c r="B510">
        <v>0</v>
      </c>
      <c r="C510">
        <v>79.599999999999994</v>
      </c>
      <c r="D510">
        <v>3563.1</v>
      </c>
      <c r="E510">
        <v>3236.4</v>
      </c>
      <c r="F510" s="118">
        <f t="shared" si="123"/>
        <v>3563.1</v>
      </c>
      <c r="G510" s="2">
        <f t="shared" si="125"/>
        <v>3316</v>
      </c>
      <c r="H510" s="49">
        <f t="shared" si="126"/>
        <v>7.4517490952955345</v>
      </c>
    </row>
    <row r="511" spans="1:9" x14ac:dyDescent="0.2">
      <c r="A511" s="76">
        <f t="shared" si="111"/>
        <v>42411</v>
      </c>
      <c r="B511">
        <v>0</v>
      </c>
      <c r="C511" s="164">
        <v>19.5</v>
      </c>
      <c r="D511" s="164">
        <v>3563.1</v>
      </c>
      <c r="E511" s="164">
        <v>3894.6</v>
      </c>
      <c r="F511" s="118">
        <f t="shared" si="123"/>
        <v>3563.1</v>
      </c>
      <c r="G511" s="2">
        <f t="shared" si="125"/>
        <v>3914.1</v>
      </c>
      <c r="H511" s="49">
        <f t="shared" si="126"/>
        <v>-8.9675787537364933</v>
      </c>
    </row>
    <row r="512" spans="1:9" x14ac:dyDescent="0.2">
      <c r="A512" s="76">
        <f t="shared" si="111"/>
        <v>42418</v>
      </c>
      <c r="B512">
        <v>0</v>
      </c>
      <c r="C512" s="164">
        <v>19.5</v>
      </c>
      <c r="D512" s="164">
        <v>3894.6</v>
      </c>
      <c r="E512" s="164">
        <v>3517.5</v>
      </c>
      <c r="F512" s="167">
        <f t="shared" si="123"/>
        <v>3894.6</v>
      </c>
      <c r="G512" s="2">
        <f t="shared" si="125"/>
        <v>3537</v>
      </c>
      <c r="H512" s="49">
        <f t="shared" ref="H512:H517" si="127">+(F512/G512-1)*100</f>
        <v>10.110262934690418</v>
      </c>
    </row>
    <row r="513" spans="1:8" x14ac:dyDescent="0.2">
      <c r="A513" s="76">
        <f t="shared" si="111"/>
        <v>42425</v>
      </c>
      <c r="B513">
        <v>0</v>
      </c>
      <c r="C513">
        <v>19.5</v>
      </c>
      <c r="D513">
        <v>3964.6</v>
      </c>
      <c r="E513">
        <v>3517.6</v>
      </c>
      <c r="F513" s="167">
        <f t="shared" si="123"/>
        <v>3964.6</v>
      </c>
      <c r="G513" s="2">
        <f t="shared" si="125"/>
        <v>3537.1</v>
      </c>
      <c r="H513" s="49">
        <f t="shared" si="127"/>
        <v>12.086172288032571</v>
      </c>
    </row>
    <row r="514" spans="1:8" x14ac:dyDescent="0.2">
      <c r="A514" s="76">
        <f t="shared" ref="A514:A577" si="128">+A513+7</f>
        <v>42432</v>
      </c>
      <c r="B514">
        <v>16.7</v>
      </c>
      <c r="C514">
        <v>6.7</v>
      </c>
      <c r="D514">
        <v>4087.9</v>
      </c>
      <c r="E514">
        <v>3603.2</v>
      </c>
      <c r="F514" s="167">
        <f t="shared" ref="F514:F553" si="129">+B514+D514</f>
        <v>4104.6000000000004</v>
      </c>
      <c r="G514" s="2">
        <f t="shared" ref="G514:G519" si="130">+C514+E514</f>
        <v>3609.8999999999996</v>
      </c>
      <c r="H514" s="49">
        <f t="shared" si="127"/>
        <v>13.703980719687546</v>
      </c>
    </row>
    <row r="515" spans="1:8" x14ac:dyDescent="0.2">
      <c r="A515" s="76">
        <f t="shared" si="128"/>
        <v>42439</v>
      </c>
      <c r="B515">
        <v>0</v>
      </c>
      <c r="C515">
        <v>6.7</v>
      </c>
      <c r="D515" s="118">
        <v>4152</v>
      </c>
      <c r="E515">
        <v>3603.2</v>
      </c>
      <c r="F515" s="167">
        <f t="shared" si="129"/>
        <v>4152</v>
      </c>
      <c r="G515" s="2">
        <f t="shared" si="130"/>
        <v>3609.8999999999996</v>
      </c>
      <c r="H515" s="49">
        <f t="shared" si="127"/>
        <v>15.017036483005075</v>
      </c>
    </row>
    <row r="516" spans="1:8" x14ac:dyDescent="0.2">
      <c r="A516" s="76">
        <f t="shared" si="128"/>
        <v>42446</v>
      </c>
      <c r="B516">
        <v>0</v>
      </c>
      <c r="C516">
        <v>0</v>
      </c>
      <c r="D516">
        <v>4152</v>
      </c>
      <c r="E516">
        <v>3769.1</v>
      </c>
      <c r="F516" s="167">
        <f t="shared" si="129"/>
        <v>4152</v>
      </c>
      <c r="G516" s="2">
        <f t="shared" si="130"/>
        <v>3769.1</v>
      </c>
      <c r="H516" s="49">
        <f t="shared" si="127"/>
        <v>10.15892388103261</v>
      </c>
    </row>
    <row r="517" spans="1:8" x14ac:dyDescent="0.2">
      <c r="A517" s="76">
        <f t="shared" si="128"/>
        <v>42453</v>
      </c>
      <c r="B517">
        <v>3.8</v>
      </c>
      <c r="C517">
        <v>0</v>
      </c>
      <c r="D517">
        <v>4218.2</v>
      </c>
      <c r="E517">
        <v>3769.1</v>
      </c>
      <c r="F517" s="167">
        <f t="shared" si="129"/>
        <v>4222</v>
      </c>
      <c r="G517" s="2">
        <f t="shared" si="130"/>
        <v>3769.1</v>
      </c>
      <c r="H517" s="49">
        <f t="shared" si="127"/>
        <v>12.016131171897793</v>
      </c>
    </row>
    <row r="518" spans="1:8" x14ac:dyDescent="0.2">
      <c r="A518" s="76">
        <f t="shared" si="128"/>
        <v>42460</v>
      </c>
      <c r="B518">
        <v>0</v>
      </c>
      <c r="C518" s="118">
        <v>0</v>
      </c>
      <c r="D518">
        <v>4218.3</v>
      </c>
      <c r="E518" s="118">
        <v>3769.2</v>
      </c>
      <c r="F518" s="167">
        <f t="shared" si="129"/>
        <v>4218.3</v>
      </c>
      <c r="G518" s="2">
        <f t="shared" si="130"/>
        <v>3769.2</v>
      </c>
      <c r="H518" s="49">
        <f t="shared" ref="H518:H523" si="131">+(F518/G518-1)*100</f>
        <v>11.914995224450831</v>
      </c>
    </row>
    <row r="519" spans="1:8" x14ac:dyDescent="0.2">
      <c r="A519" s="76">
        <f t="shared" si="128"/>
        <v>42467</v>
      </c>
      <c r="B519">
        <v>0</v>
      </c>
      <c r="C519">
        <v>0</v>
      </c>
      <c r="D519">
        <v>4292.1000000000004</v>
      </c>
      <c r="E519">
        <v>3950.2</v>
      </c>
      <c r="F519" s="167">
        <f t="shared" si="129"/>
        <v>4292.1000000000004</v>
      </c>
      <c r="G519" s="2">
        <f t="shared" si="130"/>
        <v>3950.2</v>
      </c>
      <c r="H519" s="49">
        <f t="shared" si="131"/>
        <v>8.6552579616222083</v>
      </c>
    </row>
    <row r="520" spans="1:8" x14ac:dyDescent="0.2">
      <c r="A520" s="76">
        <f t="shared" si="128"/>
        <v>42474</v>
      </c>
      <c r="B520">
        <v>0</v>
      </c>
      <c r="C520">
        <v>0</v>
      </c>
      <c r="D520">
        <v>4292.1000000000004</v>
      </c>
      <c r="E520">
        <v>3950.2</v>
      </c>
      <c r="F520" s="167">
        <f t="shared" si="129"/>
        <v>4292.1000000000004</v>
      </c>
      <c r="G520" s="2">
        <f t="shared" ref="G520:G525" si="132">+C520+E520</f>
        <v>3950.2</v>
      </c>
      <c r="H520" s="49">
        <f t="shared" si="131"/>
        <v>8.6552579616222083</v>
      </c>
    </row>
    <row r="521" spans="1:8" x14ac:dyDescent="0.2">
      <c r="A521" s="76">
        <f t="shared" si="128"/>
        <v>42481</v>
      </c>
      <c r="B521">
        <v>0</v>
      </c>
      <c r="C521" s="164">
        <v>4292.2</v>
      </c>
      <c r="D521">
        <v>3950.2</v>
      </c>
      <c r="E521">
        <v>3950.2</v>
      </c>
      <c r="F521" s="167">
        <f t="shared" si="129"/>
        <v>3950.2</v>
      </c>
      <c r="G521" s="2">
        <f t="shared" si="132"/>
        <v>8242.4</v>
      </c>
      <c r="H521" s="49">
        <f t="shared" si="131"/>
        <v>-52.074638454818988</v>
      </c>
    </row>
    <row r="522" spans="1:8" x14ac:dyDescent="0.2">
      <c r="A522" s="76">
        <f t="shared" si="128"/>
        <v>42488</v>
      </c>
      <c r="B522">
        <v>0</v>
      </c>
      <c r="C522">
        <v>0</v>
      </c>
      <c r="D522">
        <v>4416.5</v>
      </c>
      <c r="E522">
        <v>3950.2</v>
      </c>
      <c r="F522" s="167">
        <f t="shared" si="129"/>
        <v>4416.5</v>
      </c>
      <c r="G522" s="2">
        <f t="shared" si="132"/>
        <v>3950.2</v>
      </c>
      <c r="H522" s="49">
        <f t="shared" si="131"/>
        <v>11.804465596678648</v>
      </c>
    </row>
    <row r="523" spans="1:8" x14ac:dyDescent="0.2">
      <c r="A523" s="76">
        <f t="shared" si="128"/>
        <v>42495</v>
      </c>
      <c r="B523">
        <v>0</v>
      </c>
      <c r="C523">
        <v>0</v>
      </c>
      <c r="D523">
        <v>4416.5</v>
      </c>
      <c r="E523" s="118">
        <v>3969</v>
      </c>
      <c r="F523" s="167">
        <f t="shared" si="129"/>
        <v>4416.5</v>
      </c>
      <c r="G523" s="2">
        <f t="shared" si="132"/>
        <v>3969</v>
      </c>
      <c r="H523" s="49">
        <f t="shared" si="131"/>
        <v>11.274880322499371</v>
      </c>
    </row>
    <row r="524" spans="1:8" x14ac:dyDescent="0.2">
      <c r="A524" s="76">
        <f t="shared" si="128"/>
        <v>42502</v>
      </c>
      <c r="B524">
        <v>0</v>
      </c>
      <c r="C524">
        <v>0</v>
      </c>
      <c r="D524">
        <v>4416.5</v>
      </c>
      <c r="E524">
        <v>3987</v>
      </c>
      <c r="F524" s="167">
        <f t="shared" si="129"/>
        <v>4416.5</v>
      </c>
      <c r="G524" s="2">
        <f t="shared" si="132"/>
        <v>3987</v>
      </c>
      <c r="H524" s="49">
        <f t="shared" ref="H524:H529" si="133">+(F524/G524-1)*100</f>
        <v>10.772510659643842</v>
      </c>
    </row>
    <row r="525" spans="1:8" x14ac:dyDescent="0.2">
      <c r="A525" s="76">
        <f t="shared" si="128"/>
        <v>42509</v>
      </c>
      <c r="B525">
        <v>0</v>
      </c>
      <c r="C525">
        <v>0</v>
      </c>
      <c r="D525">
        <v>4416.5</v>
      </c>
      <c r="E525">
        <v>4139.3</v>
      </c>
      <c r="F525" s="167">
        <f t="shared" si="129"/>
        <v>4416.5</v>
      </c>
      <c r="G525" s="2">
        <f t="shared" si="132"/>
        <v>4139.3</v>
      </c>
      <c r="H525" s="49">
        <f t="shared" si="133"/>
        <v>6.6967844804677101</v>
      </c>
    </row>
    <row r="526" spans="1:8" x14ac:dyDescent="0.2">
      <c r="A526" s="76">
        <f t="shared" si="128"/>
        <v>42516</v>
      </c>
      <c r="B526">
        <v>0</v>
      </c>
      <c r="C526">
        <v>4491.7</v>
      </c>
      <c r="D526">
        <v>4139.3999999999996</v>
      </c>
      <c r="E526">
        <v>4139.3</v>
      </c>
      <c r="F526" s="167">
        <f t="shared" si="129"/>
        <v>4139.3999999999996</v>
      </c>
      <c r="G526" s="2">
        <f t="shared" ref="G526:G531" si="134">+C526+E526</f>
        <v>8631</v>
      </c>
      <c r="H526" s="49">
        <f t="shared" si="133"/>
        <v>-52.04031977754606</v>
      </c>
    </row>
    <row r="527" spans="1:8" x14ac:dyDescent="0.2">
      <c r="A527" s="76">
        <f t="shared" si="128"/>
        <v>42523</v>
      </c>
      <c r="B527">
        <v>0</v>
      </c>
      <c r="C527">
        <v>4491.8</v>
      </c>
      <c r="D527">
        <v>4139.3999999999996</v>
      </c>
      <c r="E527">
        <v>4139.3</v>
      </c>
      <c r="F527" s="167">
        <f t="shared" si="129"/>
        <v>4139.3999999999996</v>
      </c>
      <c r="G527" s="2">
        <f t="shared" si="134"/>
        <v>8631.1</v>
      </c>
      <c r="H527" s="49">
        <f t="shared" si="133"/>
        <v>-52.040875438820088</v>
      </c>
    </row>
    <row r="528" spans="1:8" x14ac:dyDescent="0.2">
      <c r="A528" s="76">
        <f t="shared" si="128"/>
        <v>42530</v>
      </c>
      <c r="B528">
        <v>55</v>
      </c>
      <c r="C528">
        <v>3</v>
      </c>
      <c r="D528">
        <v>4491.8</v>
      </c>
      <c r="E528">
        <v>4206.3999999999996</v>
      </c>
      <c r="F528" s="167">
        <f t="shared" si="129"/>
        <v>4546.8</v>
      </c>
      <c r="G528" s="2">
        <f t="shared" si="134"/>
        <v>4209.3999999999996</v>
      </c>
      <c r="H528" s="49">
        <f t="shared" si="133"/>
        <v>8.0153941179265544</v>
      </c>
    </row>
    <row r="529" spans="1:9" x14ac:dyDescent="0.2">
      <c r="A529" s="76">
        <f t="shared" si="128"/>
        <v>42537</v>
      </c>
      <c r="B529">
        <v>3</v>
      </c>
      <c r="C529">
        <v>4491.8</v>
      </c>
      <c r="D529">
        <v>4206.3999999999996</v>
      </c>
      <c r="E529">
        <v>4206.3999999999996</v>
      </c>
      <c r="F529" s="167">
        <f t="shared" si="129"/>
        <v>4209.3999999999996</v>
      </c>
      <c r="G529" s="2">
        <f t="shared" si="134"/>
        <v>8698.2000000000007</v>
      </c>
      <c r="H529" s="49">
        <f t="shared" si="133"/>
        <v>-51.606079418730324</v>
      </c>
    </row>
    <row r="530" spans="1:9" x14ac:dyDescent="0.2">
      <c r="A530" s="76">
        <f t="shared" si="128"/>
        <v>42544</v>
      </c>
      <c r="B530">
        <v>55</v>
      </c>
      <c r="C530">
        <v>3</v>
      </c>
      <c r="D530">
        <v>4491.8</v>
      </c>
      <c r="E530">
        <v>4206.5</v>
      </c>
      <c r="F530" s="167">
        <f t="shared" si="129"/>
        <v>4546.8</v>
      </c>
      <c r="G530" s="2">
        <f t="shared" si="134"/>
        <v>4209.5</v>
      </c>
      <c r="H530" s="49">
        <f t="shared" ref="H530:H535" si="135">+(F530/G530-1)*100</f>
        <v>8.0128281268559309</v>
      </c>
      <c r="I530" s="49">
        <v>60</v>
      </c>
    </row>
    <row r="531" spans="1:9" x14ac:dyDescent="0.2">
      <c r="A531" s="76">
        <f t="shared" si="128"/>
        <v>42551</v>
      </c>
      <c r="B531">
        <v>55</v>
      </c>
      <c r="C531">
        <v>0</v>
      </c>
      <c r="D531">
        <v>4491.8</v>
      </c>
      <c r="E531">
        <v>4282.1000000000004</v>
      </c>
      <c r="F531" s="167">
        <f t="shared" si="129"/>
        <v>4546.8</v>
      </c>
      <c r="G531" s="2">
        <f t="shared" si="134"/>
        <v>4282.1000000000004</v>
      </c>
      <c r="H531" s="49">
        <f t="shared" si="135"/>
        <v>6.1815464374956219</v>
      </c>
      <c r="I531" s="49">
        <v>60</v>
      </c>
    </row>
    <row r="532" spans="1:9" x14ac:dyDescent="0.2">
      <c r="A532" s="76">
        <f t="shared" si="128"/>
        <v>42558</v>
      </c>
      <c r="B532">
        <v>55</v>
      </c>
      <c r="C532">
        <v>0</v>
      </c>
      <c r="D532">
        <v>4578</v>
      </c>
      <c r="E532">
        <v>4282.1000000000004</v>
      </c>
      <c r="F532" s="167">
        <f t="shared" si="129"/>
        <v>4633</v>
      </c>
      <c r="G532" s="2">
        <f t="shared" ref="G532:G537" si="136">+C532+E532</f>
        <v>4282.1000000000004</v>
      </c>
      <c r="H532" s="49">
        <f t="shared" si="135"/>
        <v>8.1945774269633898</v>
      </c>
      <c r="I532" s="49">
        <v>60</v>
      </c>
    </row>
    <row r="533" spans="1:9" x14ac:dyDescent="0.2">
      <c r="A533" s="76">
        <f t="shared" si="128"/>
        <v>42565</v>
      </c>
      <c r="B533">
        <v>55</v>
      </c>
      <c r="C533">
        <v>0</v>
      </c>
      <c r="D533">
        <v>4600.6000000000004</v>
      </c>
      <c r="E533">
        <v>4388.6000000000004</v>
      </c>
      <c r="F533" s="167">
        <f t="shared" si="129"/>
        <v>4655.6000000000004</v>
      </c>
      <c r="G533" s="2">
        <f t="shared" si="136"/>
        <v>4388.6000000000004</v>
      </c>
      <c r="H533" s="49">
        <f t="shared" si="135"/>
        <v>6.0839447659845947</v>
      </c>
      <c r="I533" s="49">
        <v>60</v>
      </c>
    </row>
    <row r="534" spans="1:9" x14ac:dyDescent="0.2">
      <c r="A534" s="76">
        <f t="shared" si="128"/>
        <v>42572</v>
      </c>
      <c r="B534">
        <v>55</v>
      </c>
      <c r="C534">
        <v>0</v>
      </c>
      <c r="D534">
        <v>4677.6000000000004</v>
      </c>
      <c r="E534">
        <v>4388.6000000000004</v>
      </c>
      <c r="F534" s="167">
        <f t="shared" si="129"/>
        <v>4732.6000000000004</v>
      </c>
      <c r="G534" s="2">
        <f t="shared" si="136"/>
        <v>4388.6000000000004</v>
      </c>
      <c r="H534" s="49">
        <f t="shared" si="135"/>
        <v>7.8384906348266004</v>
      </c>
      <c r="I534" s="49">
        <v>60</v>
      </c>
    </row>
    <row r="535" spans="1:9" x14ac:dyDescent="0.2">
      <c r="A535" s="76">
        <f t="shared" si="128"/>
        <v>42579</v>
      </c>
      <c r="B535">
        <v>55</v>
      </c>
      <c r="C535">
        <v>0</v>
      </c>
      <c r="D535">
        <v>4819.3</v>
      </c>
      <c r="E535">
        <v>4388.6000000000004</v>
      </c>
      <c r="F535" s="167">
        <f t="shared" si="129"/>
        <v>4874.3</v>
      </c>
      <c r="G535" s="2">
        <f t="shared" si="136"/>
        <v>4388.6000000000004</v>
      </c>
      <c r="H535" s="49">
        <f t="shared" si="135"/>
        <v>11.067310759695559</v>
      </c>
      <c r="I535" s="49">
        <v>60</v>
      </c>
    </row>
    <row r="536" spans="1:9" x14ac:dyDescent="0.2">
      <c r="A536" s="76">
        <f t="shared" si="128"/>
        <v>42586</v>
      </c>
      <c r="B536">
        <v>55</v>
      </c>
      <c r="C536">
        <v>0</v>
      </c>
      <c r="D536">
        <v>4953.5</v>
      </c>
      <c r="E536">
        <v>4388.7</v>
      </c>
      <c r="F536" s="167">
        <f t="shared" si="129"/>
        <v>5008.5</v>
      </c>
      <c r="G536" s="2">
        <f t="shared" si="136"/>
        <v>4388.7</v>
      </c>
      <c r="H536" s="49">
        <f t="shared" ref="H536:H541" si="137">+(F536/G536-1)*100</f>
        <v>14.122633125982631</v>
      </c>
      <c r="I536" s="49">
        <v>60</v>
      </c>
    </row>
    <row r="537" spans="1:9" x14ac:dyDescent="0.2">
      <c r="A537" s="76">
        <f t="shared" si="128"/>
        <v>42593</v>
      </c>
      <c r="B537">
        <v>55</v>
      </c>
      <c r="C537">
        <v>0</v>
      </c>
      <c r="D537">
        <v>5107.5</v>
      </c>
      <c r="E537">
        <v>4489.7</v>
      </c>
      <c r="F537" s="167">
        <f t="shared" si="129"/>
        <v>5162.5</v>
      </c>
      <c r="G537" s="2">
        <f t="shared" si="136"/>
        <v>4489.7</v>
      </c>
      <c r="H537" s="49">
        <f t="shared" si="137"/>
        <v>14.985411051963382</v>
      </c>
      <c r="I537" s="49">
        <v>60</v>
      </c>
    </row>
    <row r="538" spans="1:9" x14ac:dyDescent="0.2">
      <c r="A538" s="76">
        <f t="shared" si="128"/>
        <v>42600</v>
      </c>
      <c r="B538">
        <v>55</v>
      </c>
      <c r="C538">
        <v>0</v>
      </c>
      <c r="D538">
        <v>5393.2</v>
      </c>
      <c r="E538">
        <v>4555.3999999999996</v>
      </c>
      <c r="F538" s="167">
        <f t="shared" si="129"/>
        <v>5448.2</v>
      </c>
      <c r="G538" s="2">
        <f t="shared" ref="G538:G543" si="138">+C538+E538</f>
        <v>4555.3999999999996</v>
      </c>
      <c r="H538" s="49">
        <f t="shared" si="137"/>
        <v>19.598718005005054</v>
      </c>
      <c r="I538" s="49">
        <v>60</v>
      </c>
    </row>
    <row r="539" spans="1:9" x14ac:dyDescent="0.2">
      <c r="A539" s="76">
        <f t="shared" si="128"/>
        <v>42607</v>
      </c>
      <c r="B539">
        <v>55</v>
      </c>
      <c r="C539">
        <v>0</v>
      </c>
      <c r="D539">
        <v>5448.3</v>
      </c>
      <c r="E539">
        <v>4555.5</v>
      </c>
      <c r="F539" s="167">
        <f t="shared" si="129"/>
        <v>5503.3</v>
      </c>
      <c r="G539" s="2">
        <f t="shared" si="138"/>
        <v>4555.5</v>
      </c>
      <c r="H539" s="49">
        <f t="shared" si="137"/>
        <v>20.805619580726599</v>
      </c>
      <c r="I539" s="49">
        <v>60</v>
      </c>
    </row>
    <row r="540" spans="1:9" x14ac:dyDescent="0.2">
      <c r="A540" s="76">
        <f t="shared" si="128"/>
        <v>42614</v>
      </c>
      <c r="B540">
        <v>115</v>
      </c>
      <c r="C540">
        <v>0</v>
      </c>
      <c r="D540">
        <v>0</v>
      </c>
      <c r="E540">
        <v>0</v>
      </c>
      <c r="F540" s="167">
        <f t="shared" si="129"/>
        <v>115</v>
      </c>
      <c r="G540" s="2">
        <f t="shared" si="138"/>
        <v>0</v>
      </c>
      <c r="H540" s="49" t="e">
        <f t="shared" si="137"/>
        <v>#DIV/0!</v>
      </c>
    </row>
    <row r="541" spans="1:9" x14ac:dyDescent="0.2">
      <c r="A541" s="76">
        <f t="shared" si="128"/>
        <v>42621</v>
      </c>
      <c r="B541">
        <v>60</v>
      </c>
      <c r="C541">
        <v>0</v>
      </c>
      <c r="D541">
        <v>55</v>
      </c>
      <c r="E541">
        <v>20.9</v>
      </c>
      <c r="F541" s="167">
        <f t="shared" si="129"/>
        <v>115</v>
      </c>
      <c r="G541" s="2">
        <f t="shared" si="138"/>
        <v>20.9</v>
      </c>
      <c r="H541" s="49">
        <f t="shared" si="137"/>
        <v>450.23923444976077</v>
      </c>
    </row>
    <row r="542" spans="1:9" x14ac:dyDescent="0.2">
      <c r="A542" s="76">
        <f t="shared" si="128"/>
        <v>42628</v>
      </c>
      <c r="B542">
        <v>60</v>
      </c>
      <c r="C542">
        <v>0</v>
      </c>
      <c r="D542">
        <v>119</v>
      </c>
      <c r="E542">
        <v>20.9</v>
      </c>
      <c r="F542" s="167">
        <f t="shared" si="129"/>
        <v>179</v>
      </c>
      <c r="G542" s="2">
        <f t="shared" si="138"/>
        <v>20.9</v>
      </c>
      <c r="H542" s="49">
        <f t="shared" ref="H542:H547" si="139">+(F542/G542-1)*100</f>
        <v>756.45933014354068</v>
      </c>
    </row>
    <row r="543" spans="1:9" x14ac:dyDescent="0.2">
      <c r="A543" s="76">
        <f t="shared" si="128"/>
        <v>42635</v>
      </c>
      <c r="B543">
        <v>60</v>
      </c>
      <c r="C543">
        <v>0</v>
      </c>
      <c r="D543">
        <v>119</v>
      </c>
      <c r="E543">
        <v>209</v>
      </c>
      <c r="F543" s="167">
        <f t="shared" si="129"/>
        <v>179</v>
      </c>
      <c r="G543" s="2">
        <f t="shared" si="138"/>
        <v>209</v>
      </c>
      <c r="H543" s="49">
        <f t="shared" si="139"/>
        <v>-14.354066985645931</v>
      </c>
    </row>
    <row r="544" spans="1:9" x14ac:dyDescent="0.2">
      <c r="A544" s="76">
        <f t="shared" si="128"/>
        <v>42642</v>
      </c>
      <c r="B544">
        <v>60</v>
      </c>
      <c r="C544">
        <v>0</v>
      </c>
      <c r="D544">
        <v>119</v>
      </c>
      <c r="E544">
        <v>300.3</v>
      </c>
      <c r="F544" s="167">
        <f t="shared" si="129"/>
        <v>179</v>
      </c>
      <c r="G544" s="2">
        <f t="shared" ref="G544:G549" si="140">+C544+E544</f>
        <v>300.3</v>
      </c>
      <c r="H544" s="49">
        <f t="shared" si="139"/>
        <v>-40.392940392940389</v>
      </c>
    </row>
    <row r="545" spans="1:8" x14ac:dyDescent="0.2">
      <c r="A545" s="76">
        <f t="shared" si="128"/>
        <v>42649</v>
      </c>
      <c r="B545">
        <v>60</v>
      </c>
      <c r="C545">
        <v>0</v>
      </c>
      <c r="D545">
        <v>119.1</v>
      </c>
      <c r="E545">
        <v>376</v>
      </c>
      <c r="F545" s="167">
        <f t="shared" si="129"/>
        <v>179.1</v>
      </c>
      <c r="G545" s="2">
        <f t="shared" si="140"/>
        <v>376</v>
      </c>
      <c r="H545" s="49">
        <f t="shared" si="139"/>
        <v>-52.36702127659575</v>
      </c>
    </row>
    <row r="546" spans="1:8" x14ac:dyDescent="0.2">
      <c r="A546" s="76">
        <f t="shared" si="128"/>
        <v>42656</v>
      </c>
      <c r="B546">
        <v>60</v>
      </c>
      <c r="C546">
        <v>0</v>
      </c>
      <c r="D546">
        <v>418.5</v>
      </c>
      <c r="E546">
        <v>448.9</v>
      </c>
      <c r="F546" s="167">
        <f t="shared" si="129"/>
        <v>478.5</v>
      </c>
      <c r="G546" s="2">
        <f t="shared" si="140"/>
        <v>448.9</v>
      </c>
      <c r="H546" s="49">
        <f t="shared" si="139"/>
        <v>6.5938961906883531</v>
      </c>
    </row>
    <row r="547" spans="1:8" x14ac:dyDescent="0.2">
      <c r="A547" s="76">
        <f t="shared" si="128"/>
        <v>42663</v>
      </c>
      <c r="B547">
        <v>66</v>
      </c>
      <c r="C547">
        <v>30</v>
      </c>
      <c r="D547">
        <v>579.5</v>
      </c>
      <c r="E547">
        <v>732.8</v>
      </c>
      <c r="F547" s="167">
        <f t="shared" si="129"/>
        <v>645.5</v>
      </c>
      <c r="G547" s="2">
        <f t="shared" si="140"/>
        <v>762.8</v>
      </c>
      <c r="H547" s="49">
        <f t="shared" si="139"/>
        <v>-15.377556371263756</v>
      </c>
    </row>
    <row r="548" spans="1:8" x14ac:dyDescent="0.2">
      <c r="A548" s="76">
        <f t="shared" si="128"/>
        <v>42670</v>
      </c>
      <c r="B548">
        <v>66</v>
      </c>
      <c r="C548">
        <v>30</v>
      </c>
      <c r="D548">
        <v>704.3</v>
      </c>
      <c r="E548">
        <v>848.9</v>
      </c>
      <c r="F548" s="167">
        <f t="shared" si="129"/>
        <v>770.3</v>
      </c>
      <c r="G548" s="2">
        <f t="shared" si="140"/>
        <v>878.9</v>
      </c>
      <c r="H548" s="49">
        <f t="shared" ref="H548:H553" si="141">+(F548/G548-1)*100</f>
        <v>-12.356354534076686</v>
      </c>
    </row>
    <row r="549" spans="1:8" x14ac:dyDescent="0.2">
      <c r="A549" s="76">
        <f t="shared" si="128"/>
        <v>42677</v>
      </c>
      <c r="B549">
        <v>66</v>
      </c>
      <c r="C549">
        <v>30</v>
      </c>
      <c r="D549">
        <v>871.7</v>
      </c>
      <c r="E549">
        <v>1005</v>
      </c>
      <c r="F549" s="167">
        <f t="shared" si="129"/>
        <v>937.7</v>
      </c>
      <c r="G549" s="2">
        <f t="shared" si="140"/>
        <v>1035</v>
      </c>
      <c r="H549" s="49">
        <f t="shared" si="141"/>
        <v>-9.4009661835748766</v>
      </c>
    </row>
    <row r="550" spans="1:8" x14ac:dyDescent="0.2">
      <c r="A550" s="76">
        <f t="shared" si="128"/>
        <v>42684</v>
      </c>
      <c r="B550">
        <v>66</v>
      </c>
      <c r="C550">
        <v>59.1</v>
      </c>
      <c r="D550">
        <v>958.6</v>
      </c>
      <c r="E550">
        <v>1260.4000000000001</v>
      </c>
      <c r="F550" s="167">
        <f t="shared" si="129"/>
        <v>1024.5999999999999</v>
      </c>
      <c r="G550" s="2">
        <f t="shared" ref="G550:G555" si="142">+C550+E550</f>
        <v>1319.5</v>
      </c>
      <c r="H550" s="49">
        <f t="shared" si="141"/>
        <v>-22.349374763167873</v>
      </c>
    </row>
    <row r="551" spans="1:8" x14ac:dyDescent="0.2">
      <c r="A551" s="76">
        <f t="shared" si="128"/>
        <v>42691</v>
      </c>
      <c r="B551">
        <v>66</v>
      </c>
      <c r="C551">
        <v>30</v>
      </c>
      <c r="D551">
        <v>1171</v>
      </c>
      <c r="E551">
        <v>1420.1</v>
      </c>
      <c r="F551" s="167">
        <f t="shared" si="129"/>
        <v>1237</v>
      </c>
      <c r="G551" s="2">
        <f t="shared" si="142"/>
        <v>1450.1</v>
      </c>
      <c r="H551" s="49">
        <f t="shared" si="141"/>
        <v>-14.695538238742145</v>
      </c>
    </row>
    <row r="552" spans="1:8" x14ac:dyDescent="0.2">
      <c r="A552" s="76">
        <f t="shared" si="128"/>
        <v>42698</v>
      </c>
      <c r="B552">
        <v>66</v>
      </c>
      <c r="C552">
        <v>47</v>
      </c>
      <c r="D552">
        <v>1387</v>
      </c>
      <c r="E552">
        <v>1566.5</v>
      </c>
      <c r="F552" s="167">
        <f t="shared" si="129"/>
        <v>1453</v>
      </c>
      <c r="G552" s="2">
        <f t="shared" si="142"/>
        <v>1613.5</v>
      </c>
      <c r="H552" s="49">
        <f t="shared" si="141"/>
        <v>-9.9473194917880434</v>
      </c>
    </row>
    <row r="553" spans="1:8" x14ac:dyDescent="0.2">
      <c r="A553" s="76">
        <f t="shared" si="128"/>
        <v>42705</v>
      </c>
      <c r="B553">
        <v>66</v>
      </c>
      <c r="C553">
        <v>113</v>
      </c>
      <c r="D553">
        <v>1457.1</v>
      </c>
      <c r="E553">
        <v>1699.2</v>
      </c>
      <c r="F553" s="167">
        <f t="shared" si="129"/>
        <v>1523.1</v>
      </c>
      <c r="G553" s="2">
        <f t="shared" si="142"/>
        <v>1812.2</v>
      </c>
      <c r="H553" s="49">
        <f t="shared" si="141"/>
        <v>-15.952985321708423</v>
      </c>
    </row>
    <row r="554" spans="1:8" x14ac:dyDescent="0.2">
      <c r="A554" s="76">
        <f t="shared" si="128"/>
        <v>42712</v>
      </c>
      <c r="B554">
        <v>66</v>
      </c>
      <c r="C554">
        <v>113</v>
      </c>
      <c r="D554">
        <v>1535.7</v>
      </c>
      <c r="E554" s="118">
        <v>1949</v>
      </c>
      <c r="F554" s="167">
        <f t="shared" ref="F554:F559" si="143">+B554+D554</f>
        <v>1601.7</v>
      </c>
      <c r="G554" s="2">
        <f t="shared" si="142"/>
        <v>2062</v>
      </c>
      <c r="H554" s="49">
        <f t="shared" ref="H554:H559" si="144">+(F554/G554-1)*100</f>
        <v>-22.322987390882631</v>
      </c>
    </row>
    <row r="555" spans="1:8" x14ac:dyDescent="0.2">
      <c r="A555" s="76">
        <f t="shared" si="128"/>
        <v>42719</v>
      </c>
      <c r="B555">
        <v>66</v>
      </c>
      <c r="C555">
        <v>113</v>
      </c>
      <c r="D555">
        <v>1709.1</v>
      </c>
      <c r="E555">
        <v>2034.4</v>
      </c>
      <c r="F555" s="167">
        <f t="shared" si="143"/>
        <v>1775.1</v>
      </c>
      <c r="G555" s="2">
        <f t="shared" si="142"/>
        <v>2147.4</v>
      </c>
      <c r="H555" s="49">
        <f t="shared" si="144"/>
        <v>-17.337245040514116</v>
      </c>
    </row>
    <row r="556" spans="1:8" x14ac:dyDescent="0.2">
      <c r="A556" s="76">
        <f t="shared" si="128"/>
        <v>42726</v>
      </c>
      <c r="B556">
        <v>126</v>
      </c>
      <c r="C556">
        <v>83</v>
      </c>
      <c r="D556">
        <v>1833.7</v>
      </c>
      <c r="E556">
        <v>2332.5</v>
      </c>
      <c r="F556" s="167">
        <f t="shared" si="143"/>
        <v>1959.7</v>
      </c>
      <c r="G556" s="2">
        <f t="shared" ref="G556:G561" si="145">+C556+E556</f>
        <v>2415.5</v>
      </c>
      <c r="H556" s="49">
        <f t="shared" si="144"/>
        <v>-18.869799213413373</v>
      </c>
    </row>
    <row r="557" spans="1:8" x14ac:dyDescent="0.2">
      <c r="A557" s="76">
        <f t="shared" si="128"/>
        <v>42733</v>
      </c>
      <c r="B557">
        <v>126</v>
      </c>
      <c r="C557">
        <v>83</v>
      </c>
      <c r="D557">
        <v>1899.7</v>
      </c>
      <c r="E557">
        <v>2596.4</v>
      </c>
      <c r="F557" s="167">
        <f t="shared" si="143"/>
        <v>2025.7</v>
      </c>
      <c r="G557" s="2">
        <f t="shared" si="145"/>
        <v>2679.4</v>
      </c>
      <c r="H557" s="49">
        <f t="shared" si="144"/>
        <v>-24.397253116369335</v>
      </c>
    </row>
    <row r="558" spans="1:8" x14ac:dyDescent="0.2">
      <c r="A558" s="76">
        <f t="shared" si="128"/>
        <v>42740</v>
      </c>
      <c r="B558">
        <v>131.5</v>
      </c>
      <c r="C558">
        <v>83</v>
      </c>
      <c r="D558">
        <v>2102.5</v>
      </c>
      <c r="E558">
        <v>2596.4</v>
      </c>
      <c r="F558" s="167">
        <f t="shared" si="143"/>
        <v>2234</v>
      </c>
      <c r="G558" s="2">
        <f t="shared" si="145"/>
        <v>2679.4</v>
      </c>
      <c r="H558" s="49">
        <f t="shared" si="144"/>
        <v>-16.623124580129879</v>
      </c>
    </row>
    <row r="559" spans="1:8" x14ac:dyDescent="0.2">
      <c r="A559" s="76">
        <f t="shared" si="128"/>
        <v>42747</v>
      </c>
      <c r="B559">
        <v>131.5</v>
      </c>
      <c r="C559">
        <v>0</v>
      </c>
      <c r="D559">
        <v>2279.1</v>
      </c>
      <c r="E559">
        <v>3081.3</v>
      </c>
      <c r="F559" s="167">
        <f t="shared" si="143"/>
        <v>2410.6</v>
      </c>
      <c r="G559" s="2">
        <f t="shared" si="145"/>
        <v>3081.3</v>
      </c>
      <c r="H559" s="49">
        <f t="shared" si="144"/>
        <v>-21.766786745854027</v>
      </c>
    </row>
    <row r="560" spans="1:8" x14ac:dyDescent="0.2">
      <c r="A560" s="76">
        <f t="shared" si="128"/>
        <v>42754</v>
      </c>
      <c r="B560">
        <v>98.5</v>
      </c>
      <c r="C560">
        <v>0</v>
      </c>
      <c r="D560">
        <v>2312</v>
      </c>
      <c r="E560">
        <v>3286.9</v>
      </c>
      <c r="F560" s="167">
        <f>+B560+D560</f>
        <v>2410.5</v>
      </c>
      <c r="G560" s="2">
        <f t="shared" si="145"/>
        <v>3286.9</v>
      </c>
      <c r="H560" s="49">
        <f>+(F560/G560-1)*100</f>
        <v>-26.663421460951053</v>
      </c>
    </row>
    <row r="561" spans="1:9" x14ac:dyDescent="0.2">
      <c r="A561" s="76">
        <f t="shared" si="128"/>
        <v>42761</v>
      </c>
      <c r="B561">
        <v>33</v>
      </c>
      <c r="C561">
        <v>0</v>
      </c>
      <c r="D561">
        <v>2593.1</v>
      </c>
      <c r="E561">
        <v>3389.4</v>
      </c>
      <c r="F561" s="167">
        <f>+B561+D561</f>
        <v>2626.1</v>
      </c>
      <c r="G561" s="2">
        <f t="shared" si="145"/>
        <v>3389.4</v>
      </c>
      <c r="H561" s="49">
        <f>+(F561/G561-1)*100</f>
        <v>-22.520210066678469</v>
      </c>
    </row>
    <row r="562" spans="1:9" x14ac:dyDescent="0.2">
      <c r="A562" s="76">
        <f t="shared" si="128"/>
        <v>42768</v>
      </c>
      <c r="B562">
        <v>0</v>
      </c>
      <c r="C562">
        <v>0</v>
      </c>
      <c r="D562">
        <v>2834</v>
      </c>
      <c r="E562">
        <v>3489.8</v>
      </c>
      <c r="F562" s="167">
        <f>+B562+D562</f>
        <v>2834</v>
      </c>
      <c r="G562" s="2">
        <f>+C562+E562</f>
        <v>3489.8</v>
      </c>
      <c r="H562" s="49">
        <f>+(F562/G562-1)*100</f>
        <v>-18.791907845721823</v>
      </c>
    </row>
    <row r="563" spans="1:9" x14ac:dyDescent="0.2">
      <c r="A563" s="76">
        <f t="shared" si="128"/>
        <v>42775</v>
      </c>
      <c r="B563">
        <v>152.4</v>
      </c>
      <c r="C563">
        <v>0</v>
      </c>
      <c r="D563">
        <v>2753</v>
      </c>
      <c r="E563">
        <v>3692.6</v>
      </c>
      <c r="F563" s="167">
        <f>+B563+D563</f>
        <v>2905.4</v>
      </c>
      <c r="G563" s="2">
        <f>+C563+E563</f>
        <v>3692.6</v>
      </c>
      <c r="H563" s="49">
        <f>+(F563/G563-1)*100</f>
        <v>-21.318312300276222</v>
      </c>
    </row>
    <row r="564" spans="1:9" x14ac:dyDescent="0.2">
      <c r="A564" s="76">
        <f t="shared" si="128"/>
        <v>42782</v>
      </c>
      <c r="B564">
        <v>152.4</v>
      </c>
      <c r="C564">
        <v>0</v>
      </c>
      <c r="D564">
        <v>2906.3</v>
      </c>
      <c r="E564">
        <v>3824.8</v>
      </c>
      <c r="F564" s="167">
        <f t="shared" ref="F564:F627" si="146">+B564+D564</f>
        <v>3058.7000000000003</v>
      </c>
      <c r="G564" s="2">
        <f t="shared" ref="G564:G627" si="147">+C564+E564</f>
        <v>3824.8</v>
      </c>
      <c r="H564" s="49">
        <f t="shared" ref="H564:H627" si="148">+(F564/G564-1)*100</f>
        <v>-20.029805480025097</v>
      </c>
    </row>
    <row r="565" spans="1:9" x14ac:dyDescent="0.2">
      <c r="A565" s="76">
        <f t="shared" si="128"/>
        <v>42789</v>
      </c>
      <c r="B565">
        <v>75.400000000000006</v>
      </c>
      <c r="C565">
        <v>0</v>
      </c>
      <c r="D565">
        <v>2906.3</v>
      </c>
      <c r="E565">
        <v>3964.6</v>
      </c>
      <c r="F565" s="167">
        <f t="shared" si="146"/>
        <v>2981.7000000000003</v>
      </c>
      <c r="G565" s="2">
        <f t="shared" si="147"/>
        <v>3964.6</v>
      </c>
      <c r="H565" s="49">
        <f t="shared" si="148"/>
        <v>-24.79190838924481</v>
      </c>
    </row>
    <row r="566" spans="1:9" x14ac:dyDescent="0.2">
      <c r="A566" s="76">
        <f t="shared" si="128"/>
        <v>42796</v>
      </c>
      <c r="B566">
        <v>0</v>
      </c>
      <c r="C566">
        <v>16.7</v>
      </c>
      <c r="D566">
        <v>2972</v>
      </c>
      <c r="E566">
        <v>4025.4</v>
      </c>
      <c r="F566" s="167">
        <f t="shared" si="146"/>
        <v>2972</v>
      </c>
      <c r="G566" s="2">
        <f t="shared" si="147"/>
        <v>4042.1</v>
      </c>
      <c r="H566" s="49">
        <f t="shared" si="148"/>
        <v>-26.473862596175259</v>
      </c>
    </row>
    <row r="567" spans="1:9" x14ac:dyDescent="0.2">
      <c r="A567" s="76">
        <f t="shared" si="128"/>
        <v>42803</v>
      </c>
      <c r="B567">
        <v>0</v>
      </c>
      <c r="C567">
        <v>0</v>
      </c>
      <c r="D567">
        <v>3195</v>
      </c>
      <c r="E567" s="118">
        <v>4152</v>
      </c>
      <c r="F567" s="167">
        <f t="shared" si="146"/>
        <v>3195</v>
      </c>
      <c r="G567" s="2">
        <f t="shared" si="147"/>
        <v>4152</v>
      </c>
      <c r="H567" s="49">
        <f t="shared" si="148"/>
        <v>-23.049132947976879</v>
      </c>
    </row>
    <row r="568" spans="1:9" x14ac:dyDescent="0.2">
      <c r="A568" s="76">
        <f t="shared" si="128"/>
        <v>42810</v>
      </c>
      <c r="B568">
        <v>0</v>
      </c>
      <c r="C568">
        <v>0</v>
      </c>
      <c r="D568">
        <v>3338.3</v>
      </c>
      <c r="E568" s="118">
        <v>4152</v>
      </c>
      <c r="F568" s="167">
        <f t="shared" si="146"/>
        <v>3338.3</v>
      </c>
      <c r="G568" s="2">
        <f t="shared" si="147"/>
        <v>4152</v>
      </c>
      <c r="H568" s="49">
        <f t="shared" si="148"/>
        <v>-19.597784200385348</v>
      </c>
    </row>
    <row r="569" spans="1:9" x14ac:dyDescent="0.2">
      <c r="A569" s="76">
        <f t="shared" si="128"/>
        <v>42817</v>
      </c>
      <c r="B569">
        <v>0</v>
      </c>
      <c r="C569">
        <v>3.8</v>
      </c>
      <c r="D569">
        <v>3338.3</v>
      </c>
      <c r="E569" s="118">
        <v>4152</v>
      </c>
      <c r="F569" s="167">
        <f t="shared" si="146"/>
        <v>3338.3</v>
      </c>
      <c r="G569" s="2">
        <f t="shared" si="147"/>
        <v>4155.8</v>
      </c>
      <c r="H569" s="49">
        <f t="shared" si="148"/>
        <v>-19.671302757591803</v>
      </c>
    </row>
    <row r="570" spans="1:9" x14ac:dyDescent="0.2">
      <c r="A570" s="76">
        <f t="shared" si="128"/>
        <v>42824</v>
      </c>
      <c r="B570">
        <v>0</v>
      </c>
      <c r="C570">
        <v>0</v>
      </c>
      <c r="D570">
        <v>3486.1</v>
      </c>
      <c r="E570">
        <v>4218.3</v>
      </c>
      <c r="F570" s="167">
        <f t="shared" si="146"/>
        <v>3486.1</v>
      </c>
      <c r="G570" s="2">
        <f t="shared" si="147"/>
        <v>4218.3</v>
      </c>
      <c r="H570" s="49">
        <f t="shared" si="148"/>
        <v>-17.35770334020814</v>
      </c>
    </row>
    <row r="571" spans="1:9" x14ac:dyDescent="0.2">
      <c r="A571" s="76">
        <f t="shared" si="128"/>
        <v>42831</v>
      </c>
      <c r="B571">
        <v>0</v>
      </c>
      <c r="C571">
        <v>0</v>
      </c>
      <c r="D571">
        <v>3486.1</v>
      </c>
      <c r="E571">
        <v>4218.3</v>
      </c>
      <c r="F571" s="167">
        <f t="shared" si="146"/>
        <v>3486.1</v>
      </c>
      <c r="G571" s="2">
        <f t="shared" si="147"/>
        <v>4218.3</v>
      </c>
      <c r="H571" s="49">
        <f t="shared" si="148"/>
        <v>-17.35770334020814</v>
      </c>
    </row>
    <row r="572" spans="1:9" x14ac:dyDescent="0.2">
      <c r="A572" s="76">
        <f t="shared" si="128"/>
        <v>42838</v>
      </c>
      <c r="B572">
        <v>0</v>
      </c>
      <c r="C572">
        <v>0</v>
      </c>
      <c r="D572">
        <v>3646.9</v>
      </c>
      <c r="E572">
        <v>4292.1000000000004</v>
      </c>
      <c r="F572" s="167">
        <f t="shared" si="146"/>
        <v>3646.9</v>
      </c>
      <c r="G572" s="2">
        <f t="shared" si="147"/>
        <v>4292.1000000000004</v>
      </c>
      <c r="H572" s="49">
        <f t="shared" si="148"/>
        <v>-15.03226858647283</v>
      </c>
    </row>
    <row r="573" spans="1:9" x14ac:dyDescent="0.2">
      <c r="A573" s="76">
        <f t="shared" si="128"/>
        <v>42845</v>
      </c>
      <c r="B573">
        <v>0</v>
      </c>
      <c r="C573">
        <v>0</v>
      </c>
      <c r="D573">
        <v>3722.5</v>
      </c>
      <c r="E573">
        <v>4292.2</v>
      </c>
      <c r="F573" s="167">
        <f t="shared" si="146"/>
        <v>3722.5</v>
      </c>
      <c r="G573" s="2">
        <f t="shared" si="147"/>
        <v>4292.2</v>
      </c>
      <c r="H573" s="49">
        <f t="shared" si="148"/>
        <v>-13.272913657331898</v>
      </c>
    </row>
    <row r="574" spans="1:9" x14ac:dyDescent="0.2">
      <c r="A574" s="76">
        <f t="shared" si="128"/>
        <v>42852</v>
      </c>
      <c r="B574">
        <v>0</v>
      </c>
      <c r="C574">
        <v>0</v>
      </c>
      <c r="D574">
        <v>3791.8</v>
      </c>
      <c r="E574">
        <v>4416.5</v>
      </c>
      <c r="F574" s="167">
        <f t="shared" si="146"/>
        <v>3791.8</v>
      </c>
      <c r="G574" s="2">
        <f t="shared" si="147"/>
        <v>4416.5</v>
      </c>
      <c r="H574" s="49">
        <f t="shared" si="148"/>
        <v>-14.144684705083211</v>
      </c>
      <c r="I574">
        <v>60</v>
      </c>
    </row>
    <row r="575" spans="1:9" x14ac:dyDescent="0.2">
      <c r="A575" s="76">
        <f t="shared" si="128"/>
        <v>42859</v>
      </c>
      <c r="B575">
        <v>0</v>
      </c>
      <c r="C575">
        <v>0</v>
      </c>
      <c r="D575">
        <v>3849.6</v>
      </c>
      <c r="E575">
        <v>4416.5</v>
      </c>
      <c r="F575" s="167">
        <f t="shared" si="146"/>
        <v>3849.6</v>
      </c>
      <c r="G575" s="2">
        <f t="shared" si="147"/>
        <v>4416.5</v>
      </c>
      <c r="H575" s="49">
        <f t="shared" si="148"/>
        <v>-12.835956073814103</v>
      </c>
      <c r="I575">
        <v>60</v>
      </c>
    </row>
    <row r="576" spans="1:9" x14ac:dyDescent="0.2">
      <c r="A576" s="76">
        <f t="shared" si="128"/>
        <v>42866</v>
      </c>
      <c r="B576">
        <v>0</v>
      </c>
      <c r="C576">
        <v>0</v>
      </c>
      <c r="D576">
        <v>3849.6</v>
      </c>
      <c r="E576">
        <v>4416.5</v>
      </c>
      <c r="F576" s="167">
        <f t="shared" si="146"/>
        <v>3849.6</v>
      </c>
      <c r="G576" s="2">
        <f t="shared" si="147"/>
        <v>4416.5</v>
      </c>
      <c r="H576" s="49">
        <f t="shared" si="148"/>
        <v>-12.835956073814103</v>
      </c>
      <c r="I576">
        <v>60</v>
      </c>
    </row>
    <row r="577" spans="1:10" x14ac:dyDescent="0.2">
      <c r="A577" s="76">
        <f t="shared" si="128"/>
        <v>42873</v>
      </c>
      <c r="B577">
        <v>0</v>
      </c>
      <c r="C577">
        <v>0</v>
      </c>
      <c r="D577">
        <v>3849.6</v>
      </c>
      <c r="E577">
        <v>4416.5</v>
      </c>
      <c r="F577" s="167">
        <f t="shared" si="146"/>
        <v>3849.6</v>
      </c>
      <c r="G577" s="2">
        <f t="shared" si="147"/>
        <v>4416.5</v>
      </c>
      <c r="H577" s="49">
        <f t="shared" si="148"/>
        <v>-12.835956073814103</v>
      </c>
      <c r="I577">
        <v>60</v>
      </c>
    </row>
    <row r="578" spans="1:10" x14ac:dyDescent="0.2">
      <c r="A578" s="76">
        <f t="shared" ref="A578:A641" si="149">+A577+7</f>
        <v>42880</v>
      </c>
      <c r="B578" s="164">
        <v>0</v>
      </c>
      <c r="C578" s="164">
        <v>0</v>
      </c>
      <c r="D578" s="164">
        <v>3849.6</v>
      </c>
      <c r="E578" s="164">
        <v>4491.7</v>
      </c>
      <c r="F578" s="167">
        <f t="shared" si="146"/>
        <v>3849.6</v>
      </c>
      <c r="G578" s="2">
        <f t="shared" si="147"/>
        <v>4491.7</v>
      </c>
      <c r="H578" s="49">
        <f t="shared" si="148"/>
        <v>-14.295255693835296</v>
      </c>
      <c r="I578">
        <v>60</v>
      </c>
    </row>
    <row r="579" spans="1:10" x14ac:dyDescent="0.2">
      <c r="A579" s="76">
        <f t="shared" si="149"/>
        <v>42887</v>
      </c>
      <c r="B579" s="198">
        <v>200</v>
      </c>
      <c r="C579" s="198">
        <v>0</v>
      </c>
      <c r="D579" s="198">
        <v>3849.7</v>
      </c>
      <c r="E579" s="198">
        <v>4491.8</v>
      </c>
      <c r="F579" s="167">
        <f t="shared" si="146"/>
        <v>4049.7</v>
      </c>
      <c r="G579" s="2">
        <f t="shared" si="147"/>
        <v>4491.8</v>
      </c>
      <c r="H579" s="49">
        <f t="shared" si="148"/>
        <v>-9.8423794469923003</v>
      </c>
      <c r="I579">
        <v>60</v>
      </c>
    </row>
    <row r="580" spans="1:10" x14ac:dyDescent="0.2">
      <c r="A580" s="76">
        <f t="shared" si="149"/>
        <v>42894</v>
      </c>
      <c r="B580" s="198">
        <v>200</v>
      </c>
      <c r="C580" s="198">
        <v>55</v>
      </c>
      <c r="D580" s="198">
        <v>3934.6</v>
      </c>
      <c r="E580" s="198">
        <v>4491.8</v>
      </c>
      <c r="F580" s="167">
        <f t="shared" si="146"/>
        <v>4134.6000000000004</v>
      </c>
      <c r="G580" s="2">
        <f t="shared" si="147"/>
        <v>4546.8</v>
      </c>
      <c r="H580" s="49">
        <f t="shared" si="148"/>
        <v>-9.0657165479018147</v>
      </c>
      <c r="I580">
        <v>190</v>
      </c>
    </row>
    <row r="581" spans="1:10" x14ac:dyDescent="0.2">
      <c r="A581" s="76">
        <f t="shared" si="149"/>
        <v>42901</v>
      </c>
      <c r="B581" s="198">
        <v>200</v>
      </c>
      <c r="C581" s="198">
        <v>55</v>
      </c>
      <c r="D581" s="198">
        <v>3934.7</v>
      </c>
      <c r="E581" s="198">
        <v>4491.8</v>
      </c>
      <c r="F581" s="167">
        <f t="shared" si="146"/>
        <v>4134.7</v>
      </c>
      <c r="G581" s="2">
        <f t="shared" si="147"/>
        <v>4546.8</v>
      </c>
      <c r="H581" s="49">
        <f t="shared" si="148"/>
        <v>-9.0635171989091319</v>
      </c>
      <c r="I581">
        <v>190</v>
      </c>
    </row>
    <row r="582" spans="1:10" x14ac:dyDescent="0.2">
      <c r="A582" s="76">
        <f t="shared" si="149"/>
        <v>42908</v>
      </c>
      <c r="B582" s="96">
        <v>200</v>
      </c>
      <c r="C582" s="96">
        <v>55</v>
      </c>
      <c r="D582" s="96">
        <v>4014.4</v>
      </c>
      <c r="E582" s="96">
        <v>4491.8</v>
      </c>
      <c r="F582" s="167">
        <f t="shared" si="146"/>
        <v>4214.3999999999996</v>
      </c>
      <c r="G582" s="2">
        <f t="shared" si="147"/>
        <v>4546.8</v>
      </c>
      <c r="H582" s="49">
        <f t="shared" si="148"/>
        <v>-7.3106360517287028</v>
      </c>
      <c r="I582">
        <v>190</v>
      </c>
    </row>
    <row r="583" spans="1:10" x14ac:dyDescent="0.2">
      <c r="A583" s="76">
        <f t="shared" si="149"/>
        <v>42915</v>
      </c>
      <c r="B583" s="198">
        <v>135</v>
      </c>
      <c r="C583" s="198">
        <v>55</v>
      </c>
      <c r="D583" s="198">
        <v>4014.4</v>
      </c>
      <c r="E583" s="198">
        <v>4491.8</v>
      </c>
      <c r="F583" s="167">
        <f t="shared" si="146"/>
        <v>4149.3999999999996</v>
      </c>
      <c r="G583" s="2">
        <f t="shared" si="147"/>
        <v>4546.8</v>
      </c>
      <c r="H583" s="49">
        <f t="shared" si="148"/>
        <v>-8.7402128969825021</v>
      </c>
      <c r="I583">
        <v>190</v>
      </c>
    </row>
    <row r="584" spans="1:10" x14ac:dyDescent="0.2">
      <c r="A584" s="76">
        <f t="shared" si="149"/>
        <v>42922</v>
      </c>
      <c r="B584" s="198">
        <v>152</v>
      </c>
      <c r="C584" s="198">
        <v>55</v>
      </c>
      <c r="D584" s="198">
        <v>4099.1000000000004</v>
      </c>
      <c r="E584" s="200">
        <v>4578</v>
      </c>
      <c r="F584" s="167">
        <f t="shared" si="146"/>
        <v>4251.1000000000004</v>
      </c>
      <c r="G584" s="2">
        <f t="shared" si="147"/>
        <v>4633</v>
      </c>
      <c r="H584" s="49">
        <f t="shared" si="148"/>
        <v>-8.2430390675588114</v>
      </c>
      <c r="I584">
        <v>190</v>
      </c>
    </row>
    <row r="585" spans="1:10" x14ac:dyDescent="0.2">
      <c r="A585" s="76">
        <f t="shared" si="149"/>
        <v>42929</v>
      </c>
      <c r="B585" s="96">
        <v>65</v>
      </c>
      <c r="C585" s="96">
        <v>55</v>
      </c>
      <c r="D585" s="96">
        <v>4116.1000000000004</v>
      </c>
      <c r="E585" s="96">
        <v>4578</v>
      </c>
      <c r="F585" s="167">
        <f t="shared" si="146"/>
        <v>4181.1000000000004</v>
      </c>
      <c r="G585" s="2">
        <f t="shared" si="147"/>
        <v>4633</v>
      </c>
      <c r="H585" s="49">
        <f t="shared" si="148"/>
        <v>-9.7539391323116735</v>
      </c>
      <c r="I585">
        <v>190</v>
      </c>
    </row>
    <row r="586" spans="1:10" x14ac:dyDescent="0.2">
      <c r="A586" s="76">
        <f t="shared" si="149"/>
        <v>42936</v>
      </c>
      <c r="B586">
        <v>65</v>
      </c>
      <c r="C586">
        <v>55</v>
      </c>
      <c r="D586">
        <v>4255.8999999999996</v>
      </c>
      <c r="E586">
        <v>4578</v>
      </c>
      <c r="F586" s="167">
        <f t="shared" si="146"/>
        <v>4320.8999999999996</v>
      </c>
      <c r="G586" s="2">
        <f t="shared" si="147"/>
        <v>4633</v>
      </c>
      <c r="H586" s="49">
        <f t="shared" si="148"/>
        <v>-6.7364558601338276</v>
      </c>
      <c r="I586">
        <v>210</v>
      </c>
    </row>
    <row r="587" spans="1:10" ht="15" x14ac:dyDescent="0.3">
      <c r="A587" s="76">
        <f t="shared" si="149"/>
        <v>42943</v>
      </c>
      <c r="B587" s="198">
        <v>9.5</v>
      </c>
      <c r="C587" s="198">
        <v>55</v>
      </c>
      <c r="D587" s="198">
        <v>4387.7</v>
      </c>
      <c r="E587" s="198">
        <v>4819.3</v>
      </c>
      <c r="F587" s="167">
        <f t="shared" si="146"/>
        <v>4397.2</v>
      </c>
      <c r="G587" s="2">
        <f t="shared" si="147"/>
        <v>4874.3</v>
      </c>
      <c r="H587" s="49">
        <f t="shared" si="148"/>
        <v>-9.7880721334345555</v>
      </c>
      <c r="I587">
        <v>275</v>
      </c>
      <c r="J587" s="97"/>
    </row>
    <row r="588" spans="1:10" x14ac:dyDescent="0.2">
      <c r="A588" s="76">
        <f t="shared" si="149"/>
        <v>42950</v>
      </c>
      <c r="B588">
        <v>9.5</v>
      </c>
      <c r="C588">
        <v>55</v>
      </c>
      <c r="D588">
        <v>4536.7</v>
      </c>
      <c r="E588">
        <v>4886.8999999999996</v>
      </c>
      <c r="F588" s="167">
        <f t="shared" si="146"/>
        <v>4546.2</v>
      </c>
      <c r="G588" s="2">
        <f t="shared" si="147"/>
        <v>4941.8999999999996</v>
      </c>
      <c r="H588" s="49">
        <f t="shared" si="148"/>
        <v>-8.0070418260183356</v>
      </c>
      <c r="I588">
        <v>275</v>
      </c>
    </row>
    <row r="589" spans="1:10" x14ac:dyDescent="0.2">
      <c r="A589" s="76">
        <f t="shared" si="149"/>
        <v>42957</v>
      </c>
      <c r="B589">
        <v>0</v>
      </c>
      <c r="C589">
        <v>55</v>
      </c>
      <c r="D589">
        <v>4631</v>
      </c>
      <c r="E589">
        <v>5030.5</v>
      </c>
      <c r="F589" s="167">
        <f t="shared" si="146"/>
        <v>4631</v>
      </c>
      <c r="G589" s="2">
        <f t="shared" si="147"/>
        <v>5085.5</v>
      </c>
      <c r="H589" s="49">
        <f t="shared" si="148"/>
        <v>-8.9371743191426596</v>
      </c>
      <c r="I589">
        <v>275</v>
      </c>
    </row>
    <row r="590" spans="1:10" x14ac:dyDescent="0.2">
      <c r="A590" s="76">
        <f t="shared" si="149"/>
        <v>42964</v>
      </c>
      <c r="B590">
        <v>20.3</v>
      </c>
      <c r="C590">
        <v>55</v>
      </c>
      <c r="D590">
        <v>4654.3</v>
      </c>
      <c r="E590">
        <v>5172</v>
      </c>
      <c r="F590" s="167">
        <f t="shared" si="146"/>
        <v>4674.6000000000004</v>
      </c>
      <c r="G590" s="2">
        <f t="shared" si="147"/>
        <v>5227</v>
      </c>
      <c r="H590" s="49">
        <f t="shared" si="148"/>
        <v>-10.56820355844652</v>
      </c>
      <c r="I590">
        <v>275</v>
      </c>
    </row>
    <row r="591" spans="1:10" x14ac:dyDescent="0.2">
      <c r="A591" s="76">
        <f t="shared" si="149"/>
        <v>42971</v>
      </c>
      <c r="B591">
        <v>0</v>
      </c>
      <c r="C591">
        <v>55</v>
      </c>
      <c r="D591">
        <v>4759.6000000000004</v>
      </c>
      <c r="E591">
        <v>5448.3</v>
      </c>
      <c r="F591" s="167">
        <f t="shared" si="146"/>
        <v>4759.6000000000004</v>
      </c>
      <c r="G591" s="2">
        <f t="shared" si="147"/>
        <v>5503.3</v>
      </c>
      <c r="H591" s="49">
        <f t="shared" si="148"/>
        <v>-13.513709955844666</v>
      </c>
      <c r="I591">
        <v>275</v>
      </c>
    </row>
    <row r="592" spans="1:10" x14ac:dyDescent="0.2">
      <c r="A592" s="76">
        <f t="shared" si="149"/>
        <v>42978</v>
      </c>
      <c r="B592">
        <v>0</v>
      </c>
      <c r="C592">
        <v>55</v>
      </c>
      <c r="D592">
        <v>4759.6000000000004</v>
      </c>
      <c r="E592">
        <v>5805</v>
      </c>
      <c r="F592" s="167">
        <f t="shared" si="146"/>
        <v>4759.6000000000004</v>
      </c>
      <c r="G592" s="2">
        <f t="shared" si="147"/>
        <v>5860</v>
      </c>
      <c r="H592" s="49">
        <f t="shared" si="148"/>
        <v>-18.778156996587025</v>
      </c>
      <c r="I592">
        <v>275</v>
      </c>
    </row>
    <row r="593" spans="1:8" x14ac:dyDescent="0.2">
      <c r="A593" s="76">
        <f t="shared" si="149"/>
        <v>42985</v>
      </c>
      <c r="B593">
        <v>255</v>
      </c>
      <c r="C593">
        <v>60</v>
      </c>
      <c r="D593">
        <v>78.8</v>
      </c>
      <c r="E593">
        <v>55</v>
      </c>
      <c r="F593" s="167">
        <f t="shared" si="146"/>
        <v>333.8</v>
      </c>
      <c r="G593" s="2">
        <f t="shared" si="147"/>
        <v>115</v>
      </c>
      <c r="H593" s="49">
        <f t="shared" si="148"/>
        <v>190.2608695652174</v>
      </c>
    </row>
    <row r="594" spans="1:8" x14ac:dyDescent="0.2">
      <c r="A594" s="76">
        <f t="shared" si="149"/>
        <v>42992</v>
      </c>
      <c r="B594">
        <v>195</v>
      </c>
      <c r="C594">
        <v>60</v>
      </c>
      <c r="D594">
        <v>78.8</v>
      </c>
      <c r="E594">
        <v>119</v>
      </c>
      <c r="F594" s="167">
        <f t="shared" si="146"/>
        <v>273.8</v>
      </c>
      <c r="G594" s="2">
        <f t="shared" si="147"/>
        <v>179</v>
      </c>
      <c r="H594" s="49">
        <f t="shared" si="148"/>
        <v>52.960893854748605</v>
      </c>
    </row>
    <row r="595" spans="1:8" x14ac:dyDescent="0.2">
      <c r="A595" s="76">
        <f t="shared" si="149"/>
        <v>42999</v>
      </c>
      <c r="B595">
        <v>195</v>
      </c>
      <c r="C595">
        <v>60</v>
      </c>
      <c r="D595">
        <v>98.3</v>
      </c>
      <c r="E595">
        <v>119</v>
      </c>
      <c r="F595" s="167">
        <f t="shared" si="146"/>
        <v>293.3</v>
      </c>
      <c r="G595" s="2">
        <f t="shared" si="147"/>
        <v>179</v>
      </c>
      <c r="H595" s="49">
        <f t="shared" si="148"/>
        <v>63.854748603351965</v>
      </c>
    </row>
    <row r="596" spans="1:8" x14ac:dyDescent="0.2">
      <c r="A596" s="76">
        <f t="shared" si="149"/>
        <v>43006</v>
      </c>
      <c r="B596">
        <v>130</v>
      </c>
      <c r="C596">
        <v>60</v>
      </c>
      <c r="D596">
        <v>235.6</v>
      </c>
      <c r="E596">
        <v>119</v>
      </c>
      <c r="F596" s="167">
        <f t="shared" si="146"/>
        <v>365.6</v>
      </c>
      <c r="G596" s="2">
        <f t="shared" si="147"/>
        <v>179</v>
      </c>
      <c r="H596" s="49">
        <f t="shared" si="148"/>
        <v>104.24581005586595</v>
      </c>
    </row>
    <row r="597" spans="1:8" x14ac:dyDescent="0.2">
      <c r="A597" s="76">
        <f t="shared" si="149"/>
        <v>43013</v>
      </c>
      <c r="B597">
        <v>193</v>
      </c>
      <c r="C597">
        <v>60</v>
      </c>
      <c r="D597">
        <v>339.6</v>
      </c>
      <c r="E597">
        <v>119.1</v>
      </c>
      <c r="F597" s="167">
        <f t="shared" si="146"/>
        <v>532.6</v>
      </c>
      <c r="G597" s="2">
        <f t="shared" si="147"/>
        <v>179.1</v>
      </c>
      <c r="H597" s="49">
        <f t="shared" si="148"/>
        <v>197.37576772752655</v>
      </c>
    </row>
    <row r="598" spans="1:8" x14ac:dyDescent="0.2">
      <c r="A598" s="76">
        <f t="shared" si="149"/>
        <v>43020</v>
      </c>
      <c r="B598">
        <v>139</v>
      </c>
      <c r="C598">
        <v>60</v>
      </c>
      <c r="D598">
        <v>462.9</v>
      </c>
      <c r="E598">
        <v>342.6</v>
      </c>
      <c r="F598" s="167">
        <f t="shared" si="146"/>
        <v>601.9</v>
      </c>
      <c r="G598" s="2">
        <f t="shared" si="147"/>
        <v>402.6</v>
      </c>
      <c r="H598" s="49">
        <f t="shared" si="148"/>
        <v>49.503229011425717</v>
      </c>
    </row>
    <row r="599" spans="1:8" x14ac:dyDescent="0.2">
      <c r="A599" s="76">
        <f t="shared" si="149"/>
        <v>43027</v>
      </c>
      <c r="B599">
        <v>63</v>
      </c>
      <c r="C599">
        <v>66</v>
      </c>
      <c r="D599">
        <v>683.6</v>
      </c>
      <c r="E599">
        <v>427.8</v>
      </c>
      <c r="F599" s="167">
        <f t="shared" si="146"/>
        <v>746.6</v>
      </c>
      <c r="G599" s="2">
        <f t="shared" si="147"/>
        <v>493.8</v>
      </c>
      <c r="H599" s="49">
        <f t="shared" si="148"/>
        <v>51.194815714864326</v>
      </c>
    </row>
    <row r="600" spans="1:8" x14ac:dyDescent="0.2">
      <c r="A600" s="76">
        <f t="shared" si="149"/>
        <v>43034</v>
      </c>
      <c r="B600">
        <v>83</v>
      </c>
      <c r="C600">
        <v>66</v>
      </c>
      <c r="D600">
        <v>824.5</v>
      </c>
      <c r="E600">
        <v>704.3</v>
      </c>
      <c r="F600" s="167">
        <f t="shared" si="146"/>
        <v>907.5</v>
      </c>
      <c r="G600" s="2">
        <f t="shared" si="147"/>
        <v>770.3</v>
      </c>
      <c r="H600" s="49">
        <f t="shared" si="148"/>
        <v>17.811242373101386</v>
      </c>
    </row>
    <row r="601" spans="1:8" x14ac:dyDescent="0.2">
      <c r="A601" s="76">
        <f t="shared" si="149"/>
        <v>43041</v>
      </c>
      <c r="B601">
        <v>83</v>
      </c>
      <c r="C601">
        <v>66</v>
      </c>
      <c r="D601">
        <v>909.1</v>
      </c>
      <c r="E601">
        <v>808.9</v>
      </c>
      <c r="F601" s="167">
        <f t="shared" si="146"/>
        <v>992.1</v>
      </c>
      <c r="G601" s="2">
        <f t="shared" si="147"/>
        <v>874.9</v>
      </c>
      <c r="H601" s="49">
        <f t="shared" si="148"/>
        <v>13.395816664761684</v>
      </c>
    </row>
    <row r="602" spans="1:8" x14ac:dyDescent="0.2">
      <c r="A602" s="76">
        <f t="shared" si="149"/>
        <v>43048</v>
      </c>
      <c r="B602">
        <v>123</v>
      </c>
      <c r="C602">
        <v>66</v>
      </c>
      <c r="D602">
        <v>1162.8</v>
      </c>
      <c r="E602">
        <v>958.6</v>
      </c>
      <c r="F602" s="167">
        <f t="shared" si="146"/>
        <v>1285.8</v>
      </c>
      <c r="G602" s="2">
        <f t="shared" si="147"/>
        <v>1024.5999999999999</v>
      </c>
      <c r="H602" s="49">
        <f t="shared" si="148"/>
        <v>25.49287526839743</v>
      </c>
    </row>
    <row r="603" spans="1:8" x14ac:dyDescent="0.2">
      <c r="A603" s="76">
        <f t="shared" si="149"/>
        <v>43055</v>
      </c>
      <c r="B603">
        <v>123</v>
      </c>
      <c r="C603">
        <v>66</v>
      </c>
      <c r="D603">
        <v>1236.8</v>
      </c>
      <c r="E603">
        <v>1171</v>
      </c>
      <c r="F603" s="167">
        <f t="shared" si="146"/>
        <v>1359.8</v>
      </c>
      <c r="G603" s="2">
        <f t="shared" si="147"/>
        <v>1237</v>
      </c>
      <c r="H603" s="49">
        <f t="shared" si="148"/>
        <v>9.9272433306386354</v>
      </c>
    </row>
    <row r="604" spans="1:8" x14ac:dyDescent="0.2">
      <c r="A604" s="76">
        <f t="shared" si="149"/>
        <v>43062</v>
      </c>
      <c r="B604">
        <v>123</v>
      </c>
      <c r="C604">
        <v>66</v>
      </c>
      <c r="D604">
        <v>1321.9</v>
      </c>
      <c r="E604">
        <v>1387</v>
      </c>
      <c r="F604" s="167">
        <f t="shared" si="146"/>
        <v>1444.9</v>
      </c>
      <c r="G604" s="2">
        <f t="shared" si="147"/>
        <v>1453</v>
      </c>
      <c r="H604" s="49">
        <f t="shared" si="148"/>
        <v>-0.55746730901582442</v>
      </c>
    </row>
    <row r="605" spans="1:8" x14ac:dyDescent="0.2">
      <c r="A605" s="76">
        <f t="shared" si="149"/>
        <v>43069</v>
      </c>
      <c r="B605">
        <v>188</v>
      </c>
      <c r="C605">
        <v>66</v>
      </c>
      <c r="D605">
        <v>1458.1</v>
      </c>
      <c r="E605">
        <v>1387</v>
      </c>
      <c r="F605" s="167">
        <f t="shared" si="146"/>
        <v>1646.1</v>
      </c>
      <c r="G605" s="2">
        <f t="shared" si="147"/>
        <v>1453</v>
      </c>
      <c r="H605" s="49">
        <f t="shared" si="148"/>
        <v>13.289745354439075</v>
      </c>
    </row>
    <row r="606" spans="1:8" x14ac:dyDescent="0.2">
      <c r="A606" s="76">
        <f t="shared" si="149"/>
        <v>43076</v>
      </c>
      <c r="B606">
        <v>188</v>
      </c>
      <c r="C606">
        <v>66</v>
      </c>
      <c r="D606">
        <v>1528.9</v>
      </c>
      <c r="E606">
        <v>1535.7</v>
      </c>
      <c r="F606" s="167">
        <f t="shared" si="146"/>
        <v>1716.9</v>
      </c>
      <c r="G606" s="2">
        <f t="shared" si="147"/>
        <v>1601.7</v>
      </c>
      <c r="H606" s="49">
        <f t="shared" si="148"/>
        <v>7.1923581194980324</v>
      </c>
    </row>
    <row r="607" spans="1:8" x14ac:dyDescent="0.2">
      <c r="A607" s="76">
        <f t="shared" si="149"/>
        <v>43083</v>
      </c>
      <c r="B607">
        <v>188</v>
      </c>
      <c r="C607">
        <v>66</v>
      </c>
      <c r="D607">
        <v>1581.5</v>
      </c>
      <c r="E607">
        <v>1709.1</v>
      </c>
      <c r="F607" s="167">
        <f t="shared" si="146"/>
        <v>1769.5</v>
      </c>
      <c r="G607" s="2">
        <f t="shared" si="147"/>
        <v>1775.1</v>
      </c>
      <c r="H607" s="49">
        <f t="shared" si="148"/>
        <v>-0.31547518449663858</v>
      </c>
    </row>
    <row r="608" spans="1:8" x14ac:dyDescent="0.2">
      <c r="A608" s="76">
        <f t="shared" si="149"/>
        <v>43090</v>
      </c>
      <c r="B608">
        <v>128</v>
      </c>
      <c r="C608">
        <v>126</v>
      </c>
      <c r="D608">
        <v>1693.4</v>
      </c>
      <c r="E608">
        <v>1833.7</v>
      </c>
      <c r="F608" s="167">
        <f t="shared" si="146"/>
        <v>1821.4</v>
      </c>
      <c r="G608" s="2">
        <f t="shared" si="147"/>
        <v>1959.7</v>
      </c>
      <c r="H608" s="49">
        <f t="shared" si="148"/>
        <v>-7.0572026330560806</v>
      </c>
    </row>
    <row r="609" spans="1:8" x14ac:dyDescent="0.2">
      <c r="A609" s="76">
        <f t="shared" si="149"/>
        <v>43097</v>
      </c>
      <c r="B609">
        <v>65</v>
      </c>
      <c r="C609">
        <v>126</v>
      </c>
      <c r="D609">
        <v>1832</v>
      </c>
      <c r="E609">
        <v>1899.7</v>
      </c>
      <c r="F609" s="167">
        <f t="shared" si="146"/>
        <v>1897</v>
      </c>
      <c r="G609" s="2">
        <f t="shared" si="147"/>
        <v>2025.7</v>
      </c>
      <c r="H609" s="49">
        <f t="shared" si="148"/>
        <v>-6.3533593325763915</v>
      </c>
    </row>
    <row r="610" spans="1:8" x14ac:dyDescent="0.2">
      <c r="A610" s="76">
        <f t="shared" si="149"/>
        <v>43104</v>
      </c>
      <c r="B610">
        <v>65</v>
      </c>
      <c r="C610">
        <v>131.5</v>
      </c>
      <c r="D610">
        <v>1988.7</v>
      </c>
      <c r="E610">
        <v>2102.5</v>
      </c>
      <c r="F610" s="167">
        <f t="shared" si="146"/>
        <v>2053.6999999999998</v>
      </c>
      <c r="G610" s="2">
        <f t="shared" si="147"/>
        <v>2234</v>
      </c>
      <c r="H610" s="49">
        <f t="shared" si="148"/>
        <v>-8.0707251566696563</v>
      </c>
    </row>
    <row r="611" spans="1:8" x14ac:dyDescent="0.2">
      <c r="A611" s="76">
        <f t="shared" si="149"/>
        <v>43111</v>
      </c>
      <c r="B611">
        <v>65</v>
      </c>
      <c r="C611">
        <v>131.5</v>
      </c>
      <c r="D611">
        <v>2086.6999999999998</v>
      </c>
      <c r="E611">
        <v>2279.1</v>
      </c>
      <c r="F611" s="167">
        <f t="shared" si="146"/>
        <v>2151.6999999999998</v>
      </c>
      <c r="G611" s="2">
        <f t="shared" si="147"/>
        <v>2410.6</v>
      </c>
      <c r="H611" s="49">
        <f t="shared" si="148"/>
        <v>-10.740064714179043</v>
      </c>
    </row>
    <row r="612" spans="1:8" x14ac:dyDescent="0.2">
      <c r="A612" s="76">
        <f t="shared" si="149"/>
        <v>43118</v>
      </c>
      <c r="B612">
        <v>0</v>
      </c>
      <c r="C612">
        <v>98.5</v>
      </c>
      <c r="D612">
        <v>2158.1999999999998</v>
      </c>
      <c r="E612">
        <v>2312</v>
      </c>
      <c r="F612" s="167">
        <f t="shared" si="146"/>
        <v>2158.1999999999998</v>
      </c>
      <c r="G612" s="2">
        <f t="shared" si="147"/>
        <v>2410.5</v>
      </c>
      <c r="H612" s="49">
        <f t="shared" si="148"/>
        <v>-10.466708151835725</v>
      </c>
    </row>
    <row r="613" spans="1:8" x14ac:dyDescent="0.2">
      <c r="A613" s="76">
        <f t="shared" si="149"/>
        <v>43125</v>
      </c>
      <c r="B613">
        <v>0</v>
      </c>
      <c r="C613">
        <v>33</v>
      </c>
      <c r="D613">
        <v>2234.5</v>
      </c>
      <c r="E613">
        <v>2516.4</v>
      </c>
      <c r="F613" s="167">
        <f t="shared" si="146"/>
        <v>2234.5</v>
      </c>
      <c r="G613" s="2">
        <f t="shared" si="147"/>
        <v>2549.4</v>
      </c>
      <c r="H613" s="49">
        <f t="shared" si="148"/>
        <v>-12.351925943359221</v>
      </c>
    </row>
    <row r="614" spans="1:8" x14ac:dyDescent="0.2">
      <c r="A614" s="76">
        <f t="shared" si="149"/>
        <v>43132</v>
      </c>
      <c r="B614">
        <v>0</v>
      </c>
      <c r="C614">
        <v>0</v>
      </c>
      <c r="D614">
        <v>2460.9</v>
      </c>
      <c r="E614">
        <v>2681.6</v>
      </c>
      <c r="F614" s="167">
        <f t="shared" si="146"/>
        <v>2460.9</v>
      </c>
      <c r="G614" s="2">
        <f t="shared" si="147"/>
        <v>2681.6</v>
      </c>
      <c r="H614" s="49">
        <f t="shared" si="148"/>
        <v>-8.2301610978520188</v>
      </c>
    </row>
    <row r="615" spans="1:8" x14ac:dyDescent="0.2">
      <c r="A615" s="76">
        <f t="shared" si="149"/>
        <v>43139</v>
      </c>
      <c r="B615">
        <v>0</v>
      </c>
      <c r="C615">
        <v>152.4</v>
      </c>
      <c r="D615" s="118">
        <v>2608</v>
      </c>
      <c r="E615" s="118">
        <v>2753</v>
      </c>
      <c r="F615" s="167">
        <f t="shared" si="146"/>
        <v>2608</v>
      </c>
      <c r="G615" s="2">
        <f t="shared" si="147"/>
        <v>2905.4</v>
      </c>
      <c r="H615" s="49">
        <f t="shared" si="148"/>
        <v>-10.236112067185243</v>
      </c>
    </row>
    <row r="616" spans="1:8" x14ac:dyDescent="0.2">
      <c r="A616" s="76">
        <f t="shared" si="149"/>
        <v>43146</v>
      </c>
      <c r="B616">
        <v>0</v>
      </c>
      <c r="C616">
        <v>152.4</v>
      </c>
      <c r="D616" s="118">
        <v>2608</v>
      </c>
      <c r="E616">
        <v>2829.3</v>
      </c>
      <c r="F616" s="167">
        <f t="shared" si="146"/>
        <v>2608</v>
      </c>
      <c r="G616" s="2">
        <f t="shared" si="147"/>
        <v>2981.7000000000003</v>
      </c>
      <c r="H616" s="49">
        <f t="shared" si="148"/>
        <v>-12.533118690679823</v>
      </c>
    </row>
    <row r="617" spans="1:8" x14ac:dyDescent="0.2">
      <c r="A617" s="76">
        <f t="shared" si="149"/>
        <v>43153</v>
      </c>
      <c r="B617">
        <v>0</v>
      </c>
      <c r="C617">
        <v>75.400000000000006</v>
      </c>
      <c r="D617">
        <v>2608</v>
      </c>
      <c r="E617">
        <v>2906.3</v>
      </c>
      <c r="F617" s="167">
        <f t="shared" si="146"/>
        <v>2608</v>
      </c>
      <c r="G617" s="2">
        <f t="shared" si="147"/>
        <v>2981.7000000000003</v>
      </c>
      <c r="H617" s="49">
        <f t="shared" si="148"/>
        <v>-12.533118690679823</v>
      </c>
    </row>
    <row r="618" spans="1:8" x14ac:dyDescent="0.2">
      <c r="A618" s="76">
        <f t="shared" si="149"/>
        <v>43160</v>
      </c>
      <c r="B618">
        <v>0</v>
      </c>
      <c r="C618">
        <v>0</v>
      </c>
      <c r="D618">
        <v>2693.1</v>
      </c>
      <c r="E618">
        <v>2906.4</v>
      </c>
      <c r="F618" s="167">
        <f t="shared" si="146"/>
        <v>2693.1</v>
      </c>
      <c r="G618" s="2">
        <f t="shared" si="147"/>
        <v>2906.4</v>
      </c>
      <c r="H618" s="49">
        <f t="shared" si="148"/>
        <v>-7.3389760528488885</v>
      </c>
    </row>
    <row r="619" spans="1:8" x14ac:dyDescent="0.2">
      <c r="A619" s="76">
        <f t="shared" si="149"/>
        <v>43167</v>
      </c>
      <c r="B619">
        <v>0</v>
      </c>
      <c r="C619">
        <v>0</v>
      </c>
      <c r="D619">
        <v>2693.1</v>
      </c>
      <c r="E619">
        <v>3129.3</v>
      </c>
      <c r="F619" s="167">
        <f t="shared" si="146"/>
        <v>2693.1</v>
      </c>
      <c r="G619" s="2">
        <f t="shared" si="147"/>
        <v>3129.3</v>
      </c>
      <c r="H619" s="49">
        <f t="shared" si="148"/>
        <v>-13.939219633783917</v>
      </c>
    </row>
    <row r="620" spans="1:8" x14ac:dyDescent="0.2">
      <c r="A620" s="76">
        <f t="shared" si="149"/>
        <v>43174</v>
      </c>
      <c r="B620">
        <v>0</v>
      </c>
      <c r="C620">
        <v>0</v>
      </c>
      <c r="D620">
        <v>2763.3</v>
      </c>
      <c r="E620">
        <v>3129.3</v>
      </c>
      <c r="F620" s="167">
        <f t="shared" si="146"/>
        <v>2763.3</v>
      </c>
      <c r="G620" s="2">
        <f t="shared" si="147"/>
        <v>3129.3</v>
      </c>
      <c r="H620" s="49">
        <f t="shared" si="148"/>
        <v>-11.695906432748536</v>
      </c>
    </row>
    <row r="621" spans="1:8" x14ac:dyDescent="0.2">
      <c r="A621" s="76">
        <f t="shared" si="149"/>
        <v>43181</v>
      </c>
      <c r="B621">
        <v>0</v>
      </c>
      <c r="C621">
        <v>0</v>
      </c>
      <c r="D621">
        <v>2896.1</v>
      </c>
      <c r="E621">
        <v>3338.3</v>
      </c>
      <c r="F621" s="167">
        <f t="shared" si="146"/>
        <v>2896.1</v>
      </c>
      <c r="G621" s="2">
        <f t="shared" si="147"/>
        <v>3338.3</v>
      </c>
      <c r="H621" s="49">
        <f t="shared" si="148"/>
        <v>-13.246263068028641</v>
      </c>
    </row>
    <row r="622" spans="1:8" x14ac:dyDescent="0.2">
      <c r="A622" s="76">
        <f t="shared" si="149"/>
        <v>43188</v>
      </c>
      <c r="B622">
        <v>0</v>
      </c>
      <c r="C622">
        <v>0</v>
      </c>
      <c r="D622">
        <v>2972.4</v>
      </c>
      <c r="E622">
        <v>3423</v>
      </c>
      <c r="F622" s="167">
        <f t="shared" si="146"/>
        <v>2972.4</v>
      </c>
      <c r="G622" s="2">
        <f t="shared" si="147"/>
        <v>3423</v>
      </c>
      <c r="H622" s="49">
        <f t="shared" si="148"/>
        <v>-13.163891323400524</v>
      </c>
    </row>
    <row r="623" spans="1:8" x14ac:dyDescent="0.2">
      <c r="A623" s="76">
        <f t="shared" si="149"/>
        <v>43195</v>
      </c>
      <c r="B623">
        <v>0</v>
      </c>
      <c r="C623">
        <v>0</v>
      </c>
      <c r="D623">
        <v>3024.9</v>
      </c>
      <c r="E623">
        <v>3486.1</v>
      </c>
      <c r="F623" s="167">
        <f t="shared" si="146"/>
        <v>3024.9</v>
      </c>
      <c r="G623" s="2">
        <f t="shared" si="147"/>
        <v>3486.1</v>
      </c>
      <c r="H623" s="49">
        <f t="shared" si="148"/>
        <v>-13.229683600585174</v>
      </c>
    </row>
    <row r="624" spans="1:8" x14ac:dyDescent="0.2">
      <c r="A624" s="76">
        <f t="shared" si="149"/>
        <v>43202</v>
      </c>
      <c r="B624" s="118">
        <v>40</v>
      </c>
      <c r="C624">
        <v>0</v>
      </c>
      <c r="D624">
        <v>3024.9</v>
      </c>
      <c r="E624">
        <v>3571.1</v>
      </c>
      <c r="F624" s="167">
        <f t="shared" si="146"/>
        <v>3064.9</v>
      </c>
      <c r="G624" s="2">
        <f t="shared" si="147"/>
        <v>3571.1</v>
      </c>
      <c r="H624" s="49">
        <f t="shared" si="148"/>
        <v>-14.174904091176387</v>
      </c>
    </row>
    <row r="625" spans="1:9" x14ac:dyDescent="0.2">
      <c r="A625" s="76">
        <f t="shared" si="149"/>
        <v>43209</v>
      </c>
      <c r="B625" s="118">
        <v>40</v>
      </c>
      <c r="C625">
        <v>0</v>
      </c>
      <c r="D625" s="118">
        <v>3107</v>
      </c>
      <c r="E625" s="118">
        <v>3647</v>
      </c>
      <c r="F625" s="167">
        <f t="shared" si="146"/>
        <v>3147</v>
      </c>
      <c r="G625" s="2">
        <f t="shared" si="147"/>
        <v>3647</v>
      </c>
      <c r="H625" s="49">
        <f t="shared" si="148"/>
        <v>-13.709898546750754</v>
      </c>
    </row>
    <row r="626" spans="1:9" x14ac:dyDescent="0.2">
      <c r="A626" s="76">
        <f t="shared" si="149"/>
        <v>43216</v>
      </c>
      <c r="B626" s="118">
        <v>40</v>
      </c>
      <c r="C626">
        <v>0</v>
      </c>
      <c r="D626" s="118">
        <v>3107</v>
      </c>
      <c r="E626">
        <v>3791.8</v>
      </c>
      <c r="F626" s="167">
        <f t="shared" si="146"/>
        <v>3147</v>
      </c>
      <c r="G626" s="2">
        <f t="shared" si="147"/>
        <v>3791.8</v>
      </c>
      <c r="H626" s="49">
        <f t="shared" si="148"/>
        <v>-17.00511630360252</v>
      </c>
    </row>
    <row r="627" spans="1:9" x14ac:dyDescent="0.2">
      <c r="A627" s="76">
        <f t="shared" si="149"/>
        <v>43223</v>
      </c>
      <c r="B627" s="118">
        <v>80</v>
      </c>
      <c r="C627">
        <v>0</v>
      </c>
      <c r="D627">
        <v>3192.1</v>
      </c>
      <c r="E627">
        <v>3791.9</v>
      </c>
      <c r="F627" s="167">
        <f t="shared" si="146"/>
        <v>3272.1</v>
      </c>
      <c r="G627" s="2">
        <f t="shared" si="147"/>
        <v>3791.9</v>
      </c>
      <c r="H627" s="49">
        <f t="shared" si="148"/>
        <v>-13.708167409478101</v>
      </c>
      <c r="I627">
        <v>60</v>
      </c>
    </row>
    <row r="628" spans="1:9" x14ac:dyDescent="0.2">
      <c r="A628" s="76">
        <f t="shared" si="149"/>
        <v>43230</v>
      </c>
      <c r="B628" s="118">
        <v>80</v>
      </c>
      <c r="C628">
        <v>0</v>
      </c>
      <c r="D628">
        <v>3320</v>
      </c>
      <c r="E628">
        <v>3849.6</v>
      </c>
      <c r="F628" s="167">
        <f t="shared" ref="F628:F641" si="150">+B628+D628</f>
        <v>3400</v>
      </c>
      <c r="G628" s="2">
        <f t="shared" ref="G628:G641" si="151">+C628+E628</f>
        <v>3849.6</v>
      </c>
      <c r="H628" s="49">
        <f t="shared" ref="H628:H641" si="152">+(F628/G628-1)*100</f>
        <v>-11.679135494596837</v>
      </c>
      <c r="I628">
        <v>60</v>
      </c>
    </row>
    <row r="629" spans="1:9" x14ac:dyDescent="0.2">
      <c r="A629" s="76">
        <f t="shared" si="149"/>
        <v>43237</v>
      </c>
      <c r="B629" s="118">
        <v>80</v>
      </c>
      <c r="C629">
        <v>0</v>
      </c>
      <c r="D629">
        <v>3405.5</v>
      </c>
      <c r="E629">
        <v>3849.6</v>
      </c>
      <c r="F629" s="167">
        <f t="shared" si="150"/>
        <v>3485.5</v>
      </c>
      <c r="G629" s="2">
        <f t="shared" si="151"/>
        <v>3849.6</v>
      </c>
      <c r="H629" s="49">
        <f t="shared" si="152"/>
        <v>-9.4581255195344998</v>
      </c>
      <c r="I629">
        <v>60</v>
      </c>
    </row>
    <row r="630" spans="1:9" x14ac:dyDescent="0.2">
      <c r="A630" s="76">
        <f t="shared" si="149"/>
        <v>43244</v>
      </c>
      <c r="B630" s="118">
        <v>80</v>
      </c>
      <c r="C630">
        <v>200</v>
      </c>
      <c r="D630">
        <v>3579.9</v>
      </c>
      <c r="E630">
        <v>3849.7</v>
      </c>
      <c r="F630" s="167">
        <f t="shared" si="150"/>
        <v>3659.9</v>
      </c>
      <c r="G630" s="2">
        <f t="shared" si="151"/>
        <v>4049.7</v>
      </c>
      <c r="H630" s="49">
        <f t="shared" si="152"/>
        <v>-9.6254043509395704</v>
      </c>
      <c r="I630">
        <v>60</v>
      </c>
    </row>
    <row r="631" spans="1:9" x14ac:dyDescent="0.2">
      <c r="A631" s="76">
        <f t="shared" si="149"/>
        <v>43251</v>
      </c>
      <c r="B631">
        <v>88.5</v>
      </c>
      <c r="C631">
        <v>200</v>
      </c>
      <c r="D631">
        <v>3624.9</v>
      </c>
      <c r="E631">
        <v>3934.6</v>
      </c>
      <c r="F631" s="167">
        <f t="shared" si="150"/>
        <v>3713.4</v>
      </c>
      <c r="G631" s="2">
        <f t="shared" si="151"/>
        <v>4134.6000000000004</v>
      </c>
      <c r="H631" s="49">
        <f t="shared" si="152"/>
        <v>-10.187200696560739</v>
      </c>
      <c r="I631">
        <v>60</v>
      </c>
    </row>
    <row r="632" spans="1:9" x14ac:dyDescent="0.2">
      <c r="A632" s="76">
        <f t="shared" si="149"/>
        <v>43258</v>
      </c>
      <c r="B632">
        <v>88.5</v>
      </c>
      <c r="C632">
        <v>200</v>
      </c>
      <c r="D632">
        <v>3624.9</v>
      </c>
      <c r="E632">
        <v>3934.6</v>
      </c>
      <c r="F632" s="167">
        <f t="shared" si="150"/>
        <v>3713.4</v>
      </c>
      <c r="G632" s="2">
        <f t="shared" si="151"/>
        <v>4134.6000000000004</v>
      </c>
      <c r="H632" s="49">
        <f t="shared" si="152"/>
        <v>-10.187200696560739</v>
      </c>
      <c r="I632">
        <v>60</v>
      </c>
    </row>
    <row r="633" spans="1:9" x14ac:dyDescent="0.2">
      <c r="A633" s="76">
        <f t="shared" si="149"/>
        <v>43265</v>
      </c>
      <c r="B633">
        <v>48.5</v>
      </c>
      <c r="C633">
        <v>200</v>
      </c>
      <c r="D633">
        <v>3982.7</v>
      </c>
      <c r="E633">
        <v>3934.7</v>
      </c>
      <c r="F633" s="167">
        <f t="shared" si="150"/>
        <v>4031.2</v>
      </c>
      <c r="G633" s="2">
        <f t="shared" si="151"/>
        <v>4134.7</v>
      </c>
      <c r="H633" s="49">
        <f t="shared" si="152"/>
        <v>-2.5032045855805762</v>
      </c>
      <c r="I633">
        <v>60</v>
      </c>
    </row>
    <row r="634" spans="1:9" x14ac:dyDescent="0.2">
      <c r="A634" s="76">
        <f t="shared" si="149"/>
        <v>43272</v>
      </c>
      <c r="B634">
        <v>48.5</v>
      </c>
      <c r="C634">
        <v>200</v>
      </c>
      <c r="D634">
        <v>4059.5</v>
      </c>
      <c r="E634">
        <v>4014.4</v>
      </c>
      <c r="F634" s="167">
        <f t="shared" si="150"/>
        <v>4108</v>
      </c>
      <c r="G634" s="2">
        <f t="shared" si="151"/>
        <v>4214.3999999999996</v>
      </c>
      <c r="H634" s="49">
        <f t="shared" si="152"/>
        <v>-2.5246772968868569</v>
      </c>
      <c r="I634">
        <v>100</v>
      </c>
    </row>
    <row r="635" spans="1:9" x14ac:dyDescent="0.2">
      <c r="A635" s="76">
        <f t="shared" si="149"/>
        <v>43279</v>
      </c>
      <c r="B635" s="118">
        <v>52</v>
      </c>
      <c r="C635" s="118">
        <v>135</v>
      </c>
      <c r="D635">
        <v>4221.6000000000004</v>
      </c>
      <c r="E635">
        <v>4014.4</v>
      </c>
      <c r="F635" s="167">
        <f t="shared" si="150"/>
        <v>4273.6000000000004</v>
      </c>
      <c r="G635" s="2">
        <f t="shared" si="151"/>
        <v>4149.3999999999996</v>
      </c>
      <c r="H635" s="49">
        <f t="shared" si="152"/>
        <v>2.9932038366992986</v>
      </c>
      <c r="I635">
        <v>100</v>
      </c>
    </row>
    <row r="636" spans="1:9" x14ac:dyDescent="0.2">
      <c r="A636" s="76">
        <f t="shared" si="149"/>
        <v>43286</v>
      </c>
      <c r="B636" s="118">
        <v>52</v>
      </c>
      <c r="C636" s="118">
        <v>152</v>
      </c>
      <c r="D636">
        <v>4221.6000000000004</v>
      </c>
      <c r="E636">
        <v>4099.1000000000004</v>
      </c>
      <c r="F636" s="167">
        <f t="shared" si="150"/>
        <v>4273.6000000000004</v>
      </c>
      <c r="G636" s="2">
        <f t="shared" si="151"/>
        <v>4251.1000000000004</v>
      </c>
      <c r="H636" s="49">
        <f t="shared" si="152"/>
        <v>0.52927477594033601</v>
      </c>
      <c r="I636">
        <v>100</v>
      </c>
    </row>
    <row r="637" spans="1:9" x14ac:dyDescent="0.2">
      <c r="A637" s="76">
        <f t="shared" si="149"/>
        <v>43293</v>
      </c>
      <c r="B637" s="118">
        <v>40</v>
      </c>
      <c r="C637" s="118">
        <v>65</v>
      </c>
      <c r="D637">
        <v>4300.1000000000004</v>
      </c>
      <c r="E637">
        <v>4116.1000000000004</v>
      </c>
      <c r="F637" s="167">
        <f t="shared" si="150"/>
        <v>4340.1000000000004</v>
      </c>
      <c r="G637" s="2">
        <f t="shared" si="151"/>
        <v>4181.1000000000004</v>
      </c>
      <c r="H637" s="49">
        <f t="shared" si="152"/>
        <v>3.8028270072469006</v>
      </c>
      <c r="I637">
        <v>100</v>
      </c>
    </row>
    <row r="638" spans="1:9" x14ac:dyDescent="0.2">
      <c r="A638" s="76">
        <f t="shared" si="149"/>
        <v>43300</v>
      </c>
      <c r="B638" s="118">
        <v>40</v>
      </c>
      <c r="C638" s="118">
        <v>65</v>
      </c>
      <c r="D638">
        <v>4487.3999999999996</v>
      </c>
      <c r="E638">
        <v>4116.2</v>
      </c>
      <c r="F638" s="167">
        <f t="shared" si="150"/>
        <v>4527.3999999999996</v>
      </c>
      <c r="G638" s="2">
        <f t="shared" si="151"/>
        <v>4181.2</v>
      </c>
      <c r="H638" s="49">
        <f t="shared" si="152"/>
        <v>8.2799196402946418</v>
      </c>
      <c r="I638">
        <v>100</v>
      </c>
    </row>
    <row r="639" spans="1:9" x14ac:dyDescent="0.2">
      <c r="A639" s="76">
        <f t="shared" si="149"/>
        <v>43307</v>
      </c>
      <c r="B639" s="118">
        <v>40</v>
      </c>
      <c r="C639" s="118">
        <v>74.5</v>
      </c>
      <c r="D639">
        <v>4575.3999999999996</v>
      </c>
      <c r="E639">
        <v>4311.8</v>
      </c>
      <c r="F639" s="167">
        <f t="shared" si="150"/>
        <v>4615.3999999999996</v>
      </c>
      <c r="G639" s="2">
        <f t="shared" si="151"/>
        <v>4386.3</v>
      </c>
      <c r="H639" s="49">
        <f t="shared" si="152"/>
        <v>5.2230809566149006</v>
      </c>
      <c r="I639">
        <v>100</v>
      </c>
    </row>
    <row r="640" spans="1:9" x14ac:dyDescent="0.2">
      <c r="A640" s="76">
        <f t="shared" si="149"/>
        <v>43314</v>
      </c>
      <c r="B640" s="118">
        <v>40</v>
      </c>
      <c r="C640" s="118">
        <v>9.5</v>
      </c>
      <c r="D640">
        <v>5051.1000000000004</v>
      </c>
      <c r="E640">
        <v>4397.3</v>
      </c>
      <c r="F640" s="167">
        <f t="shared" si="150"/>
        <v>5091.1000000000004</v>
      </c>
      <c r="G640" s="2">
        <f t="shared" si="151"/>
        <v>4406.8</v>
      </c>
      <c r="H640" s="49">
        <f t="shared" si="152"/>
        <v>15.528274484887007</v>
      </c>
      <c r="I640">
        <v>100</v>
      </c>
    </row>
    <row r="641" spans="1:8" x14ac:dyDescent="0.2">
      <c r="A641" s="76">
        <f t="shared" si="149"/>
        <v>43321</v>
      </c>
      <c r="F641" s="167">
        <f t="shared" si="150"/>
        <v>0</v>
      </c>
      <c r="G641" s="2">
        <f t="shared" si="151"/>
        <v>0</v>
      </c>
      <c r="H641" s="49" t="e">
        <f t="shared" si="152"/>
        <v>#DIV/0!</v>
      </c>
    </row>
    <row r="642" spans="1:8" x14ac:dyDescent="0.2">
      <c r="A642" s="76">
        <f t="shared" ref="A642:A705" si="153">+A641+7</f>
        <v>43328</v>
      </c>
    </row>
    <row r="643" spans="1:8" x14ac:dyDescent="0.2">
      <c r="A643" s="76">
        <f t="shared" si="153"/>
        <v>43335</v>
      </c>
    </row>
    <row r="644" spans="1:8" x14ac:dyDescent="0.2">
      <c r="A644" s="76">
        <f t="shared" si="153"/>
        <v>43342</v>
      </c>
    </row>
    <row r="645" spans="1:8" x14ac:dyDescent="0.2">
      <c r="A645" s="76">
        <f t="shared" si="153"/>
        <v>43349</v>
      </c>
    </row>
    <row r="646" spans="1:8" x14ac:dyDescent="0.2">
      <c r="A646" s="76">
        <f t="shared" si="153"/>
        <v>43356</v>
      </c>
    </row>
    <row r="647" spans="1:8" x14ac:dyDescent="0.2">
      <c r="A647" s="76">
        <f t="shared" si="153"/>
        <v>43363</v>
      </c>
    </row>
    <row r="648" spans="1:8" x14ac:dyDescent="0.2">
      <c r="A648" s="76">
        <f t="shared" si="153"/>
        <v>43370</v>
      </c>
    </row>
    <row r="649" spans="1:8" x14ac:dyDescent="0.2">
      <c r="A649" s="76">
        <f t="shared" si="153"/>
        <v>43377</v>
      </c>
    </row>
    <row r="650" spans="1:8" x14ac:dyDescent="0.2">
      <c r="A650" s="76">
        <f t="shared" si="153"/>
        <v>43384</v>
      </c>
    </row>
    <row r="651" spans="1:8" x14ac:dyDescent="0.2">
      <c r="A651" s="76">
        <f t="shared" si="153"/>
        <v>43391</v>
      </c>
    </row>
    <row r="652" spans="1:8" x14ac:dyDescent="0.2">
      <c r="A652" s="76">
        <f t="shared" si="153"/>
        <v>43398</v>
      </c>
    </row>
    <row r="653" spans="1:8" x14ac:dyDescent="0.2">
      <c r="A653" s="76">
        <f t="shared" si="153"/>
        <v>43405</v>
      </c>
    </row>
    <row r="654" spans="1:8" x14ac:dyDescent="0.2">
      <c r="A654" s="76">
        <f t="shared" si="153"/>
        <v>43412</v>
      </c>
    </row>
    <row r="655" spans="1:8" x14ac:dyDescent="0.2">
      <c r="A655" s="76">
        <f t="shared" si="153"/>
        <v>43419</v>
      </c>
    </row>
    <row r="656" spans="1:8" x14ac:dyDescent="0.2">
      <c r="A656" s="76">
        <f t="shared" si="153"/>
        <v>43426</v>
      </c>
    </row>
    <row r="657" spans="1:1" x14ac:dyDescent="0.2">
      <c r="A657" s="76">
        <f t="shared" si="153"/>
        <v>43433</v>
      </c>
    </row>
    <row r="658" spans="1:1" x14ac:dyDescent="0.2">
      <c r="A658" s="76">
        <f t="shared" si="153"/>
        <v>43440</v>
      </c>
    </row>
    <row r="659" spans="1:1" x14ac:dyDescent="0.2">
      <c r="A659" s="76">
        <f t="shared" si="153"/>
        <v>43447</v>
      </c>
    </row>
    <row r="660" spans="1:1" x14ac:dyDescent="0.2">
      <c r="A660" s="76">
        <f t="shared" si="153"/>
        <v>43454</v>
      </c>
    </row>
    <row r="661" spans="1:1" x14ac:dyDescent="0.2">
      <c r="A661" s="76">
        <f t="shared" si="153"/>
        <v>43461</v>
      </c>
    </row>
    <row r="662" spans="1:1" x14ac:dyDescent="0.2">
      <c r="A662" s="76">
        <f t="shared" si="153"/>
        <v>43468</v>
      </c>
    </row>
    <row r="663" spans="1:1" x14ac:dyDescent="0.2">
      <c r="A663" s="76">
        <f t="shared" si="153"/>
        <v>43475</v>
      </c>
    </row>
    <row r="664" spans="1:1" x14ac:dyDescent="0.2">
      <c r="A664" s="76">
        <f t="shared" si="153"/>
        <v>43482</v>
      </c>
    </row>
    <row r="665" spans="1:1" x14ac:dyDescent="0.2">
      <c r="A665" s="76">
        <f t="shared" si="153"/>
        <v>43489</v>
      </c>
    </row>
    <row r="666" spans="1:1" x14ac:dyDescent="0.2">
      <c r="A666" s="76">
        <f t="shared" si="153"/>
        <v>43496</v>
      </c>
    </row>
    <row r="667" spans="1:1" x14ac:dyDescent="0.2">
      <c r="A667" s="76">
        <f t="shared" si="153"/>
        <v>43503</v>
      </c>
    </row>
    <row r="668" spans="1:1" x14ac:dyDescent="0.2">
      <c r="A668" s="76">
        <f t="shared" si="153"/>
        <v>43510</v>
      </c>
    </row>
    <row r="669" spans="1:1" x14ac:dyDescent="0.2">
      <c r="A669" s="76">
        <f t="shared" si="153"/>
        <v>43517</v>
      </c>
    </row>
    <row r="670" spans="1:1" x14ac:dyDescent="0.2">
      <c r="A670" s="76">
        <f t="shared" si="153"/>
        <v>43524</v>
      </c>
    </row>
    <row r="671" spans="1:1" x14ac:dyDescent="0.2">
      <c r="A671" s="76">
        <f t="shared" si="153"/>
        <v>43531</v>
      </c>
    </row>
    <row r="672" spans="1:1" x14ac:dyDescent="0.2">
      <c r="A672" s="76">
        <f t="shared" si="153"/>
        <v>43538</v>
      </c>
    </row>
    <row r="673" spans="1:1" x14ac:dyDescent="0.2">
      <c r="A673" s="76">
        <f t="shared" si="153"/>
        <v>43545</v>
      </c>
    </row>
    <row r="674" spans="1:1" x14ac:dyDescent="0.2">
      <c r="A674" s="76">
        <f t="shared" si="153"/>
        <v>43552</v>
      </c>
    </row>
    <row r="675" spans="1:1" x14ac:dyDescent="0.2">
      <c r="A675" s="76">
        <f t="shared" si="153"/>
        <v>43559</v>
      </c>
    </row>
    <row r="676" spans="1:1" x14ac:dyDescent="0.2">
      <c r="A676" s="76">
        <f t="shared" si="153"/>
        <v>43566</v>
      </c>
    </row>
    <row r="677" spans="1:1" x14ac:dyDescent="0.2">
      <c r="A677" s="76">
        <f t="shared" si="153"/>
        <v>43573</v>
      </c>
    </row>
    <row r="678" spans="1:1" x14ac:dyDescent="0.2">
      <c r="A678" s="76">
        <f t="shared" si="153"/>
        <v>43580</v>
      </c>
    </row>
    <row r="679" spans="1:1" x14ac:dyDescent="0.2">
      <c r="A679" s="76">
        <f t="shared" si="153"/>
        <v>43587</v>
      </c>
    </row>
    <row r="680" spans="1:1" x14ac:dyDescent="0.2">
      <c r="A680" s="76">
        <f t="shared" si="153"/>
        <v>43594</v>
      </c>
    </row>
    <row r="681" spans="1:1" x14ac:dyDescent="0.2">
      <c r="A681" s="76">
        <f t="shared" si="153"/>
        <v>43601</v>
      </c>
    </row>
    <row r="682" spans="1:1" x14ac:dyDescent="0.2">
      <c r="A682" s="76">
        <f t="shared" si="153"/>
        <v>43608</v>
      </c>
    </row>
    <row r="683" spans="1:1" x14ac:dyDescent="0.2">
      <c r="A683" s="76">
        <f t="shared" si="153"/>
        <v>43615</v>
      </c>
    </row>
    <row r="684" spans="1:1" x14ac:dyDescent="0.2">
      <c r="A684" s="76">
        <f t="shared" si="153"/>
        <v>43622</v>
      </c>
    </row>
    <row r="685" spans="1:1" x14ac:dyDescent="0.2">
      <c r="A685" s="76">
        <f t="shared" si="153"/>
        <v>43629</v>
      </c>
    </row>
    <row r="686" spans="1:1" x14ac:dyDescent="0.2">
      <c r="A686" s="76">
        <f t="shared" si="153"/>
        <v>43636</v>
      </c>
    </row>
    <row r="687" spans="1:1" x14ac:dyDescent="0.2">
      <c r="A687" s="76">
        <f t="shared" si="153"/>
        <v>43643</v>
      </c>
    </row>
    <row r="688" spans="1:1" x14ac:dyDescent="0.2">
      <c r="A688" s="76">
        <f t="shared" si="153"/>
        <v>43650</v>
      </c>
    </row>
    <row r="689" spans="1:1" x14ac:dyDescent="0.2">
      <c r="A689" s="76">
        <f t="shared" si="153"/>
        <v>43657</v>
      </c>
    </row>
    <row r="690" spans="1:1" x14ac:dyDescent="0.2">
      <c r="A690" s="76">
        <f t="shared" si="153"/>
        <v>43664</v>
      </c>
    </row>
    <row r="691" spans="1:1" x14ac:dyDescent="0.2">
      <c r="A691" s="76">
        <f t="shared" si="153"/>
        <v>43671</v>
      </c>
    </row>
    <row r="692" spans="1:1" x14ac:dyDescent="0.2">
      <c r="A692" s="76">
        <f t="shared" si="153"/>
        <v>43678</v>
      </c>
    </row>
    <row r="693" spans="1:1" x14ac:dyDescent="0.2">
      <c r="A693" s="76">
        <f t="shared" si="153"/>
        <v>43685</v>
      </c>
    </row>
    <row r="694" spans="1:1" x14ac:dyDescent="0.2">
      <c r="A694" s="76">
        <f t="shared" si="153"/>
        <v>43692</v>
      </c>
    </row>
    <row r="695" spans="1:1" x14ac:dyDescent="0.2">
      <c r="A695" s="76">
        <f t="shared" si="153"/>
        <v>43699</v>
      </c>
    </row>
    <row r="696" spans="1:1" x14ac:dyDescent="0.2">
      <c r="A696" s="76">
        <f t="shared" si="153"/>
        <v>43706</v>
      </c>
    </row>
    <row r="697" spans="1:1" x14ac:dyDescent="0.2">
      <c r="A697" s="76">
        <f t="shared" si="153"/>
        <v>43713</v>
      </c>
    </row>
    <row r="698" spans="1:1" x14ac:dyDescent="0.2">
      <c r="A698" s="76">
        <f t="shared" si="153"/>
        <v>43720</v>
      </c>
    </row>
    <row r="699" spans="1:1" x14ac:dyDescent="0.2">
      <c r="A699" s="76">
        <f t="shared" si="153"/>
        <v>43727</v>
      </c>
    </row>
    <row r="700" spans="1:1" x14ac:dyDescent="0.2">
      <c r="A700" s="76">
        <f t="shared" si="153"/>
        <v>43734</v>
      </c>
    </row>
    <row r="701" spans="1:1" x14ac:dyDescent="0.2">
      <c r="A701" s="76">
        <f t="shared" si="153"/>
        <v>43741</v>
      </c>
    </row>
    <row r="702" spans="1:1" x14ac:dyDescent="0.2">
      <c r="A702" s="76">
        <f t="shared" si="153"/>
        <v>43748</v>
      </c>
    </row>
    <row r="703" spans="1:1" x14ac:dyDescent="0.2">
      <c r="A703" s="76">
        <f t="shared" si="153"/>
        <v>43755</v>
      </c>
    </row>
    <row r="704" spans="1:1" x14ac:dyDescent="0.2">
      <c r="A704" s="76">
        <f t="shared" si="153"/>
        <v>43762</v>
      </c>
    </row>
    <row r="705" spans="1:1" x14ac:dyDescent="0.2">
      <c r="A705" s="76">
        <f t="shared" si="153"/>
        <v>43769</v>
      </c>
    </row>
    <row r="706" spans="1:1" x14ac:dyDescent="0.2">
      <c r="A706" s="76">
        <f t="shared" ref="A706:A767" si="154">+A705+7</f>
        <v>43776</v>
      </c>
    </row>
    <row r="707" spans="1:1" x14ac:dyDescent="0.2">
      <c r="A707" s="76">
        <f t="shared" si="154"/>
        <v>43783</v>
      </c>
    </row>
    <row r="708" spans="1:1" x14ac:dyDescent="0.2">
      <c r="A708" s="76">
        <f t="shared" si="154"/>
        <v>43790</v>
      </c>
    </row>
    <row r="709" spans="1:1" x14ac:dyDescent="0.2">
      <c r="A709" s="76">
        <f t="shared" si="154"/>
        <v>43797</v>
      </c>
    </row>
    <row r="710" spans="1:1" x14ac:dyDescent="0.2">
      <c r="A710" s="76">
        <f t="shared" si="154"/>
        <v>43804</v>
      </c>
    </row>
    <row r="711" spans="1:1" x14ac:dyDescent="0.2">
      <c r="A711" s="76">
        <f t="shared" si="154"/>
        <v>43811</v>
      </c>
    </row>
    <row r="712" spans="1:1" x14ac:dyDescent="0.2">
      <c r="A712" s="76">
        <f t="shared" si="154"/>
        <v>43818</v>
      </c>
    </row>
    <row r="713" spans="1:1" x14ac:dyDescent="0.2">
      <c r="A713" s="76">
        <f t="shared" si="154"/>
        <v>43825</v>
      </c>
    </row>
    <row r="714" spans="1:1" x14ac:dyDescent="0.2">
      <c r="A714" s="76">
        <f t="shared" si="154"/>
        <v>43832</v>
      </c>
    </row>
    <row r="715" spans="1:1" x14ac:dyDescent="0.2">
      <c r="A715" s="76">
        <f t="shared" si="154"/>
        <v>43839</v>
      </c>
    </row>
    <row r="716" spans="1:1" x14ac:dyDescent="0.2">
      <c r="A716" s="76">
        <f t="shared" si="154"/>
        <v>43846</v>
      </c>
    </row>
    <row r="717" spans="1:1" x14ac:dyDescent="0.2">
      <c r="A717" s="76">
        <f t="shared" si="154"/>
        <v>43853</v>
      </c>
    </row>
    <row r="718" spans="1:1" x14ac:dyDescent="0.2">
      <c r="A718" s="76">
        <f t="shared" si="154"/>
        <v>43860</v>
      </c>
    </row>
    <row r="719" spans="1:1" x14ac:dyDescent="0.2">
      <c r="A719" s="76">
        <f t="shared" si="154"/>
        <v>43867</v>
      </c>
    </row>
    <row r="720" spans="1:1" x14ac:dyDescent="0.2">
      <c r="A720" s="76">
        <f t="shared" si="154"/>
        <v>43874</v>
      </c>
    </row>
    <row r="721" spans="1:1" x14ac:dyDescent="0.2">
      <c r="A721" s="76">
        <f t="shared" si="154"/>
        <v>43881</v>
      </c>
    </row>
    <row r="722" spans="1:1" x14ac:dyDescent="0.2">
      <c r="A722" s="76">
        <f t="shared" si="154"/>
        <v>43888</v>
      </c>
    </row>
    <row r="723" spans="1:1" x14ac:dyDescent="0.2">
      <c r="A723" s="76">
        <f t="shared" si="154"/>
        <v>43895</v>
      </c>
    </row>
    <row r="724" spans="1:1" x14ac:dyDescent="0.2">
      <c r="A724" s="76">
        <f t="shared" si="154"/>
        <v>43902</v>
      </c>
    </row>
    <row r="725" spans="1:1" x14ac:dyDescent="0.2">
      <c r="A725" s="76">
        <f t="shared" si="154"/>
        <v>43909</v>
      </c>
    </row>
    <row r="726" spans="1:1" x14ac:dyDescent="0.2">
      <c r="A726" s="76">
        <f t="shared" si="154"/>
        <v>43916</v>
      </c>
    </row>
    <row r="727" spans="1:1" x14ac:dyDescent="0.2">
      <c r="A727" s="76">
        <f t="shared" si="154"/>
        <v>43923</v>
      </c>
    </row>
    <row r="728" spans="1:1" x14ac:dyDescent="0.2">
      <c r="A728" s="76">
        <f t="shared" si="154"/>
        <v>43930</v>
      </c>
    </row>
    <row r="729" spans="1:1" x14ac:dyDescent="0.2">
      <c r="A729" s="76">
        <f t="shared" si="154"/>
        <v>43937</v>
      </c>
    </row>
    <row r="730" spans="1:1" x14ac:dyDescent="0.2">
      <c r="A730" s="76">
        <f t="shared" si="154"/>
        <v>43944</v>
      </c>
    </row>
    <row r="731" spans="1:1" x14ac:dyDescent="0.2">
      <c r="A731" s="76">
        <f t="shared" si="154"/>
        <v>43951</v>
      </c>
    </row>
    <row r="732" spans="1:1" x14ac:dyDescent="0.2">
      <c r="A732" s="76">
        <f t="shared" si="154"/>
        <v>43958</v>
      </c>
    </row>
    <row r="733" spans="1:1" x14ac:dyDescent="0.2">
      <c r="A733" s="76">
        <f t="shared" si="154"/>
        <v>43965</v>
      </c>
    </row>
    <row r="734" spans="1:1" x14ac:dyDescent="0.2">
      <c r="A734" s="76">
        <f t="shared" si="154"/>
        <v>43972</v>
      </c>
    </row>
    <row r="735" spans="1:1" x14ac:dyDescent="0.2">
      <c r="A735" s="76">
        <f t="shared" si="154"/>
        <v>43979</v>
      </c>
    </row>
    <row r="736" spans="1:1" x14ac:dyDescent="0.2">
      <c r="A736" s="76">
        <f t="shared" si="154"/>
        <v>43986</v>
      </c>
    </row>
    <row r="737" spans="1:1" x14ac:dyDescent="0.2">
      <c r="A737" s="76">
        <f t="shared" si="154"/>
        <v>43993</v>
      </c>
    </row>
    <row r="738" spans="1:1" x14ac:dyDescent="0.2">
      <c r="A738" s="76">
        <f t="shared" si="154"/>
        <v>44000</v>
      </c>
    </row>
    <row r="739" spans="1:1" x14ac:dyDescent="0.2">
      <c r="A739" s="76">
        <f t="shared" si="154"/>
        <v>44007</v>
      </c>
    </row>
    <row r="740" spans="1:1" x14ac:dyDescent="0.2">
      <c r="A740" s="76">
        <f t="shared" si="154"/>
        <v>44014</v>
      </c>
    </row>
    <row r="741" spans="1:1" x14ac:dyDescent="0.2">
      <c r="A741" s="76">
        <f t="shared" si="154"/>
        <v>44021</v>
      </c>
    </row>
    <row r="742" spans="1:1" x14ac:dyDescent="0.2">
      <c r="A742" s="76">
        <f t="shared" si="154"/>
        <v>44028</v>
      </c>
    </row>
    <row r="743" spans="1:1" x14ac:dyDescent="0.2">
      <c r="A743" s="76">
        <f t="shared" si="154"/>
        <v>44035</v>
      </c>
    </row>
    <row r="744" spans="1:1" x14ac:dyDescent="0.2">
      <c r="A744" s="76">
        <f t="shared" si="154"/>
        <v>44042</v>
      </c>
    </row>
    <row r="745" spans="1:1" x14ac:dyDescent="0.2">
      <c r="A745" s="76">
        <f t="shared" si="154"/>
        <v>44049</v>
      </c>
    </row>
    <row r="746" spans="1:1" x14ac:dyDescent="0.2">
      <c r="A746" s="76">
        <f t="shared" si="154"/>
        <v>44056</v>
      </c>
    </row>
    <row r="747" spans="1:1" x14ac:dyDescent="0.2">
      <c r="A747" s="76">
        <f t="shared" si="154"/>
        <v>44063</v>
      </c>
    </row>
    <row r="748" spans="1:1" x14ac:dyDescent="0.2">
      <c r="A748" s="76">
        <f t="shared" si="154"/>
        <v>44070</v>
      </c>
    </row>
    <row r="749" spans="1:1" x14ac:dyDescent="0.2">
      <c r="A749" s="76">
        <f t="shared" si="154"/>
        <v>44077</v>
      </c>
    </row>
    <row r="750" spans="1:1" x14ac:dyDescent="0.2">
      <c r="A750" s="76">
        <f t="shared" si="154"/>
        <v>44084</v>
      </c>
    </row>
    <row r="751" spans="1:1" x14ac:dyDescent="0.2">
      <c r="A751" s="76">
        <f t="shared" si="154"/>
        <v>44091</v>
      </c>
    </row>
    <row r="752" spans="1:1" x14ac:dyDescent="0.2">
      <c r="A752" s="76">
        <f t="shared" si="154"/>
        <v>44098</v>
      </c>
    </row>
    <row r="753" spans="1:1" x14ac:dyDescent="0.2">
      <c r="A753" s="76">
        <f t="shared" si="154"/>
        <v>44105</v>
      </c>
    </row>
    <row r="754" spans="1:1" x14ac:dyDescent="0.2">
      <c r="A754" s="76">
        <f t="shared" si="154"/>
        <v>44112</v>
      </c>
    </row>
    <row r="755" spans="1:1" x14ac:dyDescent="0.2">
      <c r="A755" s="76">
        <f t="shared" si="154"/>
        <v>44119</v>
      </c>
    </row>
    <row r="756" spans="1:1" x14ac:dyDescent="0.2">
      <c r="A756" s="76">
        <f t="shared" si="154"/>
        <v>44126</v>
      </c>
    </row>
    <row r="757" spans="1:1" x14ac:dyDescent="0.2">
      <c r="A757" s="76">
        <f t="shared" si="154"/>
        <v>44133</v>
      </c>
    </row>
    <row r="758" spans="1:1" x14ac:dyDescent="0.2">
      <c r="A758" s="76">
        <f t="shared" si="154"/>
        <v>44140</v>
      </c>
    </row>
    <row r="759" spans="1:1" x14ac:dyDescent="0.2">
      <c r="A759" s="76">
        <f t="shared" si="154"/>
        <v>44147</v>
      </c>
    </row>
    <row r="760" spans="1:1" x14ac:dyDescent="0.2">
      <c r="A760" s="76">
        <f t="shared" si="154"/>
        <v>44154</v>
      </c>
    </row>
    <row r="761" spans="1:1" x14ac:dyDescent="0.2">
      <c r="A761" s="76">
        <f t="shared" si="154"/>
        <v>44161</v>
      </c>
    </row>
    <row r="762" spans="1:1" x14ac:dyDescent="0.2">
      <c r="A762" s="76">
        <f t="shared" si="154"/>
        <v>44168</v>
      </c>
    </row>
    <row r="763" spans="1:1" x14ac:dyDescent="0.2">
      <c r="A763" s="76">
        <f t="shared" si="154"/>
        <v>44175</v>
      </c>
    </row>
    <row r="764" spans="1:1" x14ac:dyDescent="0.2">
      <c r="A764" s="76">
        <f t="shared" si="154"/>
        <v>44182</v>
      </c>
    </row>
    <row r="765" spans="1:1" x14ac:dyDescent="0.2">
      <c r="A765" s="76">
        <f t="shared" si="154"/>
        <v>44189</v>
      </c>
    </row>
    <row r="766" spans="1:1" x14ac:dyDescent="0.2">
      <c r="A766" s="76">
        <f t="shared" si="154"/>
        <v>44196</v>
      </c>
    </row>
    <row r="767" spans="1:1" x14ac:dyDescent="0.2">
      <c r="A767" s="76">
        <f t="shared" si="154"/>
        <v>44203</v>
      </c>
    </row>
    <row r="65509" spans="1:8" x14ac:dyDescent="0.2">
      <c r="A65509" s="30"/>
      <c r="F65509" s="10"/>
      <c r="G65509" s="2"/>
      <c r="H65509" s="49"/>
    </row>
  </sheetData>
  <mergeCells count="2">
    <mergeCell ref="D1:E1"/>
    <mergeCell ref="F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zoomScale="130" zoomScaleNormal="130" workbookViewId="0">
      <pane xSplit="2" ySplit="2" topLeftCell="C70" activePane="bottomRight" state="frozen"/>
      <selection pane="topRight" activeCell="C1" sqref="C1"/>
      <selection pane="bottomLeft" activeCell="A3" sqref="A3"/>
      <selection pane="bottomRight" activeCell="E90" sqref="E90"/>
    </sheetView>
  </sheetViews>
  <sheetFormatPr defaultRowHeight="12.75" x14ac:dyDescent="0.2"/>
  <cols>
    <col min="1" max="1" width="10.140625" customWidth="1"/>
    <col min="2" max="2" width="7.140625" customWidth="1"/>
  </cols>
  <sheetData>
    <row r="1" spans="1:10" x14ac:dyDescent="0.2">
      <c r="A1" s="213" t="s">
        <v>342</v>
      </c>
      <c r="B1" s="213"/>
      <c r="C1" s="213" t="s">
        <v>5</v>
      </c>
      <c r="D1" s="213"/>
      <c r="E1" s="315" t="s">
        <v>1</v>
      </c>
      <c r="F1" s="316"/>
      <c r="G1" s="315" t="s">
        <v>2</v>
      </c>
      <c r="H1" s="316"/>
      <c r="I1" s="250"/>
      <c r="J1" s="213" t="s">
        <v>310</v>
      </c>
    </row>
    <row r="2" spans="1:10" x14ac:dyDescent="0.2">
      <c r="A2" s="213" t="s">
        <v>343</v>
      </c>
      <c r="B2" s="251"/>
      <c r="C2" s="251" t="s">
        <v>120</v>
      </c>
      <c r="D2" s="251" t="s">
        <v>28</v>
      </c>
      <c r="E2" s="251" t="s">
        <v>120</v>
      </c>
      <c r="F2" s="251" t="s">
        <v>28</v>
      </c>
      <c r="G2" s="251" t="s">
        <v>120</v>
      </c>
      <c r="H2" s="251" t="s">
        <v>28</v>
      </c>
      <c r="I2" s="252" t="s">
        <v>4</v>
      </c>
      <c r="J2" s="213" t="s">
        <v>309</v>
      </c>
    </row>
    <row r="3" spans="1:10" x14ac:dyDescent="0.2">
      <c r="A3" s="30">
        <v>42747</v>
      </c>
      <c r="C3">
        <v>5.5</v>
      </c>
      <c r="D3">
        <v>0</v>
      </c>
      <c r="E3">
        <v>881</v>
      </c>
      <c r="F3">
        <v>881.1</v>
      </c>
      <c r="G3" s="10">
        <f t="shared" ref="G3:H5" si="0">+C3+E3</f>
        <v>886.5</v>
      </c>
      <c r="H3" s="2">
        <f t="shared" si="0"/>
        <v>881.1</v>
      </c>
      <c r="I3" s="49">
        <f>+(G3/H3-1)*100</f>
        <v>0.61287027579162157</v>
      </c>
    </row>
    <row r="4" spans="1:10" x14ac:dyDescent="0.2">
      <c r="A4" s="30">
        <f>A3+7</f>
        <v>42754</v>
      </c>
      <c r="C4">
        <v>5.5</v>
      </c>
      <c r="D4">
        <v>0</v>
      </c>
      <c r="E4">
        <v>881</v>
      </c>
      <c r="F4">
        <v>955.2</v>
      </c>
      <c r="G4" s="10">
        <f t="shared" si="0"/>
        <v>886.5</v>
      </c>
      <c r="H4" s="2">
        <f t="shared" si="0"/>
        <v>955.2</v>
      </c>
      <c r="I4" s="49">
        <f>+(G4/H4-1)*100</f>
        <v>-7.1922110552763874</v>
      </c>
    </row>
    <row r="5" spans="1:10" x14ac:dyDescent="0.2">
      <c r="A5" s="30">
        <f t="shared" ref="A5:A68" si="1">A4+7</f>
        <v>42761</v>
      </c>
      <c r="C5">
        <v>0</v>
      </c>
      <c r="D5">
        <v>0</v>
      </c>
      <c r="E5">
        <v>1105.4000000000001</v>
      </c>
      <c r="F5">
        <v>955.2</v>
      </c>
      <c r="G5" s="10">
        <f t="shared" si="0"/>
        <v>1105.4000000000001</v>
      </c>
      <c r="H5" s="2">
        <f t="shared" si="0"/>
        <v>955.2</v>
      </c>
      <c r="I5" s="49">
        <f>+(G5/H5-1)*100</f>
        <v>15.724455611390287</v>
      </c>
    </row>
    <row r="6" spans="1:10" x14ac:dyDescent="0.2">
      <c r="A6" s="30">
        <f t="shared" si="1"/>
        <v>42768</v>
      </c>
      <c r="C6">
        <v>0</v>
      </c>
      <c r="D6">
        <v>0</v>
      </c>
      <c r="E6">
        <v>1181.0999999999999</v>
      </c>
      <c r="F6">
        <v>1023.7</v>
      </c>
      <c r="G6" s="10">
        <f>+C6+E6</f>
        <v>1181.0999999999999</v>
      </c>
      <c r="H6" s="2">
        <f>+D6+F6</f>
        <v>1023.7</v>
      </c>
      <c r="I6" s="49">
        <f>+(G6/H6-1)*100</f>
        <v>15.375598319820249</v>
      </c>
    </row>
    <row r="7" spans="1:10" x14ac:dyDescent="0.2">
      <c r="A7" s="30">
        <f t="shared" si="1"/>
        <v>42775</v>
      </c>
      <c r="C7">
        <v>0</v>
      </c>
      <c r="D7">
        <v>0</v>
      </c>
      <c r="E7">
        <v>1028.7</v>
      </c>
      <c r="F7">
        <v>1093.5999999999999</v>
      </c>
      <c r="G7" s="10">
        <f t="shared" ref="G7:G28" si="2">+C7+E7</f>
        <v>1028.7</v>
      </c>
      <c r="H7" s="2">
        <f t="shared" ref="H7:H28" si="3">+D7+F7</f>
        <v>1093.5999999999999</v>
      </c>
      <c r="I7" s="49">
        <f t="shared" ref="I7:I28" si="4">+(G7/H7-1)*100</f>
        <v>-5.9345281638624625</v>
      </c>
    </row>
    <row r="8" spans="1:10" x14ac:dyDescent="0.2">
      <c r="A8" s="30">
        <f t="shared" si="1"/>
        <v>42782</v>
      </c>
      <c r="C8">
        <v>0</v>
      </c>
      <c r="D8">
        <v>0</v>
      </c>
      <c r="E8">
        <v>1181.9000000000001</v>
      </c>
      <c r="F8">
        <v>1156.5999999999999</v>
      </c>
      <c r="G8" s="10">
        <f t="shared" si="2"/>
        <v>1181.9000000000001</v>
      </c>
      <c r="H8" s="2">
        <f t="shared" si="3"/>
        <v>1156.5999999999999</v>
      </c>
      <c r="I8" s="49">
        <f t="shared" si="4"/>
        <v>2.1874459623033138</v>
      </c>
    </row>
    <row r="9" spans="1:10" x14ac:dyDescent="0.2">
      <c r="A9" s="30">
        <f t="shared" si="1"/>
        <v>42789</v>
      </c>
      <c r="C9">
        <v>0</v>
      </c>
      <c r="D9">
        <v>0</v>
      </c>
      <c r="E9">
        <v>1104.9000000000001</v>
      </c>
      <c r="F9">
        <v>1226.5999999999999</v>
      </c>
      <c r="G9" s="10">
        <f t="shared" si="2"/>
        <v>1104.9000000000001</v>
      </c>
      <c r="H9" s="2">
        <f t="shared" si="3"/>
        <v>1226.5999999999999</v>
      </c>
      <c r="I9" s="49">
        <f t="shared" si="4"/>
        <v>-9.9217348768954707</v>
      </c>
    </row>
    <row r="10" spans="1:10" x14ac:dyDescent="0.2">
      <c r="A10" s="30">
        <f t="shared" si="1"/>
        <v>42796</v>
      </c>
      <c r="C10">
        <v>0</v>
      </c>
      <c r="D10">
        <v>16.7</v>
      </c>
      <c r="E10">
        <v>1170.5999999999999</v>
      </c>
      <c r="F10">
        <v>1287.3</v>
      </c>
      <c r="G10" s="10">
        <f t="shared" si="2"/>
        <v>1170.5999999999999</v>
      </c>
      <c r="H10" s="2">
        <f t="shared" si="3"/>
        <v>1304</v>
      </c>
      <c r="I10" s="49">
        <f t="shared" si="4"/>
        <v>-10.230061349693253</v>
      </c>
    </row>
    <row r="11" spans="1:10" x14ac:dyDescent="0.2">
      <c r="A11" s="30">
        <f t="shared" si="1"/>
        <v>42803</v>
      </c>
      <c r="C11">
        <v>0</v>
      </c>
      <c r="D11">
        <v>0</v>
      </c>
      <c r="E11">
        <v>1241.0999999999999</v>
      </c>
      <c r="F11">
        <v>1353.1</v>
      </c>
      <c r="G11" s="10">
        <f t="shared" si="2"/>
        <v>1241.0999999999999</v>
      </c>
      <c r="H11" s="2">
        <f t="shared" si="3"/>
        <v>1353.1</v>
      </c>
      <c r="I11" s="49">
        <f t="shared" si="4"/>
        <v>-8.2772891877910038</v>
      </c>
    </row>
    <row r="12" spans="1:10" x14ac:dyDescent="0.2">
      <c r="A12" s="30">
        <f t="shared" si="1"/>
        <v>42810</v>
      </c>
      <c r="C12">
        <v>0</v>
      </c>
      <c r="D12">
        <v>0</v>
      </c>
      <c r="E12">
        <v>1384.4</v>
      </c>
      <c r="F12">
        <v>1353.1</v>
      </c>
      <c r="G12" s="10">
        <f t="shared" si="2"/>
        <v>1384.4</v>
      </c>
      <c r="H12" s="2">
        <f t="shared" si="3"/>
        <v>1353.1</v>
      </c>
      <c r="I12" s="49">
        <f t="shared" si="4"/>
        <v>2.3132067105166021</v>
      </c>
    </row>
    <row r="13" spans="1:10" x14ac:dyDescent="0.2">
      <c r="A13" s="30">
        <f t="shared" si="1"/>
        <v>42817</v>
      </c>
      <c r="C13">
        <v>0</v>
      </c>
      <c r="D13">
        <v>3.8</v>
      </c>
      <c r="E13">
        <v>1175.5</v>
      </c>
      <c r="F13">
        <v>1353.1</v>
      </c>
      <c r="G13" s="10">
        <f t="shared" si="2"/>
        <v>1175.5</v>
      </c>
      <c r="H13" s="2">
        <f t="shared" si="3"/>
        <v>1356.8999999999999</v>
      </c>
      <c r="I13" s="49">
        <f t="shared" si="4"/>
        <v>-13.368708084604608</v>
      </c>
    </row>
    <row r="14" spans="1:10" x14ac:dyDescent="0.2">
      <c r="A14" s="30">
        <f t="shared" si="1"/>
        <v>42824</v>
      </c>
      <c r="C14">
        <v>0</v>
      </c>
      <c r="D14">
        <v>0</v>
      </c>
      <c r="E14">
        <v>1260.2</v>
      </c>
      <c r="F14">
        <v>1353.1</v>
      </c>
      <c r="G14" s="10">
        <f t="shared" si="2"/>
        <v>1260.2</v>
      </c>
      <c r="H14" s="2">
        <f t="shared" si="3"/>
        <v>1353.1</v>
      </c>
      <c r="I14" s="49">
        <f t="shared" si="4"/>
        <v>-6.865715763801628</v>
      </c>
    </row>
    <row r="15" spans="1:10" x14ac:dyDescent="0.2">
      <c r="A15" s="30">
        <f t="shared" si="1"/>
        <v>42831</v>
      </c>
      <c r="C15">
        <v>0</v>
      </c>
      <c r="D15">
        <v>0</v>
      </c>
      <c r="E15">
        <v>1323.3</v>
      </c>
      <c r="F15">
        <v>1353.1</v>
      </c>
      <c r="G15" s="10">
        <f t="shared" si="2"/>
        <v>1323.3</v>
      </c>
      <c r="H15" s="2">
        <f t="shared" si="3"/>
        <v>1353.1</v>
      </c>
      <c r="I15" s="49">
        <f t="shared" si="4"/>
        <v>-2.2023501588943839</v>
      </c>
    </row>
    <row r="16" spans="1:10" x14ac:dyDescent="0.2">
      <c r="A16" s="30">
        <f t="shared" si="1"/>
        <v>42838</v>
      </c>
      <c r="C16">
        <v>0</v>
      </c>
      <c r="D16">
        <v>0</v>
      </c>
      <c r="E16">
        <v>1484.2</v>
      </c>
      <c r="F16">
        <v>1353.1</v>
      </c>
      <c r="G16" s="10">
        <f t="shared" si="2"/>
        <v>1484.2</v>
      </c>
      <c r="H16" s="2">
        <f t="shared" si="3"/>
        <v>1353.1</v>
      </c>
      <c r="I16" s="49">
        <f t="shared" si="4"/>
        <v>9.6888626117803689</v>
      </c>
    </row>
    <row r="17" spans="1:10" x14ac:dyDescent="0.2">
      <c r="A17" s="30">
        <f t="shared" si="1"/>
        <v>42845</v>
      </c>
      <c r="C17">
        <v>0</v>
      </c>
      <c r="D17">
        <v>0</v>
      </c>
      <c r="E17">
        <v>1408.4</v>
      </c>
      <c r="F17">
        <v>1353.1</v>
      </c>
      <c r="G17" s="10">
        <f t="shared" si="2"/>
        <v>1408.4</v>
      </c>
      <c r="H17" s="2">
        <f t="shared" si="3"/>
        <v>1353.1</v>
      </c>
      <c r="I17" s="49">
        <f t="shared" si="4"/>
        <v>4.0869115364718267</v>
      </c>
    </row>
    <row r="18" spans="1:10" x14ac:dyDescent="0.2">
      <c r="A18" s="30">
        <f t="shared" si="1"/>
        <v>42852</v>
      </c>
      <c r="C18">
        <v>0</v>
      </c>
      <c r="D18">
        <v>0</v>
      </c>
      <c r="E18">
        <v>1553.2</v>
      </c>
      <c r="F18">
        <v>1353.1</v>
      </c>
      <c r="G18" s="10">
        <f t="shared" si="2"/>
        <v>1553.2</v>
      </c>
      <c r="H18" s="2">
        <f t="shared" si="3"/>
        <v>1353.1</v>
      </c>
      <c r="I18" s="49">
        <f t="shared" si="4"/>
        <v>14.788263986401606</v>
      </c>
      <c r="J18">
        <v>0</v>
      </c>
    </row>
    <row r="19" spans="1:10" x14ac:dyDescent="0.2">
      <c r="A19" s="30">
        <f t="shared" si="1"/>
        <v>42859</v>
      </c>
      <c r="C19">
        <v>0</v>
      </c>
      <c r="D19">
        <v>0</v>
      </c>
      <c r="E19">
        <v>1610.9</v>
      </c>
      <c r="F19">
        <v>1353.1</v>
      </c>
      <c r="G19" s="10">
        <f t="shared" si="2"/>
        <v>1610.9</v>
      </c>
      <c r="H19" s="2">
        <f t="shared" si="3"/>
        <v>1353.1</v>
      </c>
      <c r="I19" s="49">
        <f t="shared" si="4"/>
        <v>19.05254600546893</v>
      </c>
      <c r="J19">
        <v>0</v>
      </c>
    </row>
    <row r="20" spans="1:10" x14ac:dyDescent="0.2">
      <c r="A20" s="30">
        <f t="shared" si="1"/>
        <v>42866</v>
      </c>
      <c r="C20">
        <v>0</v>
      </c>
      <c r="D20">
        <v>0</v>
      </c>
      <c r="E20">
        <v>1553.2</v>
      </c>
      <c r="F20">
        <v>1353.1</v>
      </c>
      <c r="G20" s="10">
        <f t="shared" si="2"/>
        <v>1553.2</v>
      </c>
      <c r="H20" s="2">
        <f t="shared" si="3"/>
        <v>1353.1</v>
      </c>
      <c r="I20" s="49">
        <f t="shared" si="4"/>
        <v>14.788263986401606</v>
      </c>
      <c r="J20">
        <v>0</v>
      </c>
    </row>
    <row r="21" spans="1:10" x14ac:dyDescent="0.2">
      <c r="A21" s="30">
        <f t="shared" si="1"/>
        <v>42873</v>
      </c>
      <c r="C21">
        <v>0</v>
      </c>
      <c r="D21">
        <v>0</v>
      </c>
      <c r="E21">
        <v>1553.2</v>
      </c>
      <c r="F21">
        <v>1353.1</v>
      </c>
      <c r="G21" s="10">
        <f t="shared" si="2"/>
        <v>1553.2</v>
      </c>
      <c r="H21" s="2">
        <f t="shared" si="3"/>
        <v>1353.1</v>
      </c>
      <c r="I21" s="49">
        <f t="shared" si="4"/>
        <v>14.788263986401606</v>
      </c>
      <c r="J21">
        <v>0</v>
      </c>
    </row>
    <row r="22" spans="1:10" x14ac:dyDescent="0.2">
      <c r="A22" s="30">
        <f t="shared" si="1"/>
        <v>42880</v>
      </c>
      <c r="C22">
        <v>0</v>
      </c>
      <c r="D22">
        <v>0</v>
      </c>
      <c r="E22">
        <v>1553.2</v>
      </c>
      <c r="F22">
        <v>1428.4</v>
      </c>
      <c r="G22" s="10">
        <f t="shared" si="2"/>
        <v>1553.2</v>
      </c>
      <c r="H22" s="2">
        <f t="shared" si="3"/>
        <v>1428.4</v>
      </c>
      <c r="I22" s="49">
        <f t="shared" si="4"/>
        <v>8.7370484458134889</v>
      </c>
      <c r="J22">
        <v>0</v>
      </c>
    </row>
    <row r="23" spans="1:10" x14ac:dyDescent="0.2">
      <c r="A23" s="30">
        <f t="shared" si="1"/>
        <v>42887</v>
      </c>
      <c r="C23">
        <v>0</v>
      </c>
      <c r="D23">
        <v>0</v>
      </c>
      <c r="E23">
        <v>1553.2</v>
      </c>
      <c r="F23">
        <v>1428.4</v>
      </c>
      <c r="G23" s="10">
        <f t="shared" si="2"/>
        <v>1553.2</v>
      </c>
      <c r="H23" s="2">
        <f t="shared" si="3"/>
        <v>1428.4</v>
      </c>
      <c r="I23" s="49">
        <f t="shared" si="4"/>
        <v>8.7370484458134889</v>
      </c>
      <c r="J23">
        <v>0</v>
      </c>
    </row>
    <row r="24" spans="1:10" x14ac:dyDescent="0.2">
      <c r="A24" s="30">
        <f t="shared" si="1"/>
        <v>42894</v>
      </c>
      <c r="C24">
        <v>0</v>
      </c>
      <c r="D24">
        <v>0</v>
      </c>
      <c r="E24">
        <v>1638.2</v>
      </c>
      <c r="F24">
        <v>1428.4</v>
      </c>
      <c r="G24" s="10">
        <f t="shared" si="2"/>
        <v>1638.2</v>
      </c>
      <c r="H24" s="2">
        <f t="shared" si="3"/>
        <v>1428.4</v>
      </c>
      <c r="I24" s="49">
        <f t="shared" si="4"/>
        <v>14.687762531503768</v>
      </c>
      <c r="J24">
        <v>0</v>
      </c>
    </row>
    <row r="25" spans="1:10" x14ac:dyDescent="0.2">
      <c r="A25" s="30">
        <f t="shared" si="1"/>
        <v>42901</v>
      </c>
      <c r="C25">
        <v>0</v>
      </c>
      <c r="D25">
        <v>0</v>
      </c>
      <c r="E25">
        <v>1638.2</v>
      </c>
      <c r="F25">
        <v>1428.4</v>
      </c>
      <c r="G25" s="10">
        <f t="shared" si="2"/>
        <v>1638.2</v>
      </c>
      <c r="H25" s="2">
        <f t="shared" si="3"/>
        <v>1428.4</v>
      </c>
      <c r="I25" s="49">
        <f t="shared" si="4"/>
        <v>14.687762531503768</v>
      </c>
      <c r="J25">
        <v>0</v>
      </c>
    </row>
    <row r="26" spans="1:10" x14ac:dyDescent="0.2">
      <c r="A26" s="30">
        <f t="shared" si="1"/>
        <v>42908</v>
      </c>
      <c r="C26">
        <v>0</v>
      </c>
      <c r="D26">
        <v>0</v>
      </c>
      <c r="E26">
        <v>1717.8</v>
      </c>
      <c r="F26">
        <v>1428.4</v>
      </c>
      <c r="G26" s="10">
        <f t="shared" si="2"/>
        <v>1717.8</v>
      </c>
      <c r="H26" s="2">
        <f t="shared" si="3"/>
        <v>1428.4</v>
      </c>
      <c r="I26" s="49">
        <f t="shared" si="4"/>
        <v>20.260431251750187</v>
      </c>
      <c r="J26">
        <v>0</v>
      </c>
    </row>
    <row r="27" spans="1:10" x14ac:dyDescent="0.2">
      <c r="A27" s="30">
        <f t="shared" si="1"/>
        <v>42915</v>
      </c>
      <c r="C27">
        <v>0</v>
      </c>
      <c r="D27">
        <v>0</v>
      </c>
      <c r="E27">
        <v>1717.8</v>
      </c>
      <c r="F27">
        <v>1428.4</v>
      </c>
      <c r="G27" s="10">
        <f t="shared" si="2"/>
        <v>1717.8</v>
      </c>
      <c r="H27" s="2">
        <f t="shared" si="3"/>
        <v>1428.4</v>
      </c>
      <c r="I27" s="49">
        <f t="shared" si="4"/>
        <v>20.260431251750187</v>
      </c>
      <c r="J27">
        <v>0</v>
      </c>
    </row>
    <row r="28" spans="1:10" x14ac:dyDescent="0.2">
      <c r="A28" s="30">
        <f t="shared" si="1"/>
        <v>42922</v>
      </c>
      <c r="C28">
        <v>0</v>
      </c>
      <c r="D28">
        <v>0</v>
      </c>
      <c r="E28">
        <v>1788.3</v>
      </c>
      <c r="F28">
        <v>1514.5</v>
      </c>
      <c r="G28" s="10">
        <f t="shared" si="2"/>
        <v>1788.3</v>
      </c>
      <c r="H28" s="2">
        <f t="shared" si="3"/>
        <v>1514.5</v>
      </c>
      <c r="I28" s="49">
        <f t="shared" si="4"/>
        <v>18.078573786728281</v>
      </c>
      <c r="J28">
        <v>0</v>
      </c>
    </row>
    <row r="29" spans="1:10" x14ac:dyDescent="0.2">
      <c r="A29" s="30">
        <f t="shared" si="1"/>
        <v>42929</v>
      </c>
      <c r="C29">
        <v>0</v>
      </c>
      <c r="D29">
        <v>0</v>
      </c>
      <c r="E29">
        <v>1788.3</v>
      </c>
      <c r="F29">
        <v>1514.5</v>
      </c>
      <c r="G29" s="10">
        <f t="shared" ref="G29:H31" si="5">+C29+E29</f>
        <v>1788.3</v>
      </c>
      <c r="H29" s="2">
        <f t="shared" si="5"/>
        <v>1514.5</v>
      </c>
      <c r="I29" s="49">
        <f t="shared" ref="I29:I34" si="6">+(G29/H29-1)*100</f>
        <v>18.078573786728281</v>
      </c>
      <c r="J29">
        <v>0</v>
      </c>
    </row>
    <row r="30" spans="1:10" x14ac:dyDescent="0.2">
      <c r="A30" s="30">
        <f t="shared" si="1"/>
        <v>42936</v>
      </c>
      <c r="C30">
        <v>0</v>
      </c>
      <c r="D30">
        <v>0</v>
      </c>
      <c r="E30">
        <v>1928</v>
      </c>
      <c r="F30">
        <v>1514.5</v>
      </c>
      <c r="G30" s="10">
        <f t="shared" si="5"/>
        <v>1928</v>
      </c>
      <c r="H30" s="2">
        <f t="shared" si="5"/>
        <v>1514.5</v>
      </c>
      <c r="I30" s="49">
        <f t="shared" si="6"/>
        <v>27.30274017827665</v>
      </c>
      <c r="J30">
        <v>0</v>
      </c>
    </row>
    <row r="31" spans="1:10" x14ac:dyDescent="0.2">
      <c r="A31" s="30">
        <f t="shared" si="1"/>
        <v>42943</v>
      </c>
      <c r="C31">
        <v>0</v>
      </c>
      <c r="D31">
        <v>0</v>
      </c>
      <c r="E31">
        <v>1864.1</v>
      </c>
      <c r="F31">
        <v>1590.2</v>
      </c>
      <c r="G31" s="10">
        <f t="shared" si="5"/>
        <v>1864.1</v>
      </c>
      <c r="H31" s="2">
        <f t="shared" si="5"/>
        <v>1590.2</v>
      </c>
      <c r="I31" s="49">
        <f t="shared" si="6"/>
        <v>17.224248522198458</v>
      </c>
      <c r="J31">
        <v>0</v>
      </c>
    </row>
    <row r="32" spans="1:10" x14ac:dyDescent="0.2">
      <c r="A32" s="30">
        <f t="shared" si="1"/>
        <v>42950</v>
      </c>
      <c r="C32">
        <v>0</v>
      </c>
      <c r="D32">
        <v>0</v>
      </c>
      <c r="E32">
        <v>2013.1</v>
      </c>
      <c r="F32">
        <v>1590.2</v>
      </c>
      <c r="G32" s="10">
        <f t="shared" ref="G32:H34" si="7">+C32+E32</f>
        <v>2013.1</v>
      </c>
      <c r="H32" s="2">
        <f t="shared" si="7"/>
        <v>1590.2</v>
      </c>
      <c r="I32" s="49">
        <f t="shared" si="6"/>
        <v>26.594139101999748</v>
      </c>
      <c r="J32">
        <v>0</v>
      </c>
    </row>
    <row r="33" spans="1:10" x14ac:dyDescent="0.2">
      <c r="A33" s="30">
        <f t="shared" si="1"/>
        <v>42957</v>
      </c>
      <c r="C33">
        <v>0</v>
      </c>
      <c r="D33">
        <v>0</v>
      </c>
      <c r="E33">
        <v>2022.5</v>
      </c>
      <c r="F33">
        <v>1667.2</v>
      </c>
      <c r="G33" s="10">
        <f t="shared" si="7"/>
        <v>2022.5</v>
      </c>
      <c r="H33" s="2">
        <f t="shared" si="7"/>
        <v>1667.2</v>
      </c>
      <c r="I33" s="49">
        <f t="shared" si="6"/>
        <v>21.311180422264876</v>
      </c>
      <c r="J33">
        <v>0</v>
      </c>
    </row>
    <row r="34" spans="1:10" x14ac:dyDescent="0.2">
      <c r="A34" s="30">
        <f t="shared" si="1"/>
        <v>42964</v>
      </c>
      <c r="C34">
        <v>0</v>
      </c>
      <c r="D34">
        <v>0</v>
      </c>
      <c r="E34">
        <v>1959</v>
      </c>
      <c r="F34">
        <v>1808.8</v>
      </c>
      <c r="G34" s="10">
        <f t="shared" si="7"/>
        <v>1959</v>
      </c>
      <c r="H34" s="2">
        <f t="shared" si="7"/>
        <v>1808.8</v>
      </c>
      <c r="I34" s="49">
        <f t="shared" si="6"/>
        <v>8.3038478549314565</v>
      </c>
      <c r="J34">
        <v>1</v>
      </c>
    </row>
    <row r="35" spans="1:10" x14ac:dyDescent="0.2">
      <c r="A35" s="30">
        <f t="shared" si="1"/>
        <v>42971</v>
      </c>
      <c r="C35">
        <v>0</v>
      </c>
      <c r="D35">
        <v>0</v>
      </c>
      <c r="E35">
        <v>2044.9</v>
      </c>
      <c r="F35">
        <v>1808.8</v>
      </c>
      <c r="G35" s="10">
        <f t="shared" ref="G35:H37" si="8">+C35+E35</f>
        <v>2044.9</v>
      </c>
      <c r="H35" s="2">
        <f t="shared" si="8"/>
        <v>1808.8</v>
      </c>
      <c r="I35" s="49">
        <f t="shared" ref="I35:I40" si="9">+(G35/H35-1)*100</f>
        <v>13.052852720035379</v>
      </c>
    </row>
    <row r="36" spans="1:10" x14ac:dyDescent="0.2">
      <c r="A36" s="30">
        <f t="shared" si="1"/>
        <v>42978</v>
      </c>
      <c r="C36">
        <v>0</v>
      </c>
      <c r="D36">
        <v>0</v>
      </c>
      <c r="E36">
        <v>2044.9</v>
      </c>
      <c r="F36">
        <v>2037.7</v>
      </c>
      <c r="G36" s="10">
        <f t="shared" si="8"/>
        <v>2044.9</v>
      </c>
      <c r="H36" s="2">
        <f t="shared" si="8"/>
        <v>2037.7</v>
      </c>
      <c r="I36" s="49">
        <f t="shared" si="9"/>
        <v>0.35333954949208213</v>
      </c>
    </row>
    <row r="37" spans="1:10" x14ac:dyDescent="0.2">
      <c r="A37" s="30">
        <f t="shared" si="1"/>
        <v>42985</v>
      </c>
      <c r="C37">
        <v>0</v>
      </c>
      <c r="D37" s="164">
        <v>0</v>
      </c>
      <c r="E37" s="164">
        <v>0</v>
      </c>
      <c r="F37" s="164">
        <v>0</v>
      </c>
      <c r="G37" s="10">
        <f t="shared" si="8"/>
        <v>0</v>
      </c>
      <c r="H37" s="2">
        <f t="shared" si="8"/>
        <v>0</v>
      </c>
      <c r="I37" s="49" t="e">
        <f t="shared" si="9"/>
        <v>#DIV/0!</v>
      </c>
    </row>
    <row r="38" spans="1:10" x14ac:dyDescent="0.2">
      <c r="A38" s="30">
        <f t="shared" si="1"/>
        <v>42992</v>
      </c>
      <c r="C38" s="164">
        <v>0</v>
      </c>
      <c r="D38" s="164">
        <v>0</v>
      </c>
      <c r="E38" s="164">
        <v>0</v>
      </c>
      <c r="F38" s="164">
        <v>63.9</v>
      </c>
      <c r="G38" s="10">
        <f t="shared" ref="G38:H40" si="10">+C38+E38</f>
        <v>0</v>
      </c>
      <c r="H38" s="2">
        <f t="shared" si="10"/>
        <v>63.9</v>
      </c>
      <c r="I38" s="49">
        <f t="shared" si="9"/>
        <v>-100</v>
      </c>
    </row>
    <row r="39" spans="1:10" x14ac:dyDescent="0.2">
      <c r="A39" s="30">
        <f t="shared" si="1"/>
        <v>42999</v>
      </c>
      <c r="C39">
        <v>0</v>
      </c>
      <c r="D39">
        <v>0</v>
      </c>
      <c r="E39">
        <v>0</v>
      </c>
      <c r="F39">
        <v>63.9</v>
      </c>
      <c r="G39" s="10">
        <f t="shared" si="10"/>
        <v>0</v>
      </c>
      <c r="H39" s="2">
        <f t="shared" si="10"/>
        <v>63.9</v>
      </c>
      <c r="I39" s="49">
        <f t="shared" si="9"/>
        <v>-100</v>
      </c>
    </row>
    <row r="40" spans="1:10" x14ac:dyDescent="0.2">
      <c r="A40" s="30">
        <f t="shared" si="1"/>
        <v>43006</v>
      </c>
      <c r="C40">
        <v>0</v>
      </c>
      <c r="D40">
        <v>0</v>
      </c>
      <c r="E40">
        <v>66.599999999999994</v>
      </c>
      <c r="F40">
        <v>63.9</v>
      </c>
      <c r="G40" s="10">
        <f t="shared" si="10"/>
        <v>66.599999999999994</v>
      </c>
      <c r="H40" s="2">
        <f t="shared" si="10"/>
        <v>63.9</v>
      </c>
      <c r="I40" s="49">
        <f t="shared" si="9"/>
        <v>4.2253521126760507</v>
      </c>
    </row>
    <row r="41" spans="1:10" x14ac:dyDescent="0.2">
      <c r="A41" s="30">
        <f t="shared" si="1"/>
        <v>43013</v>
      </c>
      <c r="C41">
        <v>0</v>
      </c>
      <c r="D41">
        <v>0</v>
      </c>
      <c r="E41">
        <v>170.6</v>
      </c>
      <c r="F41">
        <v>63.9</v>
      </c>
      <c r="G41" s="10">
        <f t="shared" ref="G41:H43" si="11">+C41+E41</f>
        <v>170.6</v>
      </c>
      <c r="H41" s="2">
        <f t="shared" si="11"/>
        <v>63.9</v>
      </c>
      <c r="I41" s="49">
        <f t="shared" ref="I41:I46" si="12">+(G41/H41-1)*100</f>
        <v>166.97965571205006</v>
      </c>
    </row>
    <row r="42" spans="1:10" x14ac:dyDescent="0.2">
      <c r="A42" s="30">
        <f t="shared" si="1"/>
        <v>43020</v>
      </c>
      <c r="C42">
        <v>0</v>
      </c>
      <c r="D42">
        <v>0</v>
      </c>
      <c r="E42">
        <v>156.69999999999999</v>
      </c>
      <c r="F42">
        <v>172.2</v>
      </c>
      <c r="G42" s="10">
        <f t="shared" si="11"/>
        <v>156.69999999999999</v>
      </c>
      <c r="H42" s="2">
        <f t="shared" si="11"/>
        <v>172.2</v>
      </c>
      <c r="I42" s="49">
        <f t="shared" si="12"/>
        <v>-9.0011614401858342</v>
      </c>
    </row>
    <row r="43" spans="1:10" x14ac:dyDescent="0.2">
      <c r="A43" s="30">
        <f t="shared" si="1"/>
        <v>43027</v>
      </c>
      <c r="C43">
        <v>0</v>
      </c>
      <c r="D43">
        <v>0</v>
      </c>
      <c r="E43">
        <v>177.8</v>
      </c>
      <c r="F43">
        <v>172.2</v>
      </c>
      <c r="G43" s="10">
        <f t="shared" si="11"/>
        <v>177.8</v>
      </c>
      <c r="H43" s="2">
        <f t="shared" si="11"/>
        <v>172.2</v>
      </c>
      <c r="I43" s="49">
        <f t="shared" si="12"/>
        <v>3.2520325203252209</v>
      </c>
    </row>
    <row r="44" spans="1:10" x14ac:dyDescent="0.2">
      <c r="A44" s="30">
        <f t="shared" si="1"/>
        <v>43034</v>
      </c>
      <c r="C44">
        <v>0</v>
      </c>
      <c r="D44">
        <v>0</v>
      </c>
      <c r="E44">
        <v>318.8</v>
      </c>
      <c r="F44">
        <v>238</v>
      </c>
      <c r="G44" s="10">
        <f t="shared" ref="G44:H46" si="13">+C44+E44</f>
        <v>318.8</v>
      </c>
      <c r="H44" s="2">
        <f t="shared" si="13"/>
        <v>238</v>
      </c>
      <c r="I44" s="49">
        <f t="shared" si="12"/>
        <v>33.949579831932787</v>
      </c>
    </row>
    <row r="45" spans="1:10" x14ac:dyDescent="0.2">
      <c r="A45" s="30">
        <f t="shared" si="1"/>
        <v>43041</v>
      </c>
      <c r="C45">
        <v>0</v>
      </c>
      <c r="D45">
        <v>0</v>
      </c>
      <c r="E45">
        <v>338.1</v>
      </c>
      <c r="F45">
        <v>342.5</v>
      </c>
      <c r="G45" s="10">
        <f t="shared" si="13"/>
        <v>338.1</v>
      </c>
      <c r="H45" s="2">
        <f t="shared" si="13"/>
        <v>342.5</v>
      </c>
      <c r="I45" s="49">
        <f t="shared" si="12"/>
        <v>-1.284671532846704</v>
      </c>
    </row>
    <row r="46" spans="1:10" x14ac:dyDescent="0.2">
      <c r="A46" s="30">
        <f t="shared" si="1"/>
        <v>43048</v>
      </c>
      <c r="C46">
        <v>0</v>
      </c>
      <c r="D46">
        <v>0</v>
      </c>
      <c r="E46">
        <v>501.1</v>
      </c>
      <c r="F46">
        <v>363.6</v>
      </c>
      <c r="G46" s="10">
        <f t="shared" si="13"/>
        <v>501.1</v>
      </c>
      <c r="H46" s="2">
        <f t="shared" si="13"/>
        <v>363.6</v>
      </c>
      <c r="I46" s="49">
        <f t="shared" si="12"/>
        <v>37.81628162816282</v>
      </c>
    </row>
    <row r="47" spans="1:10" x14ac:dyDescent="0.2">
      <c r="A47" s="30">
        <f t="shared" si="1"/>
        <v>43055</v>
      </c>
      <c r="C47">
        <v>0</v>
      </c>
      <c r="D47">
        <v>0</v>
      </c>
      <c r="E47">
        <v>570.4</v>
      </c>
      <c r="F47">
        <v>363.6</v>
      </c>
      <c r="G47" s="10">
        <f t="shared" ref="G47:H49" si="14">+C47+E47</f>
        <v>570.4</v>
      </c>
      <c r="H47" s="2">
        <f t="shared" si="14"/>
        <v>363.6</v>
      </c>
      <c r="I47" s="49">
        <f>+(G47/H47-1)*100</f>
        <v>56.875687568756852</v>
      </c>
    </row>
    <row r="48" spans="1:10" x14ac:dyDescent="0.2">
      <c r="A48" s="30">
        <f t="shared" si="1"/>
        <v>43062</v>
      </c>
      <c r="C48">
        <v>0</v>
      </c>
      <c r="D48">
        <v>0</v>
      </c>
      <c r="E48">
        <v>655.5</v>
      </c>
      <c r="F48">
        <v>448.6</v>
      </c>
      <c r="G48" s="10">
        <f t="shared" si="14"/>
        <v>655.5</v>
      </c>
      <c r="H48" s="2">
        <f t="shared" si="14"/>
        <v>448.6</v>
      </c>
      <c r="I48" s="49">
        <f>+(G48/H48-1)*100</f>
        <v>46.121266161390984</v>
      </c>
    </row>
    <row r="49" spans="1:9" x14ac:dyDescent="0.2">
      <c r="A49" s="30">
        <f t="shared" si="1"/>
        <v>43069</v>
      </c>
      <c r="C49">
        <v>0</v>
      </c>
      <c r="D49">
        <v>0</v>
      </c>
      <c r="E49">
        <v>655.5</v>
      </c>
      <c r="F49">
        <v>448.6</v>
      </c>
      <c r="G49" s="10">
        <f t="shared" si="14"/>
        <v>655.5</v>
      </c>
      <c r="H49" s="2">
        <f t="shared" si="14"/>
        <v>448.6</v>
      </c>
      <c r="I49" s="49">
        <f>+(G49/H49-1)*100</f>
        <v>46.121266161390984</v>
      </c>
    </row>
    <row r="50" spans="1:9" x14ac:dyDescent="0.2">
      <c r="A50" s="30">
        <f t="shared" si="1"/>
        <v>43076</v>
      </c>
      <c r="C50">
        <v>0</v>
      </c>
      <c r="D50">
        <v>0</v>
      </c>
      <c r="E50">
        <v>726.2</v>
      </c>
      <c r="F50">
        <v>524.6</v>
      </c>
      <c r="G50" s="10">
        <f>+C50+E50</f>
        <v>726.2</v>
      </c>
      <c r="H50" s="2">
        <f>+D50+F50</f>
        <v>524.6</v>
      </c>
      <c r="I50" s="49">
        <f>+(G50/H50-1)*100</f>
        <v>38.429279451010288</v>
      </c>
    </row>
    <row r="51" spans="1:9" x14ac:dyDescent="0.2">
      <c r="A51" s="30">
        <f t="shared" si="1"/>
        <v>43083</v>
      </c>
      <c r="C51">
        <v>0</v>
      </c>
      <c r="D51">
        <v>0</v>
      </c>
      <c r="E51">
        <v>726.2</v>
      </c>
      <c r="F51">
        <v>524.6</v>
      </c>
      <c r="G51" s="10">
        <f t="shared" ref="G51:G63" si="15">+C51+E51</f>
        <v>726.2</v>
      </c>
      <c r="H51" s="2">
        <f t="shared" ref="H51:H63" si="16">+D51+F51</f>
        <v>524.6</v>
      </c>
      <c r="I51" s="49">
        <f t="shared" ref="I51:I63" si="17">+(G51/H51-1)*100</f>
        <v>38.429279451010288</v>
      </c>
    </row>
    <row r="52" spans="1:9" x14ac:dyDescent="0.2">
      <c r="A52" s="30">
        <f t="shared" si="1"/>
        <v>43090</v>
      </c>
      <c r="C52">
        <v>0</v>
      </c>
      <c r="D52">
        <v>0</v>
      </c>
      <c r="E52">
        <v>810.4</v>
      </c>
      <c r="F52">
        <v>608.9</v>
      </c>
      <c r="G52" s="10">
        <f t="shared" si="15"/>
        <v>810.4</v>
      </c>
      <c r="H52" s="2">
        <f t="shared" si="16"/>
        <v>608.9</v>
      </c>
      <c r="I52" s="49">
        <f t="shared" si="17"/>
        <v>33.092461816390205</v>
      </c>
    </row>
    <row r="53" spans="1:9" x14ac:dyDescent="0.2">
      <c r="A53" s="30">
        <f t="shared" si="1"/>
        <v>43097</v>
      </c>
      <c r="C53">
        <v>0</v>
      </c>
      <c r="D53">
        <v>0</v>
      </c>
      <c r="E53">
        <v>889.6</v>
      </c>
      <c r="F53">
        <v>608.9</v>
      </c>
      <c r="G53" s="10">
        <f t="shared" si="15"/>
        <v>889.6</v>
      </c>
      <c r="H53" s="2">
        <f t="shared" si="16"/>
        <v>608.9</v>
      </c>
      <c r="I53" s="49">
        <f t="shared" si="17"/>
        <v>46.099523731318783</v>
      </c>
    </row>
    <row r="54" spans="1:9" x14ac:dyDescent="0.2">
      <c r="A54" s="30">
        <f t="shared" si="1"/>
        <v>43104</v>
      </c>
      <c r="C54">
        <v>0</v>
      </c>
      <c r="D54">
        <v>5.5</v>
      </c>
      <c r="E54">
        <v>755.6</v>
      </c>
      <c r="F54">
        <v>811.7</v>
      </c>
      <c r="G54" s="10">
        <f t="shared" si="15"/>
        <v>755.6</v>
      </c>
      <c r="H54" s="2">
        <f t="shared" si="16"/>
        <v>817.2</v>
      </c>
      <c r="I54" s="49">
        <f t="shared" si="17"/>
        <v>-7.537934410181113</v>
      </c>
    </row>
    <row r="55" spans="1:9" x14ac:dyDescent="0.2">
      <c r="A55" s="30">
        <f t="shared" si="1"/>
        <v>43111</v>
      </c>
      <c r="C55">
        <v>0</v>
      </c>
      <c r="D55">
        <v>5.5</v>
      </c>
      <c r="E55">
        <v>755.6</v>
      </c>
      <c r="F55" s="118">
        <v>881</v>
      </c>
      <c r="G55" s="10">
        <f t="shared" si="15"/>
        <v>755.6</v>
      </c>
      <c r="H55" s="2">
        <f t="shared" si="16"/>
        <v>886.5</v>
      </c>
      <c r="I55" s="49">
        <f t="shared" si="17"/>
        <v>-14.765933446136492</v>
      </c>
    </row>
    <row r="56" spans="1:9" x14ac:dyDescent="0.2">
      <c r="A56" s="30">
        <f t="shared" si="1"/>
        <v>43118</v>
      </c>
      <c r="C56">
        <v>0</v>
      </c>
      <c r="D56">
        <v>5.5</v>
      </c>
      <c r="E56">
        <v>755.6</v>
      </c>
      <c r="F56" s="118">
        <v>881</v>
      </c>
      <c r="G56" s="10">
        <f t="shared" si="15"/>
        <v>755.6</v>
      </c>
      <c r="H56" s="2">
        <f t="shared" si="16"/>
        <v>886.5</v>
      </c>
      <c r="I56" s="49">
        <f t="shared" si="17"/>
        <v>-14.765933446136492</v>
      </c>
    </row>
    <row r="57" spans="1:9" x14ac:dyDescent="0.2">
      <c r="A57" s="30">
        <f t="shared" si="1"/>
        <v>43125</v>
      </c>
      <c r="C57">
        <v>0</v>
      </c>
      <c r="D57">
        <v>0</v>
      </c>
      <c r="E57">
        <v>832</v>
      </c>
      <c r="F57">
        <v>1028.7</v>
      </c>
      <c r="G57" s="10">
        <f t="shared" si="15"/>
        <v>832</v>
      </c>
      <c r="H57" s="2">
        <f t="shared" si="16"/>
        <v>1028.7</v>
      </c>
      <c r="I57" s="49">
        <f t="shared" si="17"/>
        <v>-19.121220958491303</v>
      </c>
    </row>
    <row r="58" spans="1:9" x14ac:dyDescent="0.2">
      <c r="A58" s="30">
        <f t="shared" si="1"/>
        <v>43132</v>
      </c>
      <c r="C58">
        <v>0</v>
      </c>
      <c r="D58">
        <v>0</v>
      </c>
      <c r="E58">
        <v>910.5</v>
      </c>
      <c r="F58">
        <v>1028.7</v>
      </c>
      <c r="G58" s="10">
        <f t="shared" si="15"/>
        <v>910.5</v>
      </c>
      <c r="H58" s="2">
        <f t="shared" si="16"/>
        <v>1028.7</v>
      </c>
      <c r="I58" s="49">
        <f t="shared" si="17"/>
        <v>-11.490230387868184</v>
      </c>
    </row>
    <row r="59" spans="1:9" x14ac:dyDescent="0.2">
      <c r="A59" s="30">
        <f t="shared" si="1"/>
        <v>43139</v>
      </c>
      <c r="C59">
        <v>0</v>
      </c>
      <c r="D59">
        <v>0</v>
      </c>
      <c r="E59">
        <v>915.6</v>
      </c>
      <c r="F59">
        <v>1028.7</v>
      </c>
      <c r="G59" s="10">
        <f t="shared" si="15"/>
        <v>915.6</v>
      </c>
      <c r="H59" s="2">
        <f t="shared" si="16"/>
        <v>1028.7</v>
      </c>
      <c r="I59" s="49">
        <f t="shared" si="17"/>
        <v>-10.994459025955095</v>
      </c>
    </row>
    <row r="60" spans="1:9" x14ac:dyDescent="0.2">
      <c r="A60" s="30">
        <f t="shared" si="1"/>
        <v>43146</v>
      </c>
      <c r="C60">
        <v>0</v>
      </c>
      <c r="D60">
        <v>0</v>
      </c>
      <c r="E60">
        <v>915.6</v>
      </c>
      <c r="F60">
        <v>1104.9000000000001</v>
      </c>
      <c r="G60" s="10">
        <f t="shared" si="15"/>
        <v>915.6</v>
      </c>
      <c r="H60" s="2">
        <f t="shared" si="16"/>
        <v>1104.9000000000001</v>
      </c>
      <c r="I60" s="49">
        <f t="shared" si="17"/>
        <v>-17.132772196578884</v>
      </c>
    </row>
    <row r="61" spans="1:9" x14ac:dyDescent="0.2">
      <c r="A61" s="30">
        <f t="shared" si="1"/>
        <v>43153</v>
      </c>
      <c r="C61">
        <v>0</v>
      </c>
      <c r="D61">
        <v>0</v>
      </c>
      <c r="E61">
        <v>915.6</v>
      </c>
      <c r="F61">
        <v>1104.9000000000001</v>
      </c>
      <c r="G61" s="10">
        <f t="shared" si="15"/>
        <v>915.6</v>
      </c>
      <c r="H61" s="2">
        <f t="shared" si="16"/>
        <v>1104.9000000000001</v>
      </c>
      <c r="I61" s="49">
        <f t="shared" si="17"/>
        <v>-17.132772196578884</v>
      </c>
    </row>
    <row r="62" spans="1:9" x14ac:dyDescent="0.2">
      <c r="A62" s="30">
        <f t="shared" si="1"/>
        <v>43160</v>
      </c>
      <c r="C62">
        <v>0</v>
      </c>
      <c r="D62">
        <v>0</v>
      </c>
      <c r="E62">
        <v>925.1</v>
      </c>
      <c r="F62">
        <v>1104.9000000000001</v>
      </c>
      <c r="G62" s="10">
        <f t="shared" si="15"/>
        <v>925.1</v>
      </c>
      <c r="H62" s="2">
        <f t="shared" si="16"/>
        <v>1104.9000000000001</v>
      </c>
      <c r="I62" s="49">
        <f t="shared" si="17"/>
        <v>-16.272965879265101</v>
      </c>
    </row>
    <row r="63" spans="1:9" x14ac:dyDescent="0.2">
      <c r="A63" s="30">
        <f t="shared" si="1"/>
        <v>43167</v>
      </c>
      <c r="C63">
        <v>0</v>
      </c>
      <c r="D63">
        <v>0</v>
      </c>
      <c r="E63">
        <v>925.1</v>
      </c>
      <c r="F63">
        <v>1175.5</v>
      </c>
      <c r="G63" s="10">
        <f t="shared" si="15"/>
        <v>925.1</v>
      </c>
      <c r="H63" s="2">
        <f t="shared" si="16"/>
        <v>1175.5</v>
      </c>
      <c r="I63" s="49">
        <f t="shared" si="17"/>
        <v>-21.301573798383664</v>
      </c>
    </row>
    <row r="64" spans="1:9" x14ac:dyDescent="0.2">
      <c r="A64" s="30">
        <f t="shared" si="1"/>
        <v>43174</v>
      </c>
      <c r="C64">
        <v>0</v>
      </c>
      <c r="D64">
        <v>0</v>
      </c>
      <c r="E64">
        <v>995.3</v>
      </c>
      <c r="F64">
        <v>1175.5</v>
      </c>
      <c r="G64" s="10">
        <f t="shared" ref="G64:G71" si="18">+C64+E64</f>
        <v>995.3</v>
      </c>
      <c r="H64" s="2">
        <f t="shared" ref="H64:H71" si="19">+D64+F64</f>
        <v>1175.5</v>
      </c>
      <c r="I64" s="49">
        <f t="shared" ref="I64:I71" si="20">+(G64/H64-1)*100</f>
        <v>-15.329646958740961</v>
      </c>
    </row>
    <row r="65" spans="1:9" x14ac:dyDescent="0.2">
      <c r="A65" s="30">
        <f t="shared" si="1"/>
        <v>43181</v>
      </c>
      <c r="C65">
        <v>0</v>
      </c>
      <c r="D65">
        <v>0</v>
      </c>
      <c r="E65">
        <v>1109</v>
      </c>
      <c r="F65">
        <v>1175.5</v>
      </c>
      <c r="G65" s="10">
        <f t="shared" si="18"/>
        <v>1109</v>
      </c>
      <c r="H65" s="2">
        <f t="shared" si="19"/>
        <v>1175.5</v>
      </c>
      <c r="I65" s="49">
        <f t="shared" si="20"/>
        <v>-5.6571671629094045</v>
      </c>
    </row>
    <row r="66" spans="1:9" x14ac:dyDescent="0.2">
      <c r="A66" s="30">
        <f t="shared" si="1"/>
        <v>43188</v>
      </c>
      <c r="C66">
        <v>0</v>
      </c>
      <c r="D66">
        <v>0</v>
      </c>
      <c r="E66">
        <v>1185.3</v>
      </c>
      <c r="F66">
        <v>1260.2</v>
      </c>
      <c r="G66" s="10">
        <f t="shared" si="18"/>
        <v>1185.3</v>
      </c>
      <c r="H66" s="2">
        <f t="shared" si="19"/>
        <v>1260.2</v>
      </c>
      <c r="I66" s="49">
        <f t="shared" si="20"/>
        <v>-5.9435010315822989</v>
      </c>
    </row>
    <row r="67" spans="1:9" x14ac:dyDescent="0.2">
      <c r="A67" s="30">
        <f t="shared" si="1"/>
        <v>43195</v>
      </c>
      <c r="C67">
        <v>0</v>
      </c>
      <c r="D67">
        <v>0</v>
      </c>
      <c r="E67">
        <v>1185.3</v>
      </c>
      <c r="F67">
        <v>1323.3</v>
      </c>
      <c r="G67" s="10">
        <f t="shared" si="18"/>
        <v>1185.3</v>
      </c>
      <c r="H67" s="2">
        <f t="shared" si="19"/>
        <v>1323.3</v>
      </c>
      <c r="I67" s="49">
        <f t="shared" si="20"/>
        <v>-10.428474268873266</v>
      </c>
    </row>
    <row r="68" spans="1:9" x14ac:dyDescent="0.2">
      <c r="A68" s="30">
        <f t="shared" si="1"/>
        <v>43202</v>
      </c>
      <c r="C68">
        <v>0</v>
      </c>
      <c r="D68">
        <v>0</v>
      </c>
      <c r="E68">
        <v>1185.3</v>
      </c>
      <c r="F68">
        <v>1408.4</v>
      </c>
      <c r="G68" s="10">
        <f t="shared" si="18"/>
        <v>1185.3</v>
      </c>
      <c r="H68" s="2">
        <f t="shared" si="19"/>
        <v>1408.4</v>
      </c>
      <c r="I68" s="49">
        <f t="shared" si="20"/>
        <v>-15.840670264129519</v>
      </c>
    </row>
    <row r="69" spans="1:9" x14ac:dyDescent="0.2">
      <c r="A69" s="30">
        <f t="shared" ref="A69:A132" si="21">A68+7</f>
        <v>43209</v>
      </c>
      <c r="C69">
        <v>0</v>
      </c>
      <c r="D69">
        <v>0</v>
      </c>
      <c r="E69">
        <v>1267.3</v>
      </c>
      <c r="F69">
        <v>1408.4</v>
      </c>
      <c r="G69" s="10">
        <f t="shared" si="18"/>
        <v>1267.3</v>
      </c>
      <c r="H69" s="2">
        <f t="shared" si="19"/>
        <v>1408.4</v>
      </c>
      <c r="I69" s="49">
        <f t="shared" si="20"/>
        <v>-10.018460664583939</v>
      </c>
    </row>
    <row r="70" spans="1:9" x14ac:dyDescent="0.2">
      <c r="A70" s="30">
        <f t="shared" si="21"/>
        <v>43216</v>
      </c>
      <c r="C70">
        <v>0</v>
      </c>
      <c r="D70">
        <v>0</v>
      </c>
      <c r="E70">
        <v>1319.9</v>
      </c>
      <c r="F70">
        <v>1553.2</v>
      </c>
      <c r="G70" s="10">
        <f t="shared" si="18"/>
        <v>1319.9</v>
      </c>
      <c r="H70" s="2">
        <f t="shared" si="19"/>
        <v>1553.2</v>
      </c>
      <c r="I70" s="49">
        <f t="shared" si="20"/>
        <v>-15.020602626834922</v>
      </c>
    </row>
    <row r="71" spans="1:9" x14ac:dyDescent="0.2">
      <c r="A71" s="30">
        <f t="shared" si="21"/>
        <v>43223</v>
      </c>
      <c r="C71">
        <v>0</v>
      </c>
      <c r="D71">
        <v>0</v>
      </c>
      <c r="E71">
        <v>1404.9</v>
      </c>
      <c r="F71">
        <v>1553.2</v>
      </c>
      <c r="G71" s="10">
        <f t="shared" si="18"/>
        <v>1404.9</v>
      </c>
      <c r="H71" s="2">
        <f t="shared" si="19"/>
        <v>1553.2</v>
      </c>
      <c r="I71" s="49">
        <f t="shared" si="20"/>
        <v>-9.5480298738089058</v>
      </c>
    </row>
    <row r="72" spans="1:9" x14ac:dyDescent="0.2">
      <c r="A72" s="30">
        <f t="shared" si="21"/>
        <v>43230</v>
      </c>
      <c r="C72">
        <v>0</v>
      </c>
      <c r="D72">
        <v>0</v>
      </c>
      <c r="E72">
        <v>1532.8</v>
      </c>
      <c r="F72">
        <v>1553.2</v>
      </c>
      <c r="G72" s="10">
        <f t="shared" ref="G72:G81" si="22">+C72+E72</f>
        <v>1532.8</v>
      </c>
      <c r="H72" s="2">
        <f t="shared" ref="H72:H81" si="23">+D72+F72</f>
        <v>1553.2</v>
      </c>
      <c r="I72" s="49">
        <f t="shared" ref="I72:I81" si="24">+(G72/H72-1)*100</f>
        <v>-1.3134174607262517</v>
      </c>
    </row>
    <row r="73" spans="1:9" x14ac:dyDescent="0.2">
      <c r="A73" s="30">
        <f t="shared" si="21"/>
        <v>43237</v>
      </c>
      <c r="C73">
        <v>0</v>
      </c>
      <c r="D73">
        <v>0</v>
      </c>
      <c r="E73">
        <v>1523.7</v>
      </c>
      <c r="F73">
        <v>1553.2</v>
      </c>
      <c r="G73" s="10">
        <f t="shared" si="22"/>
        <v>1523.7</v>
      </c>
      <c r="H73" s="2">
        <f t="shared" si="23"/>
        <v>1553.2</v>
      </c>
      <c r="I73" s="49">
        <f t="shared" si="24"/>
        <v>-1.8993046613443254</v>
      </c>
    </row>
    <row r="74" spans="1:9" x14ac:dyDescent="0.2">
      <c r="A74" s="30">
        <f t="shared" si="21"/>
        <v>43244</v>
      </c>
      <c r="C74">
        <v>0</v>
      </c>
      <c r="D74">
        <v>0</v>
      </c>
      <c r="E74">
        <v>1593.1</v>
      </c>
      <c r="F74">
        <v>1553.2</v>
      </c>
      <c r="G74" s="10">
        <f t="shared" si="22"/>
        <v>1593.1</v>
      </c>
      <c r="H74" s="2">
        <f t="shared" si="23"/>
        <v>1553.2</v>
      </c>
      <c r="I74" s="49">
        <f t="shared" si="24"/>
        <v>2.5688900334792653</v>
      </c>
    </row>
    <row r="75" spans="1:9" x14ac:dyDescent="0.2">
      <c r="A75" s="30">
        <f t="shared" si="21"/>
        <v>43251</v>
      </c>
      <c r="C75">
        <v>0</v>
      </c>
      <c r="D75">
        <v>0</v>
      </c>
      <c r="E75">
        <v>1698.1</v>
      </c>
      <c r="F75">
        <v>1553.2</v>
      </c>
      <c r="G75" s="10">
        <f t="shared" si="22"/>
        <v>1698.1</v>
      </c>
      <c r="H75" s="2">
        <f t="shared" si="23"/>
        <v>1553.2</v>
      </c>
      <c r="I75" s="49">
        <f t="shared" si="24"/>
        <v>9.3291269636878624</v>
      </c>
    </row>
    <row r="76" spans="1:9" x14ac:dyDescent="0.2">
      <c r="A76" s="30">
        <f t="shared" si="21"/>
        <v>43258</v>
      </c>
      <c r="C76">
        <v>0</v>
      </c>
      <c r="D76">
        <v>0</v>
      </c>
      <c r="E76">
        <v>1698.1</v>
      </c>
      <c r="F76">
        <v>1638.2</v>
      </c>
      <c r="G76" s="10">
        <f t="shared" si="22"/>
        <v>1698.1</v>
      </c>
      <c r="H76" s="2">
        <f t="shared" si="23"/>
        <v>1638.2</v>
      </c>
      <c r="I76" s="49">
        <f t="shared" si="24"/>
        <v>3.6564522036381275</v>
      </c>
    </row>
    <row r="77" spans="1:9" x14ac:dyDescent="0.2">
      <c r="A77" s="30">
        <f t="shared" si="21"/>
        <v>43265</v>
      </c>
      <c r="C77">
        <v>0</v>
      </c>
      <c r="D77">
        <v>0</v>
      </c>
      <c r="E77">
        <v>1938.5</v>
      </c>
      <c r="F77">
        <v>1638.2</v>
      </c>
      <c r="G77" s="10">
        <f t="shared" si="22"/>
        <v>1938.5</v>
      </c>
      <c r="H77" s="2">
        <f t="shared" si="23"/>
        <v>1638.2</v>
      </c>
      <c r="I77" s="49">
        <f t="shared" si="24"/>
        <v>18.331095104382868</v>
      </c>
    </row>
    <row r="78" spans="1:9" x14ac:dyDescent="0.2">
      <c r="A78" s="30">
        <f t="shared" si="21"/>
        <v>43272</v>
      </c>
      <c r="C78">
        <v>0</v>
      </c>
      <c r="D78">
        <v>0</v>
      </c>
      <c r="E78">
        <v>2015.2</v>
      </c>
      <c r="F78">
        <v>1717.8</v>
      </c>
      <c r="G78" s="10">
        <f t="shared" si="22"/>
        <v>2015.2</v>
      </c>
      <c r="H78" s="2">
        <f t="shared" si="23"/>
        <v>1717.8</v>
      </c>
      <c r="I78" s="49">
        <f t="shared" si="24"/>
        <v>17.312842007218542</v>
      </c>
    </row>
    <row r="79" spans="1:9" x14ac:dyDescent="0.2">
      <c r="A79" s="30">
        <f t="shared" si="21"/>
        <v>43279</v>
      </c>
      <c r="C79">
        <v>0</v>
      </c>
      <c r="D79">
        <v>0</v>
      </c>
      <c r="E79">
        <v>2097.6</v>
      </c>
      <c r="F79">
        <v>1717.8</v>
      </c>
      <c r="G79" s="10">
        <f t="shared" si="22"/>
        <v>2097.6</v>
      </c>
      <c r="H79" s="2">
        <f t="shared" si="23"/>
        <v>1717.8</v>
      </c>
      <c r="I79" s="49">
        <f t="shared" si="24"/>
        <v>22.109675165909891</v>
      </c>
    </row>
    <row r="80" spans="1:9" x14ac:dyDescent="0.2">
      <c r="A80" s="30">
        <f t="shared" si="21"/>
        <v>43286</v>
      </c>
      <c r="C80">
        <v>0</v>
      </c>
      <c r="D80">
        <v>0</v>
      </c>
      <c r="E80">
        <v>2097.6</v>
      </c>
      <c r="F80">
        <v>1788.3</v>
      </c>
      <c r="G80" s="10">
        <f t="shared" si="22"/>
        <v>2097.6</v>
      </c>
      <c r="H80" s="2">
        <f t="shared" si="23"/>
        <v>1788.3</v>
      </c>
      <c r="I80" s="49">
        <f t="shared" si="24"/>
        <v>17.295755745680253</v>
      </c>
    </row>
    <row r="81" spans="1:9" x14ac:dyDescent="0.2">
      <c r="A81" s="30">
        <f t="shared" si="21"/>
        <v>43293</v>
      </c>
      <c r="C81">
        <v>0</v>
      </c>
      <c r="D81">
        <v>0</v>
      </c>
      <c r="E81">
        <v>2176.1</v>
      </c>
      <c r="F81">
        <v>1788.3</v>
      </c>
      <c r="G81" s="10">
        <f t="shared" si="22"/>
        <v>2176.1</v>
      </c>
      <c r="H81" s="2">
        <f t="shared" si="23"/>
        <v>1788.3</v>
      </c>
      <c r="I81" s="49">
        <f t="shared" si="24"/>
        <v>21.685399541463958</v>
      </c>
    </row>
    <row r="82" spans="1:9" x14ac:dyDescent="0.2">
      <c r="A82" s="30">
        <f t="shared" si="21"/>
        <v>43300</v>
      </c>
      <c r="C82">
        <v>0</v>
      </c>
      <c r="D82">
        <v>0</v>
      </c>
      <c r="E82">
        <v>2261.1999999999998</v>
      </c>
      <c r="F82">
        <v>1788.3</v>
      </c>
      <c r="G82" s="10">
        <f t="shared" ref="G82:H84" si="25">+C82+E82</f>
        <v>2261.1999999999998</v>
      </c>
      <c r="H82" s="2">
        <f t="shared" si="25"/>
        <v>1788.3</v>
      </c>
      <c r="I82" s="49">
        <f>+(G82/H82-1)*100</f>
        <v>26.44410893026896</v>
      </c>
    </row>
    <row r="83" spans="1:9" x14ac:dyDescent="0.2">
      <c r="A83" s="30">
        <f t="shared" si="21"/>
        <v>43307</v>
      </c>
      <c r="C83">
        <v>0</v>
      </c>
      <c r="D83">
        <v>0</v>
      </c>
      <c r="E83">
        <v>2184.5</v>
      </c>
      <c r="F83">
        <v>1788.3</v>
      </c>
      <c r="G83" s="10">
        <f t="shared" si="25"/>
        <v>2184.5</v>
      </c>
      <c r="H83" s="2">
        <f t="shared" si="25"/>
        <v>1788.3</v>
      </c>
      <c r="I83" s="49">
        <f>+(G83/H83-1)*100</f>
        <v>22.155119387127442</v>
      </c>
    </row>
    <row r="84" spans="1:9" x14ac:dyDescent="0.2">
      <c r="A84" s="30">
        <f t="shared" si="21"/>
        <v>43314</v>
      </c>
      <c r="C84">
        <v>0</v>
      </c>
      <c r="D84">
        <v>0</v>
      </c>
      <c r="E84">
        <v>2349.8000000000002</v>
      </c>
      <c r="F84">
        <v>1873.8</v>
      </c>
      <c r="G84" s="10">
        <f t="shared" si="25"/>
        <v>2349.8000000000002</v>
      </c>
      <c r="H84" s="2">
        <f t="shared" si="25"/>
        <v>1873.8</v>
      </c>
      <c r="I84" s="49">
        <f>+(G84/H84-1)*100</f>
        <v>25.402924538371231</v>
      </c>
    </row>
    <row r="85" spans="1:9" x14ac:dyDescent="0.2">
      <c r="A85" s="30">
        <f t="shared" si="21"/>
        <v>43321</v>
      </c>
    </row>
    <row r="86" spans="1:9" x14ac:dyDescent="0.2">
      <c r="A86" s="30">
        <f t="shared" si="21"/>
        <v>43328</v>
      </c>
    </row>
    <row r="87" spans="1:9" x14ac:dyDescent="0.2">
      <c r="A87" s="30">
        <f t="shared" si="21"/>
        <v>43335</v>
      </c>
    </row>
    <row r="88" spans="1:9" x14ac:dyDescent="0.2">
      <c r="A88" s="30">
        <f t="shared" si="21"/>
        <v>43342</v>
      </c>
    </row>
    <row r="89" spans="1:9" x14ac:dyDescent="0.2">
      <c r="A89" s="30">
        <f t="shared" si="21"/>
        <v>43349</v>
      </c>
    </row>
    <row r="90" spans="1:9" x14ac:dyDescent="0.2">
      <c r="A90" s="30">
        <f t="shared" si="21"/>
        <v>43356</v>
      </c>
    </row>
    <row r="91" spans="1:9" x14ac:dyDescent="0.2">
      <c r="A91" s="30">
        <f t="shared" si="21"/>
        <v>43363</v>
      </c>
    </row>
    <row r="92" spans="1:9" x14ac:dyDescent="0.2">
      <c r="A92" s="30">
        <f t="shared" si="21"/>
        <v>43370</v>
      </c>
    </row>
    <row r="93" spans="1:9" x14ac:dyDescent="0.2">
      <c r="A93" s="30">
        <f t="shared" si="21"/>
        <v>43377</v>
      </c>
    </row>
    <row r="94" spans="1:9" x14ac:dyDescent="0.2">
      <c r="A94" s="30">
        <f t="shared" si="21"/>
        <v>43384</v>
      </c>
    </row>
    <row r="95" spans="1:9" x14ac:dyDescent="0.2">
      <c r="A95" s="30">
        <f t="shared" si="21"/>
        <v>43391</v>
      </c>
    </row>
    <row r="96" spans="1:9" x14ac:dyDescent="0.2">
      <c r="A96" s="30">
        <f t="shared" si="21"/>
        <v>43398</v>
      </c>
    </row>
    <row r="97" spans="1:1" x14ac:dyDescent="0.2">
      <c r="A97" s="30">
        <f t="shared" si="21"/>
        <v>43405</v>
      </c>
    </row>
    <row r="98" spans="1:1" x14ac:dyDescent="0.2">
      <c r="A98" s="30">
        <f t="shared" si="21"/>
        <v>43412</v>
      </c>
    </row>
    <row r="99" spans="1:1" x14ac:dyDescent="0.2">
      <c r="A99" s="30">
        <f t="shared" si="21"/>
        <v>43419</v>
      </c>
    </row>
    <row r="100" spans="1:1" x14ac:dyDescent="0.2">
      <c r="A100" s="30">
        <f t="shared" si="21"/>
        <v>43426</v>
      </c>
    </row>
    <row r="101" spans="1:1" x14ac:dyDescent="0.2">
      <c r="A101" s="30">
        <f t="shared" si="21"/>
        <v>43433</v>
      </c>
    </row>
    <row r="102" spans="1:1" x14ac:dyDescent="0.2">
      <c r="A102" s="30">
        <f t="shared" si="21"/>
        <v>43440</v>
      </c>
    </row>
    <row r="103" spans="1:1" x14ac:dyDescent="0.2">
      <c r="A103" s="30">
        <f t="shared" si="21"/>
        <v>43447</v>
      </c>
    </row>
    <row r="104" spans="1:1" x14ac:dyDescent="0.2">
      <c r="A104" s="30">
        <f t="shared" si="21"/>
        <v>43454</v>
      </c>
    </row>
    <row r="105" spans="1:1" x14ac:dyDescent="0.2">
      <c r="A105" s="30">
        <f t="shared" si="21"/>
        <v>43461</v>
      </c>
    </row>
    <row r="106" spans="1:1" x14ac:dyDescent="0.2">
      <c r="A106" s="30">
        <f t="shared" si="21"/>
        <v>43468</v>
      </c>
    </row>
    <row r="107" spans="1:1" x14ac:dyDescent="0.2">
      <c r="A107" s="30">
        <f t="shared" si="21"/>
        <v>43475</v>
      </c>
    </row>
    <row r="108" spans="1:1" x14ac:dyDescent="0.2">
      <c r="A108" s="30">
        <f t="shared" si="21"/>
        <v>43482</v>
      </c>
    </row>
    <row r="109" spans="1:1" x14ac:dyDescent="0.2">
      <c r="A109" s="30">
        <f t="shared" si="21"/>
        <v>43489</v>
      </c>
    </row>
    <row r="110" spans="1:1" x14ac:dyDescent="0.2">
      <c r="A110" s="30">
        <f t="shared" si="21"/>
        <v>43496</v>
      </c>
    </row>
    <row r="111" spans="1:1" x14ac:dyDescent="0.2">
      <c r="A111" s="30">
        <f t="shared" si="21"/>
        <v>43503</v>
      </c>
    </row>
    <row r="112" spans="1:1" x14ac:dyDescent="0.2">
      <c r="A112" s="30">
        <f t="shared" si="21"/>
        <v>43510</v>
      </c>
    </row>
    <row r="113" spans="1:1" x14ac:dyDescent="0.2">
      <c r="A113" s="30">
        <f t="shared" si="21"/>
        <v>43517</v>
      </c>
    </row>
    <row r="114" spans="1:1" x14ac:dyDescent="0.2">
      <c r="A114" s="30">
        <f t="shared" si="21"/>
        <v>43524</v>
      </c>
    </row>
    <row r="115" spans="1:1" x14ac:dyDescent="0.2">
      <c r="A115" s="30">
        <f t="shared" si="21"/>
        <v>43531</v>
      </c>
    </row>
    <row r="116" spans="1:1" x14ac:dyDescent="0.2">
      <c r="A116" s="30">
        <f t="shared" si="21"/>
        <v>43538</v>
      </c>
    </row>
    <row r="117" spans="1:1" x14ac:dyDescent="0.2">
      <c r="A117" s="30">
        <f t="shared" si="21"/>
        <v>43545</v>
      </c>
    </row>
    <row r="118" spans="1:1" x14ac:dyDescent="0.2">
      <c r="A118" s="30">
        <f t="shared" si="21"/>
        <v>43552</v>
      </c>
    </row>
    <row r="119" spans="1:1" x14ac:dyDescent="0.2">
      <c r="A119" s="30">
        <f t="shared" si="21"/>
        <v>43559</v>
      </c>
    </row>
    <row r="120" spans="1:1" x14ac:dyDescent="0.2">
      <c r="A120" s="30">
        <f t="shared" si="21"/>
        <v>43566</v>
      </c>
    </row>
    <row r="121" spans="1:1" x14ac:dyDescent="0.2">
      <c r="A121" s="30">
        <f t="shared" si="21"/>
        <v>43573</v>
      </c>
    </row>
    <row r="122" spans="1:1" x14ac:dyDescent="0.2">
      <c r="A122" s="30">
        <f t="shared" si="21"/>
        <v>43580</v>
      </c>
    </row>
    <row r="123" spans="1:1" x14ac:dyDescent="0.2">
      <c r="A123" s="30">
        <f t="shared" si="21"/>
        <v>43587</v>
      </c>
    </row>
    <row r="124" spans="1:1" x14ac:dyDescent="0.2">
      <c r="A124" s="30">
        <f t="shared" si="21"/>
        <v>43594</v>
      </c>
    </row>
    <row r="125" spans="1:1" x14ac:dyDescent="0.2">
      <c r="A125" s="30">
        <f t="shared" si="21"/>
        <v>43601</v>
      </c>
    </row>
    <row r="126" spans="1:1" x14ac:dyDescent="0.2">
      <c r="A126" s="30">
        <f t="shared" si="21"/>
        <v>43608</v>
      </c>
    </row>
    <row r="127" spans="1:1" x14ac:dyDescent="0.2">
      <c r="A127" s="30">
        <f t="shared" si="21"/>
        <v>43615</v>
      </c>
    </row>
    <row r="128" spans="1:1" x14ac:dyDescent="0.2">
      <c r="A128" s="30">
        <f t="shared" si="21"/>
        <v>43622</v>
      </c>
    </row>
    <row r="129" spans="1:1" x14ac:dyDescent="0.2">
      <c r="A129" s="30">
        <f t="shared" si="21"/>
        <v>43629</v>
      </c>
    </row>
    <row r="130" spans="1:1" x14ac:dyDescent="0.2">
      <c r="A130" s="30">
        <f t="shared" si="21"/>
        <v>43636</v>
      </c>
    </row>
    <row r="131" spans="1:1" x14ac:dyDescent="0.2">
      <c r="A131" s="30">
        <f t="shared" si="21"/>
        <v>43643</v>
      </c>
    </row>
    <row r="132" spans="1:1" x14ac:dyDescent="0.2">
      <c r="A132" s="30">
        <f t="shared" si="21"/>
        <v>43650</v>
      </c>
    </row>
    <row r="133" spans="1:1" x14ac:dyDescent="0.2">
      <c r="A133" s="30">
        <f t="shared" ref="A133:A196" si="26">A132+7</f>
        <v>43657</v>
      </c>
    </row>
    <row r="134" spans="1:1" x14ac:dyDescent="0.2">
      <c r="A134" s="30">
        <f t="shared" si="26"/>
        <v>43664</v>
      </c>
    </row>
    <row r="135" spans="1:1" x14ac:dyDescent="0.2">
      <c r="A135" s="30">
        <f t="shared" si="26"/>
        <v>43671</v>
      </c>
    </row>
    <row r="136" spans="1:1" x14ac:dyDescent="0.2">
      <c r="A136" s="30">
        <f t="shared" si="26"/>
        <v>43678</v>
      </c>
    </row>
    <row r="137" spans="1:1" x14ac:dyDescent="0.2">
      <c r="A137" s="30">
        <f t="shared" si="26"/>
        <v>43685</v>
      </c>
    </row>
    <row r="138" spans="1:1" x14ac:dyDescent="0.2">
      <c r="A138" s="30">
        <f t="shared" si="26"/>
        <v>43692</v>
      </c>
    </row>
    <row r="139" spans="1:1" x14ac:dyDescent="0.2">
      <c r="A139" s="30">
        <f t="shared" si="26"/>
        <v>43699</v>
      </c>
    </row>
    <row r="140" spans="1:1" x14ac:dyDescent="0.2">
      <c r="A140" s="30">
        <f t="shared" si="26"/>
        <v>43706</v>
      </c>
    </row>
    <row r="141" spans="1:1" x14ac:dyDescent="0.2">
      <c r="A141" s="30">
        <f t="shared" si="26"/>
        <v>43713</v>
      </c>
    </row>
    <row r="142" spans="1:1" x14ac:dyDescent="0.2">
      <c r="A142" s="30">
        <f t="shared" si="26"/>
        <v>43720</v>
      </c>
    </row>
    <row r="143" spans="1:1" x14ac:dyDescent="0.2">
      <c r="A143" s="30">
        <f t="shared" si="26"/>
        <v>43727</v>
      </c>
    </row>
    <row r="144" spans="1:1" x14ac:dyDescent="0.2">
      <c r="A144" s="30">
        <f t="shared" si="26"/>
        <v>43734</v>
      </c>
    </row>
    <row r="145" spans="1:1" x14ac:dyDescent="0.2">
      <c r="A145" s="30">
        <f t="shared" si="26"/>
        <v>43741</v>
      </c>
    </row>
    <row r="146" spans="1:1" x14ac:dyDescent="0.2">
      <c r="A146" s="30">
        <f t="shared" si="26"/>
        <v>43748</v>
      </c>
    </row>
    <row r="147" spans="1:1" x14ac:dyDescent="0.2">
      <c r="A147" s="30">
        <f t="shared" si="26"/>
        <v>43755</v>
      </c>
    </row>
    <row r="148" spans="1:1" x14ac:dyDescent="0.2">
      <c r="A148" s="30">
        <f t="shared" si="26"/>
        <v>43762</v>
      </c>
    </row>
    <row r="149" spans="1:1" x14ac:dyDescent="0.2">
      <c r="A149" s="30">
        <f t="shared" si="26"/>
        <v>43769</v>
      </c>
    </row>
    <row r="150" spans="1:1" x14ac:dyDescent="0.2">
      <c r="A150" s="30">
        <f t="shared" si="26"/>
        <v>43776</v>
      </c>
    </row>
    <row r="151" spans="1:1" x14ac:dyDescent="0.2">
      <c r="A151" s="30">
        <f t="shared" si="26"/>
        <v>43783</v>
      </c>
    </row>
    <row r="152" spans="1:1" x14ac:dyDescent="0.2">
      <c r="A152" s="30">
        <f t="shared" si="26"/>
        <v>43790</v>
      </c>
    </row>
    <row r="153" spans="1:1" x14ac:dyDescent="0.2">
      <c r="A153" s="30">
        <f t="shared" si="26"/>
        <v>43797</v>
      </c>
    </row>
    <row r="154" spans="1:1" x14ac:dyDescent="0.2">
      <c r="A154" s="30">
        <f t="shared" si="26"/>
        <v>43804</v>
      </c>
    </row>
    <row r="155" spans="1:1" x14ac:dyDescent="0.2">
      <c r="A155" s="30">
        <f t="shared" si="26"/>
        <v>43811</v>
      </c>
    </row>
    <row r="156" spans="1:1" x14ac:dyDescent="0.2">
      <c r="A156" s="30">
        <f t="shared" si="26"/>
        <v>43818</v>
      </c>
    </row>
    <row r="157" spans="1:1" x14ac:dyDescent="0.2">
      <c r="A157" s="30">
        <f t="shared" si="26"/>
        <v>43825</v>
      </c>
    </row>
    <row r="158" spans="1:1" x14ac:dyDescent="0.2">
      <c r="A158" s="30">
        <f t="shared" si="26"/>
        <v>43832</v>
      </c>
    </row>
    <row r="159" spans="1:1" x14ac:dyDescent="0.2">
      <c r="A159" s="30">
        <f t="shared" si="26"/>
        <v>43839</v>
      </c>
    </row>
    <row r="160" spans="1:1" x14ac:dyDescent="0.2">
      <c r="A160" s="30">
        <f t="shared" si="26"/>
        <v>43846</v>
      </c>
    </row>
    <row r="161" spans="1:1" x14ac:dyDescent="0.2">
      <c r="A161" s="30">
        <f t="shared" si="26"/>
        <v>43853</v>
      </c>
    </row>
    <row r="162" spans="1:1" x14ac:dyDescent="0.2">
      <c r="A162" s="30">
        <f t="shared" si="26"/>
        <v>43860</v>
      </c>
    </row>
    <row r="163" spans="1:1" x14ac:dyDescent="0.2">
      <c r="A163" s="30">
        <f t="shared" si="26"/>
        <v>43867</v>
      </c>
    </row>
    <row r="164" spans="1:1" x14ac:dyDescent="0.2">
      <c r="A164" s="30">
        <f t="shared" si="26"/>
        <v>43874</v>
      </c>
    </row>
    <row r="165" spans="1:1" x14ac:dyDescent="0.2">
      <c r="A165" s="30">
        <f t="shared" si="26"/>
        <v>43881</v>
      </c>
    </row>
    <row r="166" spans="1:1" x14ac:dyDescent="0.2">
      <c r="A166" s="30">
        <f t="shared" si="26"/>
        <v>43888</v>
      </c>
    </row>
    <row r="167" spans="1:1" x14ac:dyDescent="0.2">
      <c r="A167" s="30">
        <f t="shared" si="26"/>
        <v>43895</v>
      </c>
    </row>
    <row r="168" spans="1:1" x14ac:dyDescent="0.2">
      <c r="A168" s="30">
        <f t="shared" si="26"/>
        <v>43902</v>
      </c>
    </row>
    <row r="169" spans="1:1" x14ac:dyDescent="0.2">
      <c r="A169" s="30">
        <f t="shared" si="26"/>
        <v>43909</v>
      </c>
    </row>
    <row r="170" spans="1:1" x14ac:dyDescent="0.2">
      <c r="A170" s="30">
        <f t="shared" si="26"/>
        <v>43916</v>
      </c>
    </row>
    <row r="171" spans="1:1" x14ac:dyDescent="0.2">
      <c r="A171" s="30">
        <f t="shared" si="26"/>
        <v>43923</v>
      </c>
    </row>
    <row r="172" spans="1:1" x14ac:dyDescent="0.2">
      <c r="A172" s="30">
        <f t="shared" si="26"/>
        <v>43930</v>
      </c>
    </row>
    <row r="173" spans="1:1" x14ac:dyDescent="0.2">
      <c r="A173" s="30">
        <f t="shared" si="26"/>
        <v>43937</v>
      </c>
    </row>
    <row r="174" spans="1:1" x14ac:dyDescent="0.2">
      <c r="A174" s="30">
        <f t="shared" si="26"/>
        <v>43944</v>
      </c>
    </row>
    <row r="175" spans="1:1" x14ac:dyDescent="0.2">
      <c r="A175" s="30">
        <f t="shared" si="26"/>
        <v>43951</v>
      </c>
    </row>
    <row r="176" spans="1:1" x14ac:dyDescent="0.2">
      <c r="A176" s="30">
        <f t="shared" si="26"/>
        <v>43958</v>
      </c>
    </row>
    <row r="177" spans="1:1" x14ac:dyDescent="0.2">
      <c r="A177" s="30">
        <f t="shared" si="26"/>
        <v>43965</v>
      </c>
    </row>
    <row r="178" spans="1:1" x14ac:dyDescent="0.2">
      <c r="A178" s="30">
        <f t="shared" si="26"/>
        <v>43972</v>
      </c>
    </row>
    <row r="179" spans="1:1" x14ac:dyDescent="0.2">
      <c r="A179" s="30">
        <f t="shared" si="26"/>
        <v>43979</v>
      </c>
    </row>
    <row r="180" spans="1:1" x14ac:dyDescent="0.2">
      <c r="A180" s="30">
        <f t="shared" si="26"/>
        <v>43986</v>
      </c>
    </row>
    <row r="181" spans="1:1" x14ac:dyDescent="0.2">
      <c r="A181" s="30">
        <f t="shared" si="26"/>
        <v>43993</v>
      </c>
    </row>
    <row r="182" spans="1:1" x14ac:dyDescent="0.2">
      <c r="A182" s="30">
        <f t="shared" si="26"/>
        <v>44000</v>
      </c>
    </row>
    <row r="183" spans="1:1" x14ac:dyDescent="0.2">
      <c r="A183" s="30">
        <f t="shared" si="26"/>
        <v>44007</v>
      </c>
    </row>
    <row r="184" spans="1:1" x14ac:dyDescent="0.2">
      <c r="A184" s="30">
        <f t="shared" si="26"/>
        <v>44014</v>
      </c>
    </row>
    <row r="185" spans="1:1" x14ac:dyDescent="0.2">
      <c r="A185" s="30">
        <f t="shared" si="26"/>
        <v>44021</v>
      </c>
    </row>
    <row r="186" spans="1:1" x14ac:dyDescent="0.2">
      <c r="A186" s="30">
        <f t="shared" si="26"/>
        <v>44028</v>
      </c>
    </row>
    <row r="187" spans="1:1" x14ac:dyDescent="0.2">
      <c r="A187" s="30">
        <f t="shared" si="26"/>
        <v>44035</v>
      </c>
    </row>
    <row r="188" spans="1:1" x14ac:dyDescent="0.2">
      <c r="A188" s="30">
        <f t="shared" si="26"/>
        <v>44042</v>
      </c>
    </row>
    <row r="189" spans="1:1" x14ac:dyDescent="0.2">
      <c r="A189" s="30">
        <f t="shared" si="26"/>
        <v>44049</v>
      </c>
    </row>
    <row r="190" spans="1:1" x14ac:dyDescent="0.2">
      <c r="A190" s="30">
        <f t="shared" si="26"/>
        <v>44056</v>
      </c>
    </row>
    <row r="191" spans="1:1" x14ac:dyDescent="0.2">
      <c r="A191" s="30">
        <f t="shared" si="26"/>
        <v>44063</v>
      </c>
    </row>
    <row r="192" spans="1:1" x14ac:dyDescent="0.2">
      <c r="A192" s="30">
        <f t="shared" si="26"/>
        <v>44070</v>
      </c>
    </row>
    <row r="193" spans="1:1" x14ac:dyDescent="0.2">
      <c r="A193" s="30">
        <f t="shared" si="26"/>
        <v>44077</v>
      </c>
    </row>
    <row r="194" spans="1:1" x14ac:dyDescent="0.2">
      <c r="A194" s="30">
        <f t="shared" si="26"/>
        <v>44084</v>
      </c>
    </row>
    <row r="195" spans="1:1" x14ac:dyDescent="0.2">
      <c r="A195" s="30">
        <f t="shared" si="26"/>
        <v>44091</v>
      </c>
    </row>
    <row r="196" spans="1:1" x14ac:dyDescent="0.2">
      <c r="A196" s="30">
        <f t="shared" si="26"/>
        <v>44098</v>
      </c>
    </row>
    <row r="197" spans="1:1" x14ac:dyDescent="0.2">
      <c r="A197" s="30">
        <f t="shared" ref="A197:A208" si="27">A196+7</f>
        <v>44105</v>
      </c>
    </row>
    <row r="198" spans="1:1" x14ac:dyDescent="0.2">
      <c r="A198" s="30">
        <f t="shared" si="27"/>
        <v>44112</v>
      </c>
    </row>
    <row r="199" spans="1:1" x14ac:dyDescent="0.2">
      <c r="A199" s="30">
        <f t="shared" si="27"/>
        <v>44119</v>
      </c>
    </row>
    <row r="200" spans="1:1" x14ac:dyDescent="0.2">
      <c r="A200" s="30">
        <f t="shared" si="27"/>
        <v>44126</v>
      </c>
    </row>
    <row r="201" spans="1:1" x14ac:dyDescent="0.2">
      <c r="A201" s="30">
        <f t="shared" si="27"/>
        <v>44133</v>
      </c>
    </row>
    <row r="202" spans="1:1" x14ac:dyDescent="0.2">
      <c r="A202" s="30">
        <f t="shared" si="27"/>
        <v>44140</v>
      </c>
    </row>
    <row r="203" spans="1:1" x14ac:dyDescent="0.2">
      <c r="A203" s="30">
        <f t="shared" si="27"/>
        <v>44147</v>
      </c>
    </row>
    <row r="204" spans="1:1" x14ac:dyDescent="0.2">
      <c r="A204" s="30">
        <f t="shared" si="27"/>
        <v>44154</v>
      </c>
    </row>
    <row r="205" spans="1:1" x14ac:dyDescent="0.2">
      <c r="A205" s="30">
        <f t="shared" si="27"/>
        <v>44161</v>
      </c>
    </row>
    <row r="206" spans="1:1" x14ac:dyDescent="0.2">
      <c r="A206" s="30">
        <f t="shared" si="27"/>
        <v>44168</v>
      </c>
    </row>
    <row r="207" spans="1:1" x14ac:dyDescent="0.2">
      <c r="A207" s="30">
        <f t="shared" si="27"/>
        <v>44175</v>
      </c>
    </row>
    <row r="208" spans="1:1" x14ac:dyDescent="0.2">
      <c r="A208" s="30">
        <f t="shared" si="27"/>
        <v>44182</v>
      </c>
    </row>
  </sheetData>
  <mergeCells count="2">
    <mergeCell ref="E1:F1"/>
    <mergeCell ref="G1:H1"/>
  </mergeCells>
  <pageMargins left="0.7" right="0.7" top="0.75" bottom="0.75" header="0.3" footer="0.3"/>
  <ignoredErrors>
    <ignoredError sqref="I8:I28 I59:I63 I64:I71 I76:I81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2"/>
  <sheetViews>
    <sheetView zoomScale="145" zoomScaleNormal="145" workbookViewId="0">
      <pane xSplit="2" ySplit="2" topLeftCell="C298" activePane="bottomRight" state="frozen"/>
      <selection pane="topRight" activeCell="C1" sqref="C1"/>
      <selection pane="bottomLeft" activeCell="A3" sqref="A3"/>
      <selection pane="bottomRight" activeCell="J308" sqref="J308"/>
    </sheetView>
  </sheetViews>
  <sheetFormatPr defaultRowHeight="12.75" x14ac:dyDescent="0.2"/>
  <cols>
    <col min="1" max="1" width="11.7109375" bestFit="1" customWidth="1"/>
    <col min="3" max="3" width="11.28515625" customWidth="1"/>
    <col min="4" max="4" width="10.42578125" customWidth="1"/>
    <col min="5" max="5" width="10.140625" customWidth="1"/>
    <col min="6" max="6" width="10.5703125" customWidth="1"/>
    <col min="7" max="7" width="10.85546875" customWidth="1"/>
    <col min="8" max="8" width="10" customWidth="1"/>
  </cols>
  <sheetData>
    <row r="1" spans="1:9" x14ac:dyDescent="0.2">
      <c r="A1" s="3"/>
      <c r="B1" s="3"/>
      <c r="C1" s="3" t="s">
        <v>5</v>
      </c>
      <c r="D1" s="3"/>
      <c r="E1" s="319" t="s">
        <v>1</v>
      </c>
      <c r="F1" s="320"/>
      <c r="G1" s="319" t="s">
        <v>2</v>
      </c>
      <c r="H1" s="320"/>
      <c r="I1" s="96" t="s">
        <v>344</v>
      </c>
    </row>
    <row r="2" spans="1:9" x14ac:dyDescent="0.2">
      <c r="A2" s="3" t="s">
        <v>223</v>
      </c>
      <c r="B2" s="199" t="s">
        <v>222</v>
      </c>
      <c r="C2" s="199" t="s">
        <v>224</v>
      </c>
      <c r="D2" s="199" t="s">
        <v>225</v>
      </c>
      <c r="E2" s="199" t="s">
        <v>224</v>
      </c>
      <c r="F2" s="199" t="s">
        <v>225</v>
      </c>
      <c r="G2" s="199" t="s">
        <v>224</v>
      </c>
      <c r="H2" s="199" t="s">
        <v>225</v>
      </c>
      <c r="I2" s="280" t="s">
        <v>328</v>
      </c>
    </row>
    <row r="3" spans="1:9" x14ac:dyDescent="0.2">
      <c r="A3" s="30">
        <v>41158</v>
      </c>
      <c r="C3">
        <v>86.5</v>
      </c>
      <c r="D3">
        <v>140</v>
      </c>
      <c r="E3">
        <v>66</v>
      </c>
      <c r="F3">
        <v>0</v>
      </c>
      <c r="G3">
        <f t="shared" ref="G3:H5" si="0">+C3+E3</f>
        <v>152.5</v>
      </c>
      <c r="H3">
        <f t="shared" si="0"/>
        <v>140</v>
      </c>
    </row>
    <row r="4" spans="1:9" x14ac:dyDescent="0.2">
      <c r="A4" s="30">
        <f>A3+7</f>
        <v>41165</v>
      </c>
      <c r="C4">
        <v>146.5</v>
      </c>
      <c r="D4">
        <v>147.5</v>
      </c>
      <c r="E4">
        <v>66</v>
      </c>
      <c r="F4">
        <v>0</v>
      </c>
      <c r="G4">
        <f t="shared" si="0"/>
        <v>212.5</v>
      </c>
      <c r="H4">
        <f t="shared" si="0"/>
        <v>147.5</v>
      </c>
    </row>
    <row r="5" spans="1:9" x14ac:dyDescent="0.2">
      <c r="A5" s="30">
        <f>A4+7</f>
        <v>41172</v>
      </c>
      <c r="C5">
        <v>146.5</v>
      </c>
      <c r="D5">
        <v>150.19999999999999</v>
      </c>
      <c r="E5">
        <v>66</v>
      </c>
      <c r="F5">
        <v>24.3</v>
      </c>
      <c r="G5">
        <f t="shared" si="0"/>
        <v>212.5</v>
      </c>
      <c r="H5">
        <f t="shared" si="0"/>
        <v>174.5</v>
      </c>
    </row>
    <row r="6" spans="1:9" x14ac:dyDescent="0.2">
      <c r="A6" s="30">
        <f t="shared" ref="A6:A69" si="1">A5+7</f>
        <v>41179</v>
      </c>
      <c r="C6">
        <v>146.5</v>
      </c>
      <c r="D6">
        <v>150.19999999999999</v>
      </c>
      <c r="E6">
        <v>66</v>
      </c>
      <c r="F6">
        <v>24.3</v>
      </c>
      <c r="G6">
        <f t="shared" ref="G6:G44" si="2">+C6+E6</f>
        <v>212.5</v>
      </c>
      <c r="H6">
        <f t="shared" ref="H6:H44" si="3">+D6+F6</f>
        <v>174.5</v>
      </c>
    </row>
    <row r="7" spans="1:9" x14ac:dyDescent="0.2">
      <c r="A7" s="30">
        <f t="shared" si="1"/>
        <v>41186</v>
      </c>
      <c r="C7">
        <v>146.5</v>
      </c>
      <c r="D7">
        <v>150.19999999999999</v>
      </c>
      <c r="E7">
        <v>66</v>
      </c>
      <c r="F7">
        <v>24.3</v>
      </c>
      <c r="G7">
        <f t="shared" si="2"/>
        <v>212.5</v>
      </c>
      <c r="H7">
        <f t="shared" si="3"/>
        <v>174.5</v>
      </c>
    </row>
    <row r="8" spans="1:9" x14ac:dyDescent="0.2">
      <c r="A8" s="30">
        <f t="shared" si="1"/>
        <v>41193</v>
      </c>
      <c r="C8">
        <v>87</v>
      </c>
      <c r="D8">
        <v>63.2</v>
      </c>
      <c r="E8">
        <v>130.69999999999999</v>
      </c>
      <c r="F8">
        <v>112</v>
      </c>
      <c r="G8">
        <f t="shared" si="2"/>
        <v>217.7</v>
      </c>
      <c r="H8">
        <f t="shared" si="3"/>
        <v>175.2</v>
      </c>
    </row>
    <row r="9" spans="1:9" x14ac:dyDescent="0.2">
      <c r="A9" s="30">
        <f t="shared" si="1"/>
        <v>41200</v>
      </c>
      <c r="C9">
        <v>87</v>
      </c>
      <c r="D9">
        <v>60</v>
      </c>
      <c r="E9">
        <v>130.69999999999999</v>
      </c>
      <c r="F9">
        <v>112</v>
      </c>
      <c r="G9">
        <f t="shared" si="2"/>
        <v>217.7</v>
      </c>
      <c r="H9">
        <f t="shared" si="3"/>
        <v>172</v>
      </c>
    </row>
    <row r="10" spans="1:9" x14ac:dyDescent="0.2">
      <c r="A10" s="30">
        <f t="shared" si="1"/>
        <v>41207</v>
      </c>
      <c r="C10">
        <v>87</v>
      </c>
      <c r="D10">
        <v>60</v>
      </c>
      <c r="E10">
        <v>130.69999999999999</v>
      </c>
      <c r="F10">
        <v>161.5</v>
      </c>
      <c r="G10">
        <f t="shared" si="2"/>
        <v>217.7</v>
      </c>
      <c r="H10">
        <f t="shared" si="3"/>
        <v>221.5</v>
      </c>
    </row>
    <row r="11" spans="1:9" x14ac:dyDescent="0.2">
      <c r="A11" s="30">
        <f t="shared" si="1"/>
        <v>41214</v>
      </c>
      <c r="C11">
        <v>163.5</v>
      </c>
      <c r="D11">
        <v>96</v>
      </c>
      <c r="E11">
        <v>140.9</v>
      </c>
      <c r="F11">
        <v>161.5</v>
      </c>
      <c r="G11">
        <f t="shared" si="2"/>
        <v>304.39999999999998</v>
      </c>
      <c r="H11">
        <f t="shared" si="3"/>
        <v>257.5</v>
      </c>
    </row>
    <row r="12" spans="1:9" x14ac:dyDescent="0.2">
      <c r="A12" s="30">
        <f t="shared" si="1"/>
        <v>41221</v>
      </c>
      <c r="C12">
        <v>137</v>
      </c>
      <c r="D12">
        <v>87.3</v>
      </c>
      <c r="E12">
        <v>199.7</v>
      </c>
      <c r="F12">
        <v>170.2</v>
      </c>
      <c r="G12">
        <f t="shared" si="2"/>
        <v>336.7</v>
      </c>
      <c r="H12">
        <f t="shared" si="3"/>
        <v>257.5</v>
      </c>
    </row>
    <row r="13" spans="1:9" x14ac:dyDescent="0.2">
      <c r="A13" s="30">
        <f t="shared" si="1"/>
        <v>41228</v>
      </c>
      <c r="C13">
        <v>137</v>
      </c>
      <c r="D13">
        <v>147.30000000000001</v>
      </c>
      <c r="E13">
        <v>199.7</v>
      </c>
      <c r="F13">
        <v>170.2</v>
      </c>
      <c r="G13">
        <f t="shared" si="2"/>
        <v>336.7</v>
      </c>
      <c r="H13">
        <f t="shared" si="3"/>
        <v>317.5</v>
      </c>
    </row>
    <row r="14" spans="1:9" x14ac:dyDescent="0.2">
      <c r="A14" s="30">
        <f t="shared" si="1"/>
        <v>41235</v>
      </c>
      <c r="C14">
        <v>77</v>
      </c>
      <c r="D14">
        <v>207.3</v>
      </c>
      <c r="E14">
        <v>263.89999999999998</v>
      </c>
      <c r="F14">
        <v>170.2</v>
      </c>
      <c r="G14">
        <f t="shared" si="2"/>
        <v>340.9</v>
      </c>
      <c r="H14">
        <f t="shared" si="3"/>
        <v>377.5</v>
      </c>
    </row>
    <row r="15" spans="1:9" x14ac:dyDescent="0.2">
      <c r="A15" s="30">
        <f t="shared" si="1"/>
        <v>41242</v>
      </c>
      <c r="C15">
        <v>77</v>
      </c>
      <c r="D15">
        <v>147.30000000000001</v>
      </c>
      <c r="E15">
        <v>263.89999999999998</v>
      </c>
      <c r="F15">
        <v>215.5</v>
      </c>
      <c r="G15">
        <f t="shared" si="2"/>
        <v>340.9</v>
      </c>
      <c r="H15">
        <f t="shared" si="3"/>
        <v>362.8</v>
      </c>
    </row>
    <row r="16" spans="1:9" x14ac:dyDescent="0.2">
      <c r="A16" s="30">
        <f t="shared" si="1"/>
        <v>41249</v>
      </c>
      <c r="C16">
        <v>145.5</v>
      </c>
      <c r="D16">
        <v>147.30000000000001</v>
      </c>
      <c r="E16">
        <v>263.89999999999998</v>
      </c>
      <c r="F16">
        <v>215.5</v>
      </c>
      <c r="G16">
        <f t="shared" si="2"/>
        <v>409.4</v>
      </c>
      <c r="H16">
        <f t="shared" si="3"/>
        <v>362.8</v>
      </c>
    </row>
    <row r="17" spans="1:8" x14ac:dyDescent="0.2">
      <c r="A17" s="30">
        <f t="shared" si="1"/>
        <v>41256</v>
      </c>
      <c r="C17">
        <v>128.5</v>
      </c>
      <c r="D17">
        <v>147.30000000000001</v>
      </c>
      <c r="E17">
        <v>285.2</v>
      </c>
      <c r="F17">
        <v>215.5</v>
      </c>
      <c r="G17">
        <f t="shared" si="2"/>
        <v>413.7</v>
      </c>
      <c r="H17">
        <f t="shared" si="3"/>
        <v>362.8</v>
      </c>
    </row>
    <row r="18" spans="1:8" x14ac:dyDescent="0.2">
      <c r="A18" s="30">
        <f t="shared" si="1"/>
        <v>41263</v>
      </c>
      <c r="C18">
        <v>128.5</v>
      </c>
      <c r="D18">
        <v>147.30000000000001</v>
      </c>
      <c r="E18">
        <v>285.2</v>
      </c>
      <c r="F18">
        <v>215.5</v>
      </c>
      <c r="G18">
        <f t="shared" si="2"/>
        <v>413.7</v>
      </c>
      <c r="H18">
        <f t="shared" si="3"/>
        <v>362.8</v>
      </c>
    </row>
    <row r="19" spans="1:8" x14ac:dyDescent="0.2">
      <c r="A19" s="30">
        <f t="shared" si="1"/>
        <v>41270</v>
      </c>
      <c r="C19">
        <v>128.5</v>
      </c>
      <c r="D19">
        <v>174.3</v>
      </c>
      <c r="E19">
        <v>285.2</v>
      </c>
      <c r="F19">
        <v>215.5</v>
      </c>
      <c r="G19">
        <f t="shared" si="2"/>
        <v>413.7</v>
      </c>
      <c r="H19">
        <f t="shared" si="3"/>
        <v>389.8</v>
      </c>
    </row>
    <row r="20" spans="1:8" x14ac:dyDescent="0.2">
      <c r="A20" s="30">
        <f t="shared" si="1"/>
        <v>41277</v>
      </c>
      <c r="C20">
        <v>68.5</v>
      </c>
      <c r="D20">
        <v>174.3</v>
      </c>
      <c r="E20">
        <v>347.9</v>
      </c>
      <c r="F20">
        <v>215.5</v>
      </c>
      <c r="G20">
        <f t="shared" si="2"/>
        <v>416.4</v>
      </c>
      <c r="H20">
        <f t="shared" si="3"/>
        <v>389.8</v>
      </c>
    </row>
    <row r="21" spans="1:8" x14ac:dyDescent="0.2">
      <c r="A21" s="30">
        <f t="shared" si="1"/>
        <v>41284</v>
      </c>
      <c r="C21">
        <v>189</v>
      </c>
      <c r="D21">
        <v>174.3</v>
      </c>
      <c r="E21">
        <v>357.9</v>
      </c>
      <c r="F21">
        <v>270.89999999999998</v>
      </c>
      <c r="G21">
        <f t="shared" si="2"/>
        <v>546.9</v>
      </c>
      <c r="H21">
        <f t="shared" si="3"/>
        <v>445.2</v>
      </c>
    </row>
    <row r="22" spans="1:8" x14ac:dyDescent="0.2">
      <c r="A22" s="30">
        <f t="shared" si="1"/>
        <v>41291</v>
      </c>
      <c r="C22">
        <v>206</v>
      </c>
      <c r="D22">
        <v>234.3</v>
      </c>
      <c r="E22">
        <v>357.9</v>
      </c>
      <c r="F22">
        <v>270.89999999999998</v>
      </c>
      <c r="G22">
        <f t="shared" si="2"/>
        <v>563.9</v>
      </c>
      <c r="H22">
        <f t="shared" si="3"/>
        <v>505.2</v>
      </c>
    </row>
    <row r="23" spans="1:8" x14ac:dyDescent="0.2">
      <c r="A23" s="30">
        <f t="shared" si="1"/>
        <v>41298</v>
      </c>
      <c r="C23">
        <v>246</v>
      </c>
      <c r="D23">
        <v>182.5</v>
      </c>
      <c r="E23">
        <v>357.9</v>
      </c>
      <c r="F23">
        <v>318.39999999999998</v>
      </c>
      <c r="G23">
        <f t="shared" si="2"/>
        <v>603.9</v>
      </c>
      <c r="H23">
        <f t="shared" si="3"/>
        <v>500.9</v>
      </c>
    </row>
    <row r="24" spans="1:8" x14ac:dyDescent="0.2">
      <c r="A24" s="30">
        <f t="shared" si="1"/>
        <v>41305</v>
      </c>
      <c r="C24">
        <v>186</v>
      </c>
      <c r="D24">
        <v>162.19999999999999</v>
      </c>
      <c r="E24">
        <v>414</v>
      </c>
      <c r="F24">
        <v>338.7</v>
      </c>
      <c r="G24">
        <f t="shared" si="2"/>
        <v>600</v>
      </c>
      <c r="H24">
        <f t="shared" si="3"/>
        <v>500.9</v>
      </c>
    </row>
    <row r="25" spans="1:8" x14ac:dyDescent="0.2">
      <c r="A25" s="30">
        <f t="shared" si="1"/>
        <v>41312</v>
      </c>
      <c r="C25">
        <v>195</v>
      </c>
      <c r="D25">
        <v>233.7</v>
      </c>
      <c r="E25">
        <v>414</v>
      </c>
      <c r="F25">
        <v>338.7</v>
      </c>
      <c r="G25">
        <f t="shared" si="2"/>
        <v>609</v>
      </c>
      <c r="H25">
        <f t="shared" si="3"/>
        <v>572.4</v>
      </c>
    </row>
    <row r="26" spans="1:8" x14ac:dyDescent="0.2">
      <c r="A26" s="30">
        <f t="shared" si="1"/>
        <v>41319</v>
      </c>
      <c r="C26">
        <v>177</v>
      </c>
      <c r="D26">
        <v>280.2</v>
      </c>
      <c r="E26">
        <v>433.8</v>
      </c>
      <c r="F26">
        <v>366.5</v>
      </c>
      <c r="G26">
        <f t="shared" si="2"/>
        <v>610.79999999999995</v>
      </c>
      <c r="H26">
        <f t="shared" si="3"/>
        <v>646.70000000000005</v>
      </c>
    </row>
    <row r="27" spans="1:8" x14ac:dyDescent="0.2">
      <c r="A27" s="30">
        <f t="shared" si="1"/>
        <v>41326</v>
      </c>
      <c r="C27">
        <v>187</v>
      </c>
      <c r="D27">
        <v>263.5</v>
      </c>
      <c r="E27">
        <v>444.9</v>
      </c>
      <c r="F27">
        <v>433.3</v>
      </c>
      <c r="G27">
        <f t="shared" si="2"/>
        <v>631.9</v>
      </c>
      <c r="H27">
        <f t="shared" si="3"/>
        <v>696.8</v>
      </c>
    </row>
    <row r="28" spans="1:8" x14ac:dyDescent="0.2">
      <c r="A28" s="30">
        <f t="shared" si="1"/>
        <v>41333</v>
      </c>
      <c r="C28">
        <v>127</v>
      </c>
      <c r="D28">
        <v>233.2</v>
      </c>
      <c r="E28">
        <v>499</v>
      </c>
      <c r="F28">
        <v>466.1</v>
      </c>
      <c r="G28">
        <f t="shared" si="2"/>
        <v>626</v>
      </c>
      <c r="H28">
        <f t="shared" si="3"/>
        <v>699.3</v>
      </c>
    </row>
    <row r="29" spans="1:8" x14ac:dyDescent="0.2">
      <c r="A29" s="30">
        <f t="shared" si="1"/>
        <v>41340</v>
      </c>
      <c r="C29">
        <v>67</v>
      </c>
      <c r="D29">
        <v>156.1</v>
      </c>
      <c r="E29">
        <v>575.5</v>
      </c>
      <c r="F29">
        <v>545.5</v>
      </c>
      <c r="G29">
        <f t="shared" si="2"/>
        <v>642.5</v>
      </c>
      <c r="H29">
        <f t="shared" si="3"/>
        <v>701.6</v>
      </c>
    </row>
    <row r="30" spans="1:8" x14ac:dyDescent="0.2">
      <c r="A30" s="30">
        <f t="shared" si="1"/>
        <v>41347</v>
      </c>
      <c r="C30">
        <v>50</v>
      </c>
      <c r="D30">
        <v>142</v>
      </c>
      <c r="E30">
        <v>595.29999999999995</v>
      </c>
      <c r="F30">
        <v>630.20000000000005</v>
      </c>
      <c r="G30">
        <f t="shared" si="2"/>
        <v>645.29999999999995</v>
      </c>
      <c r="H30">
        <f t="shared" si="3"/>
        <v>772.2</v>
      </c>
    </row>
    <row r="31" spans="1:8" x14ac:dyDescent="0.2">
      <c r="A31" s="30">
        <f t="shared" si="1"/>
        <v>41354</v>
      </c>
      <c r="C31">
        <v>0</v>
      </c>
      <c r="D31">
        <v>142</v>
      </c>
      <c r="E31">
        <v>649</v>
      </c>
      <c r="F31">
        <v>630.20000000000005</v>
      </c>
      <c r="G31">
        <f t="shared" si="2"/>
        <v>649</v>
      </c>
      <c r="H31">
        <f t="shared" si="3"/>
        <v>772.2</v>
      </c>
    </row>
    <row r="32" spans="1:8" x14ac:dyDescent="0.2">
      <c r="A32" s="30">
        <f t="shared" si="1"/>
        <v>41361</v>
      </c>
      <c r="C32">
        <v>0</v>
      </c>
      <c r="D32">
        <v>87</v>
      </c>
      <c r="E32">
        <v>649</v>
      </c>
      <c r="F32">
        <v>716.8</v>
      </c>
      <c r="G32">
        <f t="shared" si="2"/>
        <v>649</v>
      </c>
      <c r="H32">
        <f t="shared" si="3"/>
        <v>803.8</v>
      </c>
    </row>
    <row r="33" spans="1:9" x14ac:dyDescent="0.2">
      <c r="A33" s="30">
        <f t="shared" si="1"/>
        <v>41368</v>
      </c>
      <c r="C33">
        <v>0</v>
      </c>
      <c r="D33">
        <v>93.5</v>
      </c>
      <c r="E33">
        <v>677.3</v>
      </c>
      <c r="F33">
        <v>716.8</v>
      </c>
      <c r="G33">
        <f t="shared" si="2"/>
        <v>677.3</v>
      </c>
      <c r="H33">
        <f t="shared" si="3"/>
        <v>810.3</v>
      </c>
    </row>
    <row r="34" spans="1:9" x14ac:dyDescent="0.2">
      <c r="A34" s="30">
        <f t="shared" si="1"/>
        <v>41375</v>
      </c>
      <c r="C34">
        <v>0</v>
      </c>
      <c r="D34">
        <v>66.5</v>
      </c>
      <c r="E34">
        <v>677.3</v>
      </c>
      <c r="F34">
        <v>745.6</v>
      </c>
      <c r="G34">
        <f t="shared" si="2"/>
        <v>677.3</v>
      </c>
      <c r="H34">
        <f t="shared" si="3"/>
        <v>812.1</v>
      </c>
    </row>
    <row r="35" spans="1:9" x14ac:dyDescent="0.2">
      <c r="A35" s="30">
        <f t="shared" si="1"/>
        <v>41382</v>
      </c>
      <c r="C35">
        <v>0</v>
      </c>
      <c r="D35">
        <v>6.5</v>
      </c>
      <c r="E35">
        <v>677.3</v>
      </c>
      <c r="F35">
        <v>811.3</v>
      </c>
      <c r="G35">
        <f t="shared" si="2"/>
        <v>677.3</v>
      </c>
      <c r="H35">
        <f t="shared" si="3"/>
        <v>817.8</v>
      </c>
    </row>
    <row r="36" spans="1:9" x14ac:dyDescent="0.2">
      <c r="A36" s="30">
        <f t="shared" si="1"/>
        <v>41389</v>
      </c>
      <c r="C36">
        <v>0</v>
      </c>
      <c r="D36">
        <v>8</v>
      </c>
      <c r="E36">
        <v>677.3</v>
      </c>
      <c r="F36">
        <v>848.3</v>
      </c>
      <c r="G36">
        <f t="shared" si="2"/>
        <v>677.3</v>
      </c>
      <c r="H36">
        <f t="shared" si="3"/>
        <v>856.3</v>
      </c>
    </row>
    <row r="37" spans="1:9" x14ac:dyDescent="0.2">
      <c r="A37" s="30">
        <f t="shared" si="1"/>
        <v>41396</v>
      </c>
      <c r="C37">
        <v>0</v>
      </c>
      <c r="D37">
        <v>78</v>
      </c>
      <c r="E37">
        <v>677.3</v>
      </c>
      <c r="F37">
        <v>848.3</v>
      </c>
      <c r="G37">
        <f t="shared" si="2"/>
        <v>677.3</v>
      </c>
      <c r="H37">
        <f t="shared" si="3"/>
        <v>926.3</v>
      </c>
    </row>
    <row r="38" spans="1:9" x14ac:dyDescent="0.2">
      <c r="A38" s="30">
        <f t="shared" si="1"/>
        <v>41403</v>
      </c>
      <c r="C38">
        <v>0</v>
      </c>
      <c r="D38">
        <v>102</v>
      </c>
      <c r="E38">
        <v>677.3</v>
      </c>
      <c r="F38">
        <v>848.3</v>
      </c>
      <c r="G38">
        <f t="shared" si="2"/>
        <v>677.3</v>
      </c>
      <c r="H38">
        <f t="shared" si="3"/>
        <v>950.3</v>
      </c>
    </row>
    <row r="39" spans="1:9" x14ac:dyDescent="0.2">
      <c r="A39" s="30">
        <f t="shared" si="1"/>
        <v>41410</v>
      </c>
      <c r="C39">
        <v>0</v>
      </c>
      <c r="D39">
        <v>138</v>
      </c>
      <c r="E39">
        <v>677.3</v>
      </c>
      <c r="F39">
        <v>881.7</v>
      </c>
      <c r="G39">
        <f t="shared" si="2"/>
        <v>677.3</v>
      </c>
      <c r="H39">
        <f t="shared" si="3"/>
        <v>1019.7</v>
      </c>
      <c r="I39">
        <v>60</v>
      </c>
    </row>
    <row r="40" spans="1:9" x14ac:dyDescent="0.2">
      <c r="A40" s="30">
        <f t="shared" si="1"/>
        <v>41417</v>
      </c>
      <c r="C40">
        <v>0</v>
      </c>
      <c r="D40">
        <v>138</v>
      </c>
      <c r="E40">
        <v>677.3</v>
      </c>
      <c r="F40">
        <v>881.7</v>
      </c>
      <c r="G40">
        <f t="shared" si="2"/>
        <v>677.3</v>
      </c>
      <c r="H40">
        <f t="shared" si="3"/>
        <v>1019.7</v>
      </c>
      <c r="I40">
        <v>60</v>
      </c>
    </row>
    <row r="41" spans="1:9" x14ac:dyDescent="0.2">
      <c r="A41" s="30">
        <f t="shared" si="1"/>
        <v>41424</v>
      </c>
      <c r="C41">
        <v>0</v>
      </c>
      <c r="D41">
        <v>102</v>
      </c>
      <c r="E41">
        <v>677.3</v>
      </c>
      <c r="F41">
        <v>929.4</v>
      </c>
      <c r="G41">
        <f t="shared" si="2"/>
        <v>677.3</v>
      </c>
      <c r="H41">
        <f t="shared" si="3"/>
        <v>1031.4000000000001</v>
      </c>
      <c r="I41">
        <v>60</v>
      </c>
    </row>
    <row r="42" spans="1:9" x14ac:dyDescent="0.2">
      <c r="A42" s="30">
        <f t="shared" si="1"/>
        <v>41431</v>
      </c>
      <c r="C42">
        <v>0</v>
      </c>
      <c r="D42">
        <v>222</v>
      </c>
      <c r="E42">
        <v>677.3</v>
      </c>
      <c r="F42">
        <v>929.4</v>
      </c>
      <c r="G42">
        <f t="shared" si="2"/>
        <v>677.3</v>
      </c>
      <c r="H42">
        <f t="shared" si="3"/>
        <v>1151.4000000000001</v>
      </c>
      <c r="I42">
        <v>60</v>
      </c>
    </row>
    <row r="43" spans="1:9" x14ac:dyDescent="0.2">
      <c r="A43" s="30">
        <f t="shared" si="1"/>
        <v>41438</v>
      </c>
      <c r="C43">
        <v>0</v>
      </c>
      <c r="D43">
        <v>222</v>
      </c>
      <c r="E43">
        <v>677.3</v>
      </c>
      <c r="F43">
        <v>929.4</v>
      </c>
      <c r="G43">
        <f t="shared" si="2"/>
        <v>677.3</v>
      </c>
      <c r="H43">
        <f t="shared" si="3"/>
        <v>1151.4000000000001</v>
      </c>
      <c r="I43">
        <v>60</v>
      </c>
    </row>
    <row r="44" spans="1:9" x14ac:dyDescent="0.2">
      <c r="A44" s="30">
        <f t="shared" si="1"/>
        <v>41445</v>
      </c>
      <c r="C44">
        <v>0</v>
      </c>
      <c r="D44">
        <v>222</v>
      </c>
      <c r="E44">
        <v>677.3</v>
      </c>
      <c r="F44">
        <v>929.4</v>
      </c>
      <c r="G44">
        <f t="shared" si="2"/>
        <v>677.3</v>
      </c>
      <c r="H44">
        <f t="shared" si="3"/>
        <v>1151.4000000000001</v>
      </c>
      <c r="I44">
        <v>60</v>
      </c>
    </row>
    <row r="45" spans="1:9" x14ac:dyDescent="0.2">
      <c r="A45" s="30">
        <f t="shared" si="1"/>
        <v>41452</v>
      </c>
      <c r="C45">
        <v>0</v>
      </c>
      <c r="D45">
        <v>201</v>
      </c>
      <c r="E45">
        <v>677.3</v>
      </c>
      <c r="F45">
        <v>1005.9</v>
      </c>
      <c r="G45">
        <f t="shared" ref="G45:G59" si="4">+C45+E45</f>
        <v>677.3</v>
      </c>
      <c r="H45">
        <f t="shared" ref="H45:H59" si="5">+D45+F45</f>
        <v>1206.9000000000001</v>
      </c>
      <c r="I45">
        <v>60</v>
      </c>
    </row>
    <row r="46" spans="1:9" x14ac:dyDescent="0.2">
      <c r="A46" s="30">
        <f t="shared" si="1"/>
        <v>41459</v>
      </c>
      <c r="C46">
        <v>0</v>
      </c>
      <c r="D46">
        <v>201</v>
      </c>
      <c r="E46">
        <v>677.3</v>
      </c>
      <c r="F46">
        <v>1005.9</v>
      </c>
      <c r="G46">
        <f t="shared" si="4"/>
        <v>677.3</v>
      </c>
      <c r="H46">
        <f t="shared" si="5"/>
        <v>1206.9000000000001</v>
      </c>
      <c r="I46">
        <v>60</v>
      </c>
    </row>
    <row r="47" spans="1:9" x14ac:dyDescent="0.2">
      <c r="A47" s="30">
        <f t="shared" si="1"/>
        <v>41466</v>
      </c>
      <c r="C47">
        <v>0</v>
      </c>
      <c r="D47">
        <v>184</v>
      </c>
      <c r="E47">
        <v>677.3</v>
      </c>
      <c r="F47">
        <v>1025.5999999999999</v>
      </c>
      <c r="G47">
        <f t="shared" si="4"/>
        <v>677.3</v>
      </c>
      <c r="H47">
        <f t="shared" si="5"/>
        <v>1209.5999999999999</v>
      </c>
      <c r="I47">
        <v>60</v>
      </c>
    </row>
    <row r="48" spans="1:9" x14ac:dyDescent="0.2">
      <c r="A48" s="30">
        <f t="shared" si="1"/>
        <v>41473</v>
      </c>
      <c r="C48">
        <v>0</v>
      </c>
      <c r="D48">
        <v>244</v>
      </c>
      <c r="E48">
        <v>677.3</v>
      </c>
      <c r="F48">
        <v>1025.5999999999999</v>
      </c>
      <c r="G48">
        <f t="shared" si="4"/>
        <v>677.3</v>
      </c>
      <c r="H48">
        <f t="shared" si="5"/>
        <v>1269.5999999999999</v>
      </c>
      <c r="I48">
        <v>60</v>
      </c>
    </row>
    <row r="49" spans="1:11" x14ac:dyDescent="0.2">
      <c r="A49" s="30">
        <f t="shared" si="1"/>
        <v>41480</v>
      </c>
      <c r="C49">
        <v>0</v>
      </c>
      <c r="D49">
        <v>84</v>
      </c>
      <c r="E49">
        <v>677.3</v>
      </c>
      <c r="F49">
        <v>1200</v>
      </c>
      <c r="G49">
        <f t="shared" si="4"/>
        <v>677.3</v>
      </c>
      <c r="H49">
        <f t="shared" si="5"/>
        <v>1284</v>
      </c>
      <c r="I49">
        <v>60</v>
      </c>
    </row>
    <row r="50" spans="1:11" x14ac:dyDescent="0.2">
      <c r="A50" s="30">
        <f t="shared" si="1"/>
        <v>41487</v>
      </c>
      <c r="C50">
        <v>0</v>
      </c>
      <c r="D50">
        <v>84</v>
      </c>
      <c r="E50">
        <v>677.3</v>
      </c>
      <c r="F50">
        <v>1200</v>
      </c>
      <c r="G50">
        <f t="shared" si="4"/>
        <v>677.3</v>
      </c>
      <c r="H50">
        <f t="shared" si="5"/>
        <v>1284</v>
      </c>
      <c r="I50">
        <v>120</v>
      </c>
    </row>
    <row r="51" spans="1:11" x14ac:dyDescent="0.2">
      <c r="A51" s="30">
        <f t="shared" si="1"/>
        <v>41494</v>
      </c>
      <c r="C51">
        <v>0</v>
      </c>
      <c r="D51">
        <v>84</v>
      </c>
      <c r="E51">
        <v>677.3</v>
      </c>
      <c r="F51">
        <v>1200</v>
      </c>
      <c r="G51">
        <f t="shared" si="4"/>
        <v>677.3</v>
      </c>
      <c r="H51">
        <f t="shared" si="5"/>
        <v>1284</v>
      </c>
      <c r="I51">
        <v>120</v>
      </c>
    </row>
    <row r="52" spans="1:11" x14ac:dyDescent="0.2">
      <c r="A52" s="30">
        <f t="shared" si="1"/>
        <v>41501</v>
      </c>
      <c r="C52">
        <v>0</v>
      </c>
      <c r="D52">
        <v>68</v>
      </c>
      <c r="E52">
        <v>677.3</v>
      </c>
      <c r="F52">
        <v>1224.0999999999999</v>
      </c>
      <c r="G52">
        <f t="shared" si="4"/>
        <v>677.3</v>
      </c>
      <c r="H52">
        <f t="shared" si="5"/>
        <v>1292.0999999999999</v>
      </c>
      <c r="I52">
        <v>120</v>
      </c>
    </row>
    <row r="53" spans="1:11" x14ac:dyDescent="0.2">
      <c r="A53" s="30">
        <f t="shared" si="1"/>
        <v>41508</v>
      </c>
      <c r="C53">
        <v>0</v>
      </c>
      <c r="D53">
        <v>68</v>
      </c>
      <c r="E53">
        <v>677.3</v>
      </c>
      <c r="F53">
        <v>1224.0999999999999</v>
      </c>
      <c r="G53">
        <f t="shared" si="4"/>
        <v>677.3</v>
      </c>
      <c r="H53">
        <f t="shared" si="5"/>
        <v>1292.0999999999999</v>
      </c>
      <c r="I53">
        <v>120</v>
      </c>
    </row>
    <row r="54" spans="1:11" x14ac:dyDescent="0.2">
      <c r="A54" s="30">
        <f t="shared" si="1"/>
        <v>41515</v>
      </c>
      <c r="C54">
        <v>0</v>
      </c>
      <c r="D54">
        <v>68</v>
      </c>
      <c r="E54">
        <v>677.3</v>
      </c>
      <c r="F54">
        <v>1224.0999999999999</v>
      </c>
      <c r="G54">
        <f t="shared" si="4"/>
        <v>677.3</v>
      </c>
      <c r="H54">
        <f t="shared" si="5"/>
        <v>1292.0999999999999</v>
      </c>
      <c r="I54">
        <v>120</v>
      </c>
    </row>
    <row r="55" spans="1:11" x14ac:dyDescent="0.2">
      <c r="A55" s="30">
        <f t="shared" si="1"/>
        <v>41522</v>
      </c>
      <c r="C55">
        <v>120</v>
      </c>
      <c r="D55">
        <v>86.5</v>
      </c>
      <c r="E55">
        <v>0</v>
      </c>
      <c r="F55">
        <v>66</v>
      </c>
      <c r="G55">
        <f t="shared" si="4"/>
        <v>120</v>
      </c>
      <c r="H55">
        <f t="shared" si="5"/>
        <v>152.5</v>
      </c>
    </row>
    <row r="56" spans="1:11" x14ac:dyDescent="0.2">
      <c r="A56" s="30">
        <f t="shared" si="1"/>
        <v>41529</v>
      </c>
      <c r="C56">
        <v>120</v>
      </c>
      <c r="D56">
        <v>146.5</v>
      </c>
      <c r="E56">
        <v>0</v>
      </c>
      <c r="F56">
        <v>66</v>
      </c>
      <c r="G56">
        <f t="shared" si="4"/>
        <v>120</v>
      </c>
      <c r="H56">
        <f t="shared" si="5"/>
        <v>212.5</v>
      </c>
    </row>
    <row r="57" spans="1:11" x14ac:dyDescent="0.2">
      <c r="A57" s="30">
        <f t="shared" si="1"/>
        <v>41536</v>
      </c>
      <c r="C57">
        <v>180</v>
      </c>
      <c r="D57">
        <v>146.5</v>
      </c>
      <c r="E57">
        <v>0</v>
      </c>
      <c r="F57">
        <v>66</v>
      </c>
      <c r="G57">
        <f t="shared" si="4"/>
        <v>180</v>
      </c>
      <c r="H57">
        <f t="shared" si="5"/>
        <v>212.5</v>
      </c>
    </row>
    <row r="58" spans="1:11" x14ac:dyDescent="0.2">
      <c r="A58" s="30">
        <f t="shared" si="1"/>
        <v>41543</v>
      </c>
      <c r="C58">
        <v>180</v>
      </c>
      <c r="D58">
        <v>146.5</v>
      </c>
      <c r="E58">
        <v>0</v>
      </c>
      <c r="F58">
        <v>66</v>
      </c>
      <c r="G58">
        <f t="shared" si="4"/>
        <v>180</v>
      </c>
      <c r="H58">
        <f t="shared" si="5"/>
        <v>212.5</v>
      </c>
    </row>
    <row r="59" spans="1:11" ht="15" x14ac:dyDescent="0.2">
      <c r="A59" s="30">
        <f t="shared" si="1"/>
        <v>41550</v>
      </c>
      <c r="C59">
        <v>180</v>
      </c>
      <c r="D59">
        <v>146.5</v>
      </c>
      <c r="E59">
        <v>0</v>
      </c>
      <c r="F59">
        <v>66</v>
      </c>
      <c r="G59">
        <f t="shared" si="4"/>
        <v>180</v>
      </c>
      <c r="H59">
        <f t="shared" si="5"/>
        <v>212.5</v>
      </c>
      <c r="K59" s="107"/>
    </row>
    <row r="60" spans="1:11" x14ac:dyDescent="0.2">
      <c r="A60" s="30">
        <f t="shared" si="1"/>
        <v>41557</v>
      </c>
    </row>
    <row r="61" spans="1:11" x14ac:dyDescent="0.2">
      <c r="A61" s="30">
        <f t="shared" si="1"/>
        <v>41564</v>
      </c>
    </row>
    <row r="62" spans="1:11" x14ac:dyDescent="0.2">
      <c r="A62" s="30">
        <f t="shared" si="1"/>
        <v>41571</v>
      </c>
      <c r="C62">
        <v>246</v>
      </c>
      <c r="D62">
        <v>87</v>
      </c>
      <c r="E62">
        <v>0</v>
      </c>
      <c r="F62">
        <v>130.69999999999999</v>
      </c>
      <c r="G62">
        <f t="shared" ref="G62:H64" si="6">+C62+E62</f>
        <v>246</v>
      </c>
      <c r="H62">
        <f t="shared" si="6"/>
        <v>217.7</v>
      </c>
    </row>
    <row r="63" spans="1:11" ht="15" x14ac:dyDescent="0.2">
      <c r="A63" s="30">
        <f t="shared" si="1"/>
        <v>41578</v>
      </c>
      <c r="C63">
        <v>206</v>
      </c>
      <c r="D63">
        <v>163.5</v>
      </c>
      <c r="E63">
        <v>53.4</v>
      </c>
      <c r="F63">
        <v>140.9</v>
      </c>
      <c r="G63">
        <f t="shared" si="6"/>
        <v>259.39999999999998</v>
      </c>
      <c r="H63">
        <f t="shared" si="6"/>
        <v>304.39999999999998</v>
      </c>
      <c r="K63" s="107"/>
    </row>
    <row r="64" spans="1:11" x14ac:dyDescent="0.2">
      <c r="A64" s="30">
        <f t="shared" si="1"/>
        <v>41585</v>
      </c>
      <c r="C64">
        <v>206</v>
      </c>
      <c r="D64">
        <v>137</v>
      </c>
      <c r="E64">
        <v>53.4</v>
      </c>
      <c r="F64">
        <v>199.7</v>
      </c>
      <c r="G64">
        <f t="shared" si="6"/>
        <v>259.39999999999998</v>
      </c>
      <c r="H64">
        <f t="shared" si="6"/>
        <v>336.7</v>
      </c>
    </row>
    <row r="65" spans="1:13" x14ac:dyDescent="0.2">
      <c r="A65" s="30">
        <f t="shared" si="1"/>
        <v>41592</v>
      </c>
      <c r="C65">
        <v>146</v>
      </c>
      <c r="D65">
        <v>137</v>
      </c>
      <c r="E65">
        <v>116.5</v>
      </c>
      <c r="F65">
        <v>199.7</v>
      </c>
      <c r="G65">
        <f t="shared" ref="G65:H83" si="7">+C65+E65</f>
        <v>262.5</v>
      </c>
      <c r="H65">
        <f t="shared" si="7"/>
        <v>336.7</v>
      </c>
    </row>
    <row r="66" spans="1:13" x14ac:dyDescent="0.2">
      <c r="A66" s="30">
        <f t="shared" si="1"/>
        <v>41599</v>
      </c>
      <c r="C66">
        <v>146</v>
      </c>
      <c r="D66">
        <v>77</v>
      </c>
      <c r="E66">
        <v>116.5</v>
      </c>
      <c r="F66">
        <v>263.89999999999998</v>
      </c>
      <c r="G66">
        <f t="shared" si="7"/>
        <v>262.5</v>
      </c>
      <c r="H66">
        <f t="shared" si="7"/>
        <v>340.9</v>
      </c>
    </row>
    <row r="67" spans="1:13" x14ac:dyDescent="0.2">
      <c r="A67" s="30">
        <f t="shared" si="1"/>
        <v>41606</v>
      </c>
      <c r="C67">
        <v>146</v>
      </c>
      <c r="D67">
        <v>77</v>
      </c>
      <c r="E67">
        <v>131.1</v>
      </c>
      <c r="F67">
        <v>263.89999999999998</v>
      </c>
      <c r="G67">
        <f t="shared" si="7"/>
        <v>277.10000000000002</v>
      </c>
      <c r="H67">
        <f t="shared" si="7"/>
        <v>340.9</v>
      </c>
    </row>
    <row r="68" spans="1:13" x14ac:dyDescent="0.2">
      <c r="A68" s="30">
        <f t="shared" si="1"/>
        <v>41613</v>
      </c>
      <c r="C68">
        <v>146</v>
      </c>
      <c r="D68">
        <v>145.5</v>
      </c>
      <c r="E68">
        <v>150.6</v>
      </c>
      <c r="F68">
        <v>263.89999999999998</v>
      </c>
      <c r="G68">
        <f t="shared" si="7"/>
        <v>296.60000000000002</v>
      </c>
      <c r="H68">
        <f t="shared" si="7"/>
        <v>409.4</v>
      </c>
    </row>
    <row r="69" spans="1:13" x14ac:dyDescent="0.2">
      <c r="A69" s="30">
        <f t="shared" si="1"/>
        <v>41620</v>
      </c>
      <c r="C69">
        <v>86</v>
      </c>
      <c r="D69">
        <v>128.5</v>
      </c>
      <c r="E69">
        <v>214.7</v>
      </c>
      <c r="F69">
        <v>285.2</v>
      </c>
      <c r="G69">
        <f t="shared" si="7"/>
        <v>300.7</v>
      </c>
      <c r="H69">
        <f t="shared" si="7"/>
        <v>413.7</v>
      </c>
    </row>
    <row r="70" spans="1:13" x14ac:dyDescent="0.2">
      <c r="A70" s="30">
        <f t="shared" ref="A70:A133" si="8">A69+7</f>
        <v>41627</v>
      </c>
      <c r="C70">
        <v>116</v>
      </c>
      <c r="D70">
        <v>196.5</v>
      </c>
      <c r="E70">
        <v>389.5</v>
      </c>
      <c r="F70" s="118">
        <v>394</v>
      </c>
      <c r="G70">
        <f t="shared" si="7"/>
        <v>505.5</v>
      </c>
      <c r="H70">
        <f t="shared" si="7"/>
        <v>590.5</v>
      </c>
    </row>
    <row r="71" spans="1:13" x14ac:dyDescent="0.2">
      <c r="A71" s="30">
        <f t="shared" si="8"/>
        <v>41634</v>
      </c>
      <c r="C71">
        <v>134</v>
      </c>
      <c r="D71">
        <v>128.5</v>
      </c>
      <c r="E71">
        <v>270.89999999999998</v>
      </c>
      <c r="F71">
        <v>285.2</v>
      </c>
      <c r="G71">
        <f t="shared" si="7"/>
        <v>404.9</v>
      </c>
      <c r="H71">
        <f t="shared" si="7"/>
        <v>413.7</v>
      </c>
    </row>
    <row r="72" spans="1:13" x14ac:dyDescent="0.2">
      <c r="A72" s="30">
        <f t="shared" si="8"/>
        <v>41641</v>
      </c>
      <c r="C72">
        <v>134</v>
      </c>
      <c r="D72">
        <v>68.5</v>
      </c>
      <c r="E72">
        <v>270.89999999999998</v>
      </c>
      <c r="F72">
        <v>347.9</v>
      </c>
      <c r="G72">
        <f t="shared" si="7"/>
        <v>404.9</v>
      </c>
      <c r="H72">
        <f t="shared" si="7"/>
        <v>416.4</v>
      </c>
    </row>
    <row r="73" spans="1:13" ht="15" x14ac:dyDescent="0.2">
      <c r="A73" s="30">
        <f t="shared" si="8"/>
        <v>41648</v>
      </c>
      <c r="C73">
        <v>134</v>
      </c>
      <c r="D73" s="118">
        <v>189</v>
      </c>
      <c r="E73">
        <v>270.89999999999998</v>
      </c>
      <c r="F73">
        <v>357.9</v>
      </c>
      <c r="G73">
        <f t="shared" si="7"/>
        <v>404.9</v>
      </c>
      <c r="H73">
        <f t="shared" si="7"/>
        <v>546.9</v>
      </c>
      <c r="J73" s="107"/>
      <c r="M73" s="107"/>
    </row>
    <row r="74" spans="1:13" ht="15" x14ac:dyDescent="0.2">
      <c r="A74" s="30">
        <f t="shared" si="8"/>
        <v>41655</v>
      </c>
      <c r="C74">
        <v>194</v>
      </c>
      <c r="D74">
        <v>206</v>
      </c>
      <c r="E74">
        <v>270.89999999999998</v>
      </c>
      <c r="F74">
        <v>357.9</v>
      </c>
      <c r="G74">
        <f t="shared" si="7"/>
        <v>464.9</v>
      </c>
      <c r="H74">
        <f t="shared" si="7"/>
        <v>563.9</v>
      </c>
      <c r="J74" s="107"/>
    </row>
    <row r="75" spans="1:13" x14ac:dyDescent="0.2">
      <c r="A75" s="30">
        <f t="shared" si="8"/>
        <v>41662</v>
      </c>
      <c r="C75">
        <v>194</v>
      </c>
      <c r="D75">
        <v>246</v>
      </c>
      <c r="E75">
        <v>270.89999999999998</v>
      </c>
      <c r="F75">
        <v>357.9</v>
      </c>
      <c r="G75">
        <f t="shared" si="7"/>
        <v>464.9</v>
      </c>
      <c r="H75">
        <f t="shared" si="7"/>
        <v>603.9</v>
      </c>
    </row>
    <row r="76" spans="1:13" ht="15" x14ac:dyDescent="0.2">
      <c r="A76" s="30">
        <f t="shared" si="8"/>
        <v>41669</v>
      </c>
      <c r="C76">
        <v>221</v>
      </c>
      <c r="D76">
        <v>186</v>
      </c>
      <c r="E76">
        <v>270.89999999999998</v>
      </c>
      <c r="F76" s="118">
        <v>414</v>
      </c>
      <c r="G76">
        <f t="shared" si="7"/>
        <v>491.9</v>
      </c>
      <c r="H76" s="118">
        <f t="shared" si="7"/>
        <v>600</v>
      </c>
      <c r="J76" s="107"/>
      <c r="K76" s="107"/>
    </row>
    <row r="77" spans="1:13" ht="15" x14ac:dyDescent="0.2">
      <c r="A77" s="30">
        <f t="shared" si="8"/>
        <v>41676</v>
      </c>
      <c r="C77">
        <v>221</v>
      </c>
      <c r="D77">
        <v>195</v>
      </c>
      <c r="E77">
        <v>270.89999999999998</v>
      </c>
      <c r="F77" s="118">
        <v>414</v>
      </c>
      <c r="G77">
        <f t="shared" si="7"/>
        <v>491.9</v>
      </c>
      <c r="H77" s="118">
        <f t="shared" si="7"/>
        <v>609</v>
      </c>
      <c r="J77" s="107"/>
    </row>
    <row r="78" spans="1:13" x14ac:dyDescent="0.2">
      <c r="A78" s="30">
        <f t="shared" si="8"/>
        <v>41683</v>
      </c>
      <c r="C78">
        <v>201</v>
      </c>
      <c r="D78">
        <v>177</v>
      </c>
      <c r="E78">
        <v>293.89999999999998</v>
      </c>
      <c r="F78">
        <v>433.8</v>
      </c>
      <c r="G78">
        <f t="shared" si="7"/>
        <v>494.9</v>
      </c>
      <c r="H78">
        <f t="shared" si="7"/>
        <v>610.79999999999995</v>
      </c>
    </row>
    <row r="79" spans="1:13" x14ac:dyDescent="0.2">
      <c r="A79" s="30">
        <f t="shared" si="8"/>
        <v>41690</v>
      </c>
      <c r="C79">
        <v>174</v>
      </c>
      <c r="D79">
        <v>187</v>
      </c>
      <c r="E79">
        <v>333.8</v>
      </c>
      <c r="F79">
        <v>444.9</v>
      </c>
      <c r="G79">
        <f t="shared" si="7"/>
        <v>507.8</v>
      </c>
      <c r="H79">
        <f t="shared" si="7"/>
        <v>631.9</v>
      </c>
    </row>
    <row r="80" spans="1:13" x14ac:dyDescent="0.2">
      <c r="A80" s="30">
        <f t="shared" si="8"/>
        <v>41697</v>
      </c>
      <c r="C80">
        <v>174</v>
      </c>
      <c r="D80">
        <v>127</v>
      </c>
      <c r="E80">
        <v>333.8</v>
      </c>
      <c r="F80" s="118">
        <v>499</v>
      </c>
      <c r="G80">
        <f t="shared" si="7"/>
        <v>507.8</v>
      </c>
      <c r="H80" s="118">
        <f t="shared" si="7"/>
        <v>626</v>
      </c>
    </row>
    <row r="81" spans="1:15" ht="15" x14ac:dyDescent="0.2">
      <c r="A81" s="30">
        <f t="shared" si="8"/>
        <v>41704</v>
      </c>
      <c r="C81">
        <v>114</v>
      </c>
      <c r="D81">
        <v>67</v>
      </c>
      <c r="E81">
        <v>398.8</v>
      </c>
      <c r="F81" s="118">
        <v>575.5</v>
      </c>
      <c r="G81">
        <f t="shared" ref="G81:G88" si="9">+C81+E81</f>
        <v>512.79999999999995</v>
      </c>
      <c r="H81" s="118">
        <f t="shared" si="7"/>
        <v>642.5</v>
      </c>
      <c r="J81" s="107"/>
      <c r="K81" s="164"/>
      <c r="L81" s="164"/>
      <c r="M81" s="164"/>
      <c r="N81" s="164"/>
      <c r="O81" s="164"/>
    </row>
    <row r="82" spans="1:15" x14ac:dyDescent="0.2">
      <c r="A82" s="30">
        <f t="shared" si="8"/>
        <v>41711</v>
      </c>
      <c r="C82">
        <v>114</v>
      </c>
      <c r="D82">
        <v>50</v>
      </c>
      <c r="E82">
        <v>448.4</v>
      </c>
      <c r="F82" s="118">
        <v>595.29999999999995</v>
      </c>
      <c r="G82">
        <f t="shared" si="9"/>
        <v>562.4</v>
      </c>
      <c r="H82" s="118">
        <f t="shared" si="7"/>
        <v>645.29999999999995</v>
      </c>
    </row>
    <row r="83" spans="1:15" x14ac:dyDescent="0.2">
      <c r="A83" s="30">
        <f t="shared" si="8"/>
        <v>41718</v>
      </c>
      <c r="C83">
        <v>114</v>
      </c>
      <c r="D83">
        <v>0</v>
      </c>
      <c r="E83">
        <v>448.4</v>
      </c>
      <c r="F83" s="118">
        <v>649</v>
      </c>
      <c r="G83">
        <f t="shared" si="9"/>
        <v>562.4</v>
      </c>
      <c r="H83" s="118">
        <f t="shared" si="7"/>
        <v>649</v>
      </c>
    </row>
    <row r="84" spans="1:15" x14ac:dyDescent="0.2">
      <c r="A84" s="30">
        <f t="shared" si="8"/>
        <v>41725</v>
      </c>
      <c r="C84">
        <v>114</v>
      </c>
      <c r="D84">
        <v>0</v>
      </c>
      <c r="E84">
        <v>448.4</v>
      </c>
      <c r="F84" s="118">
        <v>649</v>
      </c>
      <c r="G84">
        <f t="shared" si="9"/>
        <v>562.4</v>
      </c>
      <c r="H84" s="118">
        <f t="shared" ref="H84:H89" si="10">+D84+F84</f>
        <v>649</v>
      </c>
    </row>
    <row r="85" spans="1:15" x14ac:dyDescent="0.2">
      <c r="A85" s="30">
        <f t="shared" si="8"/>
        <v>41732</v>
      </c>
      <c r="C85">
        <v>54</v>
      </c>
      <c r="D85">
        <v>0</v>
      </c>
      <c r="E85">
        <v>510.9</v>
      </c>
      <c r="F85" s="118">
        <v>677.3</v>
      </c>
      <c r="G85">
        <f t="shared" si="9"/>
        <v>564.9</v>
      </c>
      <c r="H85" s="118">
        <f t="shared" si="10"/>
        <v>677.3</v>
      </c>
    </row>
    <row r="86" spans="1:15" x14ac:dyDescent="0.2">
      <c r="A86" s="30">
        <f t="shared" si="8"/>
        <v>41739</v>
      </c>
      <c r="C86">
        <v>27</v>
      </c>
      <c r="D86">
        <v>0</v>
      </c>
      <c r="E86">
        <v>551</v>
      </c>
      <c r="F86" s="118">
        <v>677.3</v>
      </c>
      <c r="G86">
        <f t="shared" si="9"/>
        <v>578</v>
      </c>
      <c r="H86" s="118">
        <f t="shared" si="10"/>
        <v>677.3</v>
      </c>
    </row>
    <row r="87" spans="1:15" x14ac:dyDescent="0.2">
      <c r="A87" s="30">
        <f t="shared" si="8"/>
        <v>41746</v>
      </c>
      <c r="C87">
        <v>27</v>
      </c>
      <c r="D87">
        <v>0</v>
      </c>
      <c r="E87">
        <v>837.8</v>
      </c>
      <c r="F87" s="118">
        <v>912.3</v>
      </c>
      <c r="G87">
        <f t="shared" si="9"/>
        <v>864.8</v>
      </c>
      <c r="H87" s="118">
        <f t="shared" si="10"/>
        <v>912.3</v>
      </c>
    </row>
    <row r="88" spans="1:15" x14ac:dyDescent="0.2">
      <c r="A88" s="30">
        <f t="shared" si="8"/>
        <v>41753</v>
      </c>
      <c r="C88">
        <v>27</v>
      </c>
      <c r="D88">
        <v>0</v>
      </c>
      <c r="E88">
        <v>864.1</v>
      </c>
      <c r="F88" s="118">
        <v>912.3</v>
      </c>
      <c r="G88">
        <f t="shared" si="9"/>
        <v>891.1</v>
      </c>
      <c r="H88" s="118">
        <f t="shared" si="10"/>
        <v>912.3</v>
      </c>
    </row>
    <row r="89" spans="1:15" x14ac:dyDescent="0.2">
      <c r="A89" s="30">
        <f t="shared" si="8"/>
        <v>41760</v>
      </c>
      <c r="C89">
        <v>0</v>
      </c>
      <c r="D89">
        <v>0</v>
      </c>
      <c r="E89">
        <v>604.6</v>
      </c>
      <c r="F89">
        <v>677.3</v>
      </c>
      <c r="G89">
        <f t="shared" ref="G89:G106" si="11">+C89+E89</f>
        <v>604.6</v>
      </c>
      <c r="H89" s="118">
        <f t="shared" si="10"/>
        <v>677.3</v>
      </c>
      <c r="I89">
        <v>60</v>
      </c>
    </row>
    <row r="90" spans="1:15" x14ac:dyDescent="0.2">
      <c r="A90" s="30">
        <f t="shared" si="8"/>
        <v>41767</v>
      </c>
      <c r="C90">
        <v>0</v>
      </c>
      <c r="D90">
        <v>0</v>
      </c>
      <c r="E90">
        <v>604.6</v>
      </c>
      <c r="F90">
        <v>677.3</v>
      </c>
      <c r="G90">
        <f t="shared" si="11"/>
        <v>604.6</v>
      </c>
      <c r="H90" s="118">
        <f t="shared" ref="H90:H106" si="12">+D90+F90</f>
        <v>677.3</v>
      </c>
      <c r="I90">
        <v>60</v>
      </c>
    </row>
    <row r="91" spans="1:15" x14ac:dyDescent="0.2">
      <c r="A91" s="30">
        <f t="shared" si="8"/>
        <v>41774</v>
      </c>
      <c r="C91">
        <v>0</v>
      </c>
      <c r="D91">
        <v>0</v>
      </c>
      <c r="E91">
        <v>604.6</v>
      </c>
      <c r="F91">
        <v>677.3</v>
      </c>
      <c r="G91">
        <f t="shared" si="11"/>
        <v>604.6</v>
      </c>
      <c r="H91" s="118">
        <f t="shared" si="12"/>
        <v>677.3</v>
      </c>
      <c r="I91">
        <v>60</v>
      </c>
    </row>
    <row r="92" spans="1:15" x14ac:dyDescent="0.2">
      <c r="A92" s="30">
        <f t="shared" si="8"/>
        <v>41781</v>
      </c>
      <c r="C92">
        <v>0</v>
      </c>
      <c r="D92">
        <v>0</v>
      </c>
      <c r="E92">
        <v>604.6</v>
      </c>
      <c r="F92">
        <v>677.3</v>
      </c>
      <c r="G92">
        <f t="shared" si="11"/>
        <v>604.6</v>
      </c>
      <c r="H92" s="118">
        <f t="shared" si="12"/>
        <v>677.3</v>
      </c>
      <c r="I92">
        <v>60</v>
      </c>
    </row>
    <row r="93" spans="1:15" x14ac:dyDescent="0.2">
      <c r="A93" s="30">
        <f t="shared" si="8"/>
        <v>41788</v>
      </c>
      <c r="C93">
        <v>0</v>
      </c>
      <c r="D93">
        <v>0</v>
      </c>
      <c r="E93">
        <v>604.6</v>
      </c>
      <c r="F93">
        <v>677.3</v>
      </c>
      <c r="G93">
        <f t="shared" si="11"/>
        <v>604.6</v>
      </c>
      <c r="H93" s="118">
        <f t="shared" si="12"/>
        <v>677.3</v>
      </c>
      <c r="I93">
        <v>60</v>
      </c>
    </row>
    <row r="94" spans="1:15" x14ac:dyDescent="0.2">
      <c r="A94" s="30">
        <f t="shared" si="8"/>
        <v>41795</v>
      </c>
      <c r="C94">
        <v>0</v>
      </c>
      <c r="D94">
        <v>0</v>
      </c>
      <c r="E94">
        <v>604.6</v>
      </c>
      <c r="F94">
        <v>677.3</v>
      </c>
      <c r="G94">
        <f t="shared" si="11"/>
        <v>604.6</v>
      </c>
      <c r="H94" s="118">
        <f t="shared" si="12"/>
        <v>677.3</v>
      </c>
    </row>
    <row r="95" spans="1:15" x14ac:dyDescent="0.2">
      <c r="A95" s="30">
        <f t="shared" si="8"/>
        <v>41802</v>
      </c>
      <c r="C95">
        <v>0</v>
      </c>
      <c r="D95">
        <v>0</v>
      </c>
      <c r="E95">
        <v>604.6</v>
      </c>
      <c r="F95">
        <v>677.3</v>
      </c>
      <c r="G95">
        <f t="shared" si="11"/>
        <v>604.6</v>
      </c>
      <c r="H95" s="118">
        <f t="shared" si="12"/>
        <v>677.3</v>
      </c>
      <c r="I95">
        <v>60</v>
      </c>
    </row>
    <row r="96" spans="1:15" x14ac:dyDescent="0.2">
      <c r="A96" s="30">
        <f t="shared" si="8"/>
        <v>41809</v>
      </c>
      <c r="C96">
        <v>0</v>
      </c>
      <c r="D96">
        <v>0</v>
      </c>
      <c r="E96">
        <v>604.6</v>
      </c>
      <c r="F96">
        <v>677.3</v>
      </c>
      <c r="G96">
        <f t="shared" si="11"/>
        <v>604.6</v>
      </c>
      <c r="H96" s="118">
        <f t="shared" si="12"/>
        <v>677.3</v>
      </c>
      <c r="I96">
        <v>60</v>
      </c>
    </row>
    <row r="97" spans="1:9" x14ac:dyDescent="0.2">
      <c r="A97" s="30">
        <f t="shared" si="8"/>
        <v>41816</v>
      </c>
      <c r="C97">
        <v>0</v>
      </c>
      <c r="D97">
        <v>0</v>
      </c>
      <c r="E97">
        <v>604.6</v>
      </c>
      <c r="F97">
        <v>677.3</v>
      </c>
      <c r="G97">
        <f t="shared" si="11"/>
        <v>604.6</v>
      </c>
      <c r="H97" s="118">
        <f t="shared" si="12"/>
        <v>677.3</v>
      </c>
      <c r="I97">
        <v>60</v>
      </c>
    </row>
    <row r="98" spans="1:9" x14ac:dyDescent="0.2">
      <c r="A98" s="30">
        <f t="shared" si="8"/>
        <v>41823</v>
      </c>
      <c r="C98">
        <v>0</v>
      </c>
      <c r="D98">
        <v>0</v>
      </c>
      <c r="E98">
        <v>604.6</v>
      </c>
      <c r="F98">
        <v>677.3</v>
      </c>
      <c r="G98">
        <f t="shared" si="11"/>
        <v>604.6</v>
      </c>
      <c r="H98" s="118">
        <f t="shared" si="12"/>
        <v>677.3</v>
      </c>
      <c r="I98">
        <v>60</v>
      </c>
    </row>
    <row r="99" spans="1:9" x14ac:dyDescent="0.2">
      <c r="A99" s="30">
        <f t="shared" si="8"/>
        <v>41830</v>
      </c>
      <c r="C99">
        <v>0</v>
      </c>
      <c r="D99">
        <v>0</v>
      </c>
      <c r="E99">
        <v>604.6</v>
      </c>
      <c r="F99">
        <v>677.3</v>
      </c>
      <c r="G99">
        <f t="shared" si="11"/>
        <v>604.6</v>
      </c>
      <c r="H99" s="118">
        <f t="shared" si="12"/>
        <v>677.3</v>
      </c>
      <c r="I99">
        <v>60</v>
      </c>
    </row>
    <row r="100" spans="1:9" x14ac:dyDescent="0.2">
      <c r="A100" s="30">
        <f t="shared" si="8"/>
        <v>41837</v>
      </c>
      <c r="C100">
        <v>0</v>
      </c>
      <c r="D100">
        <v>0</v>
      </c>
      <c r="E100">
        <v>604.6</v>
      </c>
      <c r="F100">
        <v>677.3</v>
      </c>
      <c r="G100">
        <f t="shared" si="11"/>
        <v>604.6</v>
      </c>
      <c r="H100" s="118">
        <f t="shared" si="12"/>
        <v>677.3</v>
      </c>
      <c r="I100">
        <v>60</v>
      </c>
    </row>
    <row r="101" spans="1:9" x14ac:dyDescent="0.2">
      <c r="A101" s="30">
        <f t="shared" si="8"/>
        <v>41844</v>
      </c>
      <c r="C101">
        <v>0</v>
      </c>
      <c r="D101">
        <v>0</v>
      </c>
      <c r="E101">
        <v>604.6</v>
      </c>
      <c r="F101">
        <v>677.3</v>
      </c>
      <c r="G101">
        <f t="shared" si="11"/>
        <v>604.6</v>
      </c>
      <c r="H101" s="118">
        <f t="shared" si="12"/>
        <v>677.3</v>
      </c>
      <c r="I101">
        <v>60</v>
      </c>
    </row>
    <row r="102" spans="1:9" x14ac:dyDescent="0.2">
      <c r="A102" s="30">
        <f t="shared" si="8"/>
        <v>41851</v>
      </c>
      <c r="C102">
        <v>0</v>
      </c>
      <c r="D102">
        <v>0</v>
      </c>
      <c r="E102">
        <v>604.6</v>
      </c>
      <c r="F102">
        <v>677.3</v>
      </c>
      <c r="G102">
        <f t="shared" si="11"/>
        <v>604.6</v>
      </c>
      <c r="H102" s="118">
        <f t="shared" si="12"/>
        <v>677.3</v>
      </c>
      <c r="I102">
        <v>60</v>
      </c>
    </row>
    <row r="103" spans="1:9" x14ac:dyDescent="0.2">
      <c r="A103" s="30">
        <f t="shared" si="8"/>
        <v>41858</v>
      </c>
      <c r="C103">
        <v>0</v>
      </c>
      <c r="D103">
        <v>0</v>
      </c>
      <c r="E103">
        <v>604.6</v>
      </c>
      <c r="F103">
        <v>677.3</v>
      </c>
      <c r="G103">
        <f t="shared" si="11"/>
        <v>604.6</v>
      </c>
      <c r="H103" s="118">
        <f t="shared" si="12"/>
        <v>677.3</v>
      </c>
      <c r="I103">
        <v>60</v>
      </c>
    </row>
    <row r="104" spans="1:9" x14ac:dyDescent="0.2">
      <c r="A104" s="30">
        <f t="shared" si="8"/>
        <v>41865</v>
      </c>
      <c r="C104">
        <v>0</v>
      </c>
      <c r="D104">
        <v>0</v>
      </c>
      <c r="E104">
        <v>604.6</v>
      </c>
      <c r="F104">
        <v>677.3</v>
      </c>
      <c r="G104">
        <f t="shared" si="11"/>
        <v>604.6</v>
      </c>
      <c r="H104" s="118">
        <f t="shared" si="12"/>
        <v>677.3</v>
      </c>
      <c r="I104">
        <v>105</v>
      </c>
    </row>
    <row r="105" spans="1:9" x14ac:dyDescent="0.2">
      <c r="A105" s="30">
        <f t="shared" si="8"/>
        <v>41872</v>
      </c>
      <c r="C105">
        <v>0</v>
      </c>
      <c r="D105">
        <v>0</v>
      </c>
      <c r="E105">
        <v>604.6</v>
      </c>
      <c r="F105">
        <v>677.3</v>
      </c>
      <c r="G105">
        <f t="shared" si="11"/>
        <v>604.6</v>
      </c>
      <c r="H105" s="118">
        <f t="shared" si="12"/>
        <v>677.3</v>
      </c>
      <c r="I105">
        <v>159</v>
      </c>
    </row>
    <row r="106" spans="1:9" x14ac:dyDescent="0.2">
      <c r="A106" s="30">
        <f t="shared" si="8"/>
        <v>41879</v>
      </c>
      <c r="C106">
        <v>0</v>
      </c>
      <c r="D106">
        <v>0</v>
      </c>
      <c r="E106">
        <v>604.6</v>
      </c>
      <c r="F106">
        <v>677.3</v>
      </c>
      <c r="G106">
        <f t="shared" si="11"/>
        <v>604.6</v>
      </c>
      <c r="H106" s="118">
        <f t="shared" si="12"/>
        <v>677.3</v>
      </c>
    </row>
    <row r="107" spans="1:9" x14ac:dyDescent="0.2">
      <c r="A107" s="30">
        <f t="shared" si="8"/>
        <v>41886</v>
      </c>
    </row>
    <row r="108" spans="1:9" x14ac:dyDescent="0.2">
      <c r="A108" s="30">
        <f t="shared" si="8"/>
        <v>41893</v>
      </c>
    </row>
    <row r="109" spans="1:9" x14ac:dyDescent="0.2">
      <c r="A109" s="30">
        <f t="shared" si="8"/>
        <v>41900</v>
      </c>
    </row>
    <row r="110" spans="1:9" x14ac:dyDescent="0.2">
      <c r="A110" s="30">
        <f t="shared" si="8"/>
        <v>41907</v>
      </c>
    </row>
    <row r="111" spans="1:9" x14ac:dyDescent="0.2">
      <c r="A111" s="30">
        <f t="shared" si="8"/>
        <v>41914</v>
      </c>
      <c r="C111">
        <v>187</v>
      </c>
      <c r="D111">
        <v>180</v>
      </c>
      <c r="E111">
        <v>151.19999999999999</v>
      </c>
      <c r="F111">
        <v>0</v>
      </c>
      <c r="G111">
        <f t="shared" ref="G111:H117" si="13">+C111+E111</f>
        <v>338.2</v>
      </c>
      <c r="H111" s="118">
        <f t="shared" si="13"/>
        <v>180</v>
      </c>
      <c r="I111" s="1">
        <f t="shared" ref="I111:I116" si="14">+G111/H111-1</f>
        <v>0.87888888888888883</v>
      </c>
    </row>
    <row r="112" spans="1:9" x14ac:dyDescent="0.2">
      <c r="A112" s="30">
        <f t="shared" si="8"/>
        <v>41921</v>
      </c>
      <c r="C112">
        <v>187</v>
      </c>
      <c r="D112">
        <v>180</v>
      </c>
      <c r="E112">
        <v>151.19999999999999</v>
      </c>
      <c r="F112">
        <v>0</v>
      </c>
      <c r="G112">
        <f t="shared" si="13"/>
        <v>338.2</v>
      </c>
      <c r="H112" s="118">
        <f t="shared" si="13"/>
        <v>180</v>
      </c>
      <c r="I112" s="1">
        <f t="shared" si="14"/>
        <v>0.87888888888888883</v>
      </c>
    </row>
    <row r="113" spans="1:9" x14ac:dyDescent="0.2">
      <c r="A113" s="30">
        <f t="shared" si="8"/>
        <v>41928</v>
      </c>
      <c r="C113">
        <v>187</v>
      </c>
      <c r="D113">
        <v>180</v>
      </c>
      <c r="E113">
        <v>151.19999999999999</v>
      </c>
      <c r="F113">
        <v>0</v>
      </c>
      <c r="G113">
        <f t="shared" si="13"/>
        <v>338.2</v>
      </c>
      <c r="H113" s="118">
        <f t="shared" si="13"/>
        <v>180</v>
      </c>
      <c r="I113" s="1">
        <f t="shared" si="14"/>
        <v>0.87888888888888883</v>
      </c>
    </row>
    <row r="114" spans="1:9" x14ac:dyDescent="0.2">
      <c r="A114" s="30">
        <f t="shared" si="8"/>
        <v>41935</v>
      </c>
      <c r="C114">
        <v>253</v>
      </c>
      <c r="D114">
        <v>246</v>
      </c>
      <c r="E114">
        <v>151.19999999999999</v>
      </c>
      <c r="F114">
        <v>0</v>
      </c>
      <c r="G114">
        <f t="shared" si="13"/>
        <v>404.2</v>
      </c>
      <c r="H114" s="118">
        <f t="shared" si="13"/>
        <v>246</v>
      </c>
      <c r="I114" s="1">
        <f t="shared" si="14"/>
        <v>0.64308943089430892</v>
      </c>
    </row>
    <row r="115" spans="1:9" x14ac:dyDescent="0.2">
      <c r="A115" s="30">
        <f t="shared" si="8"/>
        <v>41942</v>
      </c>
      <c r="C115">
        <v>175.7</v>
      </c>
      <c r="D115">
        <v>206</v>
      </c>
      <c r="E115">
        <v>217.2</v>
      </c>
      <c r="F115">
        <v>53.4</v>
      </c>
      <c r="G115">
        <f t="shared" si="13"/>
        <v>392.9</v>
      </c>
      <c r="H115" s="118">
        <f t="shared" si="13"/>
        <v>259.39999999999998</v>
      </c>
      <c r="I115" s="1">
        <f t="shared" si="14"/>
        <v>0.51464919043947566</v>
      </c>
    </row>
    <row r="116" spans="1:9" x14ac:dyDescent="0.2">
      <c r="A116" s="30">
        <f t="shared" si="8"/>
        <v>41949</v>
      </c>
      <c r="C116">
        <v>163</v>
      </c>
      <c r="D116">
        <v>206</v>
      </c>
      <c r="E116">
        <v>259.89999999999998</v>
      </c>
      <c r="F116">
        <v>53.4</v>
      </c>
      <c r="G116">
        <f t="shared" si="13"/>
        <v>422.9</v>
      </c>
      <c r="H116" s="118">
        <f t="shared" si="13"/>
        <v>259.39999999999998</v>
      </c>
      <c r="I116" s="1">
        <f t="shared" si="14"/>
        <v>0.63030069390902077</v>
      </c>
    </row>
    <row r="117" spans="1:9" x14ac:dyDescent="0.2">
      <c r="A117" s="30">
        <f t="shared" si="8"/>
        <v>41956</v>
      </c>
      <c r="C117">
        <v>193</v>
      </c>
      <c r="D117">
        <v>146</v>
      </c>
      <c r="E117">
        <v>274.60000000000002</v>
      </c>
      <c r="F117">
        <v>116.5</v>
      </c>
      <c r="G117">
        <f t="shared" si="13"/>
        <v>467.6</v>
      </c>
      <c r="H117" s="118">
        <f t="shared" si="13"/>
        <v>262.5</v>
      </c>
      <c r="I117" s="1">
        <f>+G117/H117-1</f>
        <v>0.78133333333333344</v>
      </c>
    </row>
    <row r="118" spans="1:9" x14ac:dyDescent="0.2">
      <c r="A118" s="30">
        <f t="shared" si="8"/>
        <v>41963</v>
      </c>
    </row>
    <row r="119" spans="1:9" x14ac:dyDescent="0.2">
      <c r="A119" s="30">
        <f t="shared" si="8"/>
        <v>41970</v>
      </c>
      <c r="C119">
        <v>193</v>
      </c>
      <c r="D119">
        <v>146</v>
      </c>
      <c r="E119">
        <v>274.60000000000002</v>
      </c>
      <c r="F119">
        <v>131.1</v>
      </c>
      <c r="G119">
        <f t="shared" ref="G119:G148" si="15">+C119+E119</f>
        <v>467.6</v>
      </c>
      <c r="H119" s="118">
        <f t="shared" ref="H119:H148" si="16">+D119+F119</f>
        <v>277.10000000000002</v>
      </c>
      <c r="I119" s="1">
        <f t="shared" ref="I119:I148" si="17">+G119/H119-1</f>
        <v>0.68747744496571639</v>
      </c>
    </row>
    <row r="120" spans="1:9" x14ac:dyDescent="0.2">
      <c r="A120" s="30">
        <f t="shared" si="8"/>
        <v>41977</v>
      </c>
      <c r="C120">
        <v>253</v>
      </c>
      <c r="D120">
        <v>146</v>
      </c>
      <c r="E120">
        <v>274.60000000000002</v>
      </c>
      <c r="F120">
        <v>150.6</v>
      </c>
      <c r="G120">
        <f t="shared" si="15"/>
        <v>527.6</v>
      </c>
      <c r="H120" s="118">
        <f t="shared" si="16"/>
        <v>296.60000000000002</v>
      </c>
      <c r="I120" s="1">
        <f t="shared" si="17"/>
        <v>0.77882670262980436</v>
      </c>
    </row>
    <row r="121" spans="1:9" x14ac:dyDescent="0.2">
      <c r="A121" s="30">
        <f t="shared" si="8"/>
        <v>41984</v>
      </c>
      <c r="C121">
        <v>253</v>
      </c>
      <c r="D121">
        <v>86</v>
      </c>
      <c r="E121">
        <v>274.60000000000002</v>
      </c>
      <c r="F121">
        <v>214.7</v>
      </c>
      <c r="G121">
        <f t="shared" si="15"/>
        <v>527.6</v>
      </c>
      <c r="H121" s="118">
        <f t="shared" si="16"/>
        <v>300.7</v>
      </c>
      <c r="I121" s="1">
        <f t="shared" si="17"/>
        <v>0.75457266378450294</v>
      </c>
    </row>
    <row r="122" spans="1:9" x14ac:dyDescent="0.2">
      <c r="A122" s="30">
        <f t="shared" si="8"/>
        <v>41991</v>
      </c>
      <c r="C122">
        <v>223</v>
      </c>
      <c r="D122">
        <v>86</v>
      </c>
      <c r="E122">
        <v>306.60000000000002</v>
      </c>
      <c r="F122">
        <v>214.7</v>
      </c>
      <c r="G122">
        <f t="shared" si="15"/>
        <v>529.6</v>
      </c>
      <c r="H122" s="118">
        <f t="shared" si="16"/>
        <v>300.7</v>
      </c>
      <c r="I122" s="1">
        <f t="shared" si="17"/>
        <v>0.7612238111074161</v>
      </c>
    </row>
    <row r="123" spans="1:9" x14ac:dyDescent="0.2">
      <c r="A123" s="30">
        <f t="shared" si="8"/>
        <v>41998</v>
      </c>
      <c r="C123">
        <v>163</v>
      </c>
      <c r="D123">
        <v>134</v>
      </c>
      <c r="E123">
        <v>364.2</v>
      </c>
      <c r="F123">
        <v>270.89999999999998</v>
      </c>
      <c r="G123">
        <f t="shared" si="15"/>
        <v>527.20000000000005</v>
      </c>
      <c r="H123" s="118">
        <f t="shared" si="16"/>
        <v>404.9</v>
      </c>
      <c r="I123" s="1">
        <f t="shared" si="17"/>
        <v>0.30204988886144735</v>
      </c>
    </row>
    <row r="124" spans="1:9" x14ac:dyDescent="0.2">
      <c r="A124" s="30">
        <f t="shared" si="8"/>
        <v>42005</v>
      </c>
      <c r="C124">
        <v>163</v>
      </c>
      <c r="D124">
        <v>134</v>
      </c>
      <c r="E124">
        <v>431.9</v>
      </c>
      <c r="F124">
        <v>270.89999999999998</v>
      </c>
      <c r="G124">
        <f t="shared" si="15"/>
        <v>594.9</v>
      </c>
      <c r="H124" s="118">
        <f t="shared" si="16"/>
        <v>404.9</v>
      </c>
      <c r="I124" s="1">
        <f t="shared" si="17"/>
        <v>0.46925166707829091</v>
      </c>
    </row>
    <row r="125" spans="1:9" x14ac:dyDescent="0.2">
      <c r="A125" s="30">
        <f t="shared" si="8"/>
        <v>42012</v>
      </c>
      <c r="C125">
        <v>103</v>
      </c>
      <c r="D125">
        <v>134</v>
      </c>
      <c r="E125">
        <v>491.2</v>
      </c>
      <c r="F125">
        <v>270.89999999999998</v>
      </c>
      <c r="G125">
        <f t="shared" si="15"/>
        <v>594.20000000000005</v>
      </c>
      <c r="H125" s="118">
        <f t="shared" si="16"/>
        <v>404.9</v>
      </c>
      <c r="I125" s="1">
        <f t="shared" si="17"/>
        <v>0.46752284514694997</v>
      </c>
    </row>
    <row r="126" spans="1:9" x14ac:dyDescent="0.2">
      <c r="A126" s="30">
        <f t="shared" si="8"/>
        <v>42019</v>
      </c>
      <c r="C126">
        <v>103</v>
      </c>
      <c r="D126">
        <v>194</v>
      </c>
      <c r="E126">
        <v>491.2</v>
      </c>
      <c r="F126">
        <v>270.89999999999998</v>
      </c>
      <c r="G126">
        <f t="shared" si="15"/>
        <v>594.20000000000005</v>
      </c>
      <c r="H126" s="118">
        <f t="shared" si="16"/>
        <v>464.9</v>
      </c>
      <c r="I126" s="1">
        <f t="shared" si="17"/>
        <v>0.27812432781243301</v>
      </c>
    </row>
    <row r="127" spans="1:9" x14ac:dyDescent="0.2">
      <c r="A127" s="30">
        <f t="shared" si="8"/>
        <v>42026</v>
      </c>
      <c r="C127">
        <v>103</v>
      </c>
      <c r="D127">
        <v>194</v>
      </c>
      <c r="E127">
        <v>556.6</v>
      </c>
      <c r="F127">
        <v>270.89999999999998</v>
      </c>
      <c r="G127">
        <f t="shared" si="15"/>
        <v>659.6</v>
      </c>
      <c r="H127" s="118">
        <f t="shared" si="16"/>
        <v>464.9</v>
      </c>
      <c r="I127" s="1">
        <f t="shared" si="17"/>
        <v>0.41879974187997426</v>
      </c>
    </row>
    <row r="128" spans="1:9" x14ac:dyDescent="0.2">
      <c r="A128" s="30">
        <f t="shared" si="8"/>
        <v>42033</v>
      </c>
      <c r="C128">
        <v>125</v>
      </c>
      <c r="D128">
        <v>221</v>
      </c>
      <c r="E128">
        <v>556.6</v>
      </c>
      <c r="F128">
        <v>270.89999999999998</v>
      </c>
      <c r="G128">
        <f t="shared" si="15"/>
        <v>681.6</v>
      </c>
      <c r="H128" s="118">
        <f t="shared" si="16"/>
        <v>491.9</v>
      </c>
      <c r="I128" s="1">
        <f t="shared" si="17"/>
        <v>0.38564748932709914</v>
      </c>
    </row>
    <row r="129" spans="1:9" x14ac:dyDescent="0.2">
      <c r="A129" s="30">
        <f t="shared" si="8"/>
        <v>42040</v>
      </c>
      <c r="C129">
        <v>125</v>
      </c>
      <c r="D129">
        <v>221</v>
      </c>
      <c r="E129">
        <v>556.6</v>
      </c>
      <c r="F129">
        <v>270.89999999999998</v>
      </c>
      <c r="G129">
        <f t="shared" si="15"/>
        <v>681.6</v>
      </c>
      <c r="H129" s="118">
        <f t="shared" si="16"/>
        <v>491.9</v>
      </c>
      <c r="I129" s="1">
        <f t="shared" si="17"/>
        <v>0.38564748932709914</v>
      </c>
    </row>
    <row r="130" spans="1:9" x14ac:dyDescent="0.2">
      <c r="A130" s="30">
        <f t="shared" si="8"/>
        <v>42047</v>
      </c>
      <c r="C130">
        <v>88</v>
      </c>
      <c r="D130">
        <v>201</v>
      </c>
      <c r="E130">
        <v>586.9</v>
      </c>
      <c r="F130">
        <v>293.89999999999998</v>
      </c>
      <c r="G130">
        <f t="shared" si="15"/>
        <v>674.9</v>
      </c>
      <c r="H130" s="118">
        <f t="shared" si="16"/>
        <v>494.9</v>
      </c>
      <c r="I130" s="1">
        <f t="shared" si="17"/>
        <v>0.36370984037179221</v>
      </c>
    </row>
    <row r="131" spans="1:9" x14ac:dyDescent="0.2">
      <c r="A131" s="30">
        <f t="shared" si="8"/>
        <v>42054</v>
      </c>
      <c r="C131">
        <v>88</v>
      </c>
      <c r="D131">
        <v>174</v>
      </c>
      <c r="E131">
        <v>586.9</v>
      </c>
      <c r="F131">
        <v>333.8</v>
      </c>
      <c r="G131">
        <f t="shared" si="15"/>
        <v>674.9</v>
      </c>
      <c r="H131" s="118">
        <f t="shared" si="16"/>
        <v>507.8</v>
      </c>
      <c r="I131" s="1">
        <f t="shared" si="17"/>
        <v>0.32906656163844028</v>
      </c>
    </row>
    <row r="132" spans="1:9" x14ac:dyDescent="0.2">
      <c r="A132" s="30">
        <f t="shared" si="8"/>
        <v>42061</v>
      </c>
      <c r="C132">
        <v>121</v>
      </c>
      <c r="D132">
        <v>174</v>
      </c>
      <c r="E132">
        <v>586.9</v>
      </c>
      <c r="F132">
        <v>333.8</v>
      </c>
      <c r="G132">
        <f t="shared" si="15"/>
        <v>707.9</v>
      </c>
      <c r="H132" s="118">
        <f t="shared" si="16"/>
        <v>507.8</v>
      </c>
      <c r="I132" s="1">
        <f t="shared" si="17"/>
        <v>0.39405277668373362</v>
      </c>
    </row>
    <row r="133" spans="1:9" x14ac:dyDescent="0.2">
      <c r="A133" s="30">
        <f t="shared" si="8"/>
        <v>42068</v>
      </c>
      <c r="C133">
        <v>121</v>
      </c>
      <c r="D133">
        <v>114</v>
      </c>
      <c r="E133">
        <v>586.9</v>
      </c>
      <c r="F133">
        <v>398.8</v>
      </c>
      <c r="G133">
        <f t="shared" si="15"/>
        <v>707.9</v>
      </c>
      <c r="H133" s="118">
        <f t="shared" si="16"/>
        <v>512.79999999999995</v>
      </c>
      <c r="I133" s="1">
        <f t="shared" si="17"/>
        <v>0.38046021840873645</v>
      </c>
    </row>
    <row r="134" spans="1:9" x14ac:dyDescent="0.2">
      <c r="A134" s="30">
        <f t="shared" ref="A134:A197" si="18">A133+7</f>
        <v>42075</v>
      </c>
      <c r="C134">
        <v>55</v>
      </c>
      <c r="D134">
        <v>114</v>
      </c>
      <c r="E134">
        <v>654.6</v>
      </c>
      <c r="F134">
        <v>448.4</v>
      </c>
      <c r="G134">
        <f t="shared" si="15"/>
        <v>709.6</v>
      </c>
      <c r="H134" s="118">
        <f t="shared" si="16"/>
        <v>562.4</v>
      </c>
      <c r="I134" s="1">
        <f t="shared" si="17"/>
        <v>0.26173541963015667</v>
      </c>
    </row>
    <row r="135" spans="1:9" x14ac:dyDescent="0.2">
      <c r="A135" s="30">
        <f t="shared" si="18"/>
        <v>42082</v>
      </c>
      <c r="C135">
        <v>22</v>
      </c>
      <c r="D135">
        <v>114</v>
      </c>
      <c r="E135">
        <v>690</v>
      </c>
      <c r="F135">
        <v>448.4</v>
      </c>
      <c r="G135">
        <f t="shared" si="15"/>
        <v>712</v>
      </c>
      <c r="H135" s="118">
        <f t="shared" si="16"/>
        <v>562.4</v>
      </c>
      <c r="I135" s="1">
        <f t="shared" si="17"/>
        <v>0.26600284495021342</v>
      </c>
    </row>
    <row r="136" spans="1:9" x14ac:dyDescent="0.2">
      <c r="A136" s="30">
        <f t="shared" si="18"/>
        <v>42089</v>
      </c>
      <c r="C136">
        <v>22</v>
      </c>
      <c r="D136">
        <v>114</v>
      </c>
      <c r="E136">
        <v>690</v>
      </c>
      <c r="F136">
        <v>448.4</v>
      </c>
      <c r="G136">
        <f t="shared" si="15"/>
        <v>712</v>
      </c>
      <c r="H136" s="118">
        <f t="shared" si="16"/>
        <v>562.4</v>
      </c>
      <c r="I136" s="1">
        <f t="shared" si="17"/>
        <v>0.26600284495021342</v>
      </c>
    </row>
    <row r="137" spans="1:9" x14ac:dyDescent="0.2">
      <c r="A137" s="30">
        <f t="shared" si="18"/>
        <v>42096</v>
      </c>
      <c r="C137">
        <v>22</v>
      </c>
      <c r="D137">
        <v>54</v>
      </c>
      <c r="E137">
        <v>690</v>
      </c>
      <c r="F137">
        <v>510.9</v>
      </c>
      <c r="G137">
        <f t="shared" si="15"/>
        <v>712</v>
      </c>
      <c r="H137" s="118">
        <f t="shared" si="16"/>
        <v>564.9</v>
      </c>
      <c r="I137" s="1">
        <f t="shared" si="17"/>
        <v>0.26040007080899286</v>
      </c>
    </row>
    <row r="138" spans="1:9" x14ac:dyDescent="0.2">
      <c r="A138" s="30">
        <f t="shared" si="18"/>
        <v>42103</v>
      </c>
      <c r="C138">
        <v>0</v>
      </c>
      <c r="D138">
        <v>27</v>
      </c>
      <c r="E138">
        <v>712.4</v>
      </c>
      <c r="F138">
        <v>551</v>
      </c>
      <c r="G138">
        <f t="shared" si="15"/>
        <v>712.4</v>
      </c>
      <c r="H138" s="118">
        <f t="shared" si="16"/>
        <v>578</v>
      </c>
      <c r="I138" s="1">
        <f t="shared" si="17"/>
        <v>0.23252595155709344</v>
      </c>
    </row>
    <row r="139" spans="1:9" x14ac:dyDescent="0.2">
      <c r="A139" s="30">
        <f t="shared" si="18"/>
        <v>42110</v>
      </c>
      <c r="C139">
        <v>0</v>
      </c>
      <c r="D139">
        <v>27</v>
      </c>
      <c r="E139">
        <v>712.4</v>
      </c>
      <c r="F139">
        <v>551</v>
      </c>
      <c r="G139">
        <f t="shared" si="15"/>
        <v>712.4</v>
      </c>
      <c r="H139" s="118">
        <f t="shared" si="16"/>
        <v>578</v>
      </c>
      <c r="I139" s="1">
        <f t="shared" si="17"/>
        <v>0.23252595155709344</v>
      </c>
    </row>
    <row r="140" spans="1:9" x14ac:dyDescent="0.2">
      <c r="A140" s="30">
        <f t="shared" si="18"/>
        <v>42117</v>
      </c>
      <c r="C140">
        <v>0</v>
      </c>
      <c r="D140">
        <v>27</v>
      </c>
      <c r="E140">
        <v>712.4</v>
      </c>
      <c r="F140">
        <v>577.29999999999995</v>
      </c>
      <c r="G140">
        <f t="shared" si="15"/>
        <v>712.4</v>
      </c>
      <c r="H140" s="118">
        <f t="shared" si="16"/>
        <v>604.29999999999995</v>
      </c>
      <c r="I140" s="1">
        <f t="shared" si="17"/>
        <v>0.17888465993711744</v>
      </c>
    </row>
    <row r="141" spans="1:9" x14ac:dyDescent="0.2">
      <c r="A141" s="30">
        <f t="shared" si="18"/>
        <v>42124</v>
      </c>
      <c r="C141">
        <v>0</v>
      </c>
      <c r="D141">
        <v>0</v>
      </c>
      <c r="E141">
        <v>712.4</v>
      </c>
      <c r="F141">
        <v>604.6</v>
      </c>
      <c r="G141">
        <f t="shared" si="15"/>
        <v>712.4</v>
      </c>
      <c r="H141" s="118">
        <f t="shared" si="16"/>
        <v>604.6</v>
      </c>
      <c r="I141" s="1">
        <f t="shared" si="17"/>
        <v>0.1782997022825008</v>
      </c>
    </row>
    <row r="142" spans="1:9" x14ac:dyDescent="0.2">
      <c r="A142" s="30">
        <f t="shared" si="18"/>
        <v>42131</v>
      </c>
      <c r="C142">
        <v>0</v>
      </c>
      <c r="D142">
        <v>0</v>
      </c>
      <c r="E142">
        <v>712.4</v>
      </c>
      <c r="F142">
        <v>604.6</v>
      </c>
      <c r="G142">
        <f t="shared" si="15"/>
        <v>712.4</v>
      </c>
      <c r="H142" s="118">
        <f t="shared" si="16"/>
        <v>604.6</v>
      </c>
      <c r="I142" s="1">
        <f t="shared" si="17"/>
        <v>0.1782997022825008</v>
      </c>
    </row>
    <row r="143" spans="1:9" x14ac:dyDescent="0.2">
      <c r="A143" s="30">
        <f t="shared" si="18"/>
        <v>42138</v>
      </c>
      <c r="C143">
        <v>0</v>
      </c>
      <c r="D143">
        <v>0</v>
      </c>
      <c r="E143">
        <v>712.4</v>
      </c>
      <c r="F143">
        <v>604.6</v>
      </c>
      <c r="G143">
        <f t="shared" si="15"/>
        <v>712.4</v>
      </c>
      <c r="H143" s="118">
        <f t="shared" si="16"/>
        <v>604.6</v>
      </c>
      <c r="I143" s="1">
        <f t="shared" si="17"/>
        <v>0.1782997022825008</v>
      </c>
    </row>
    <row r="144" spans="1:9" x14ac:dyDescent="0.2">
      <c r="A144" s="30">
        <f t="shared" si="18"/>
        <v>42145</v>
      </c>
      <c r="C144">
        <v>0</v>
      </c>
      <c r="D144">
        <v>0</v>
      </c>
      <c r="E144">
        <v>712.4</v>
      </c>
      <c r="F144">
        <v>604.6</v>
      </c>
      <c r="G144">
        <f t="shared" si="15"/>
        <v>712.4</v>
      </c>
      <c r="H144" s="118">
        <f t="shared" si="16"/>
        <v>604.6</v>
      </c>
      <c r="I144" s="1">
        <f t="shared" si="17"/>
        <v>0.1782997022825008</v>
      </c>
    </row>
    <row r="145" spans="1:9" x14ac:dyDescent="0.2">
      <c r="A145" s="30">
        <f t="shared" si="18"/>
        <v>42152</v>
      </c>
      <c r="C145">
        <v>0</v>
      </c>
      <c r="D145">
        <v>0</v>
      </c>
      <c r="E145">
        <v>712.4</v>
      </c>
      <c r="F145">
        <v>604.6</v>
      </c>
      <c r="G145">
        <f t="shared" si="15"/>
        <v>712.4</v>
      </c>
      <c r="H145" s="118">
        <f t="shared" si="16"/>
        <v>604.6</v>
      </c>
      <c r="I145" s="1">
        <f t="shared" si="17"/>
        <v>0.1782997022825008</v>
      </c>
    </row>
    <row r="146" spans="1:9" x14ac:dyDescent="0.2">
      <c r="A146" s="30">
        <f t="shared" si="18"/>
        <v>42159</v>
      </c>
      <c r="C146">
        <v>0</v>
      </c>
      <c r="D146">
        <v>0</v>
      </c>
      <c r="E146">
        <v>712.4</v>
      </c>
      <c r="F146">
        <v>604.6</v>
      </c>
      <c r="G146">
        <f t="shared" si="15"/>
        <v>712.4</v>
      </c>
      <c r="H146" s="118">
        <f t="shared" si="16"/>
        <v>604.6</v>
      </c>
      <c r="I146" s="1">
        <f t="shared" si="17"/>
        <v>0.1782997022825008</v>
      </c>
    </row>
    <row r="147" spans="1:9" x14ac:dyDescent="0.2">
      <c r="A147" s="30">
        <f t="shared" si="18"/>
        <v>42166</v>
      </c>
      <c r="C147">
        <v>0</v>
      </c>
      <c r="D147">
        <v>0</v>
      </c>
      <c r="E147">
        <v>712.4</v>
      </c>
      <c r="F147">
        <v>604.6</v>
      </c>
      <c r="G147">
        <f t="shared" si="15"/>
        <v>712.4</v>
      </c>
      <c r="H147" s="118">
        <f t="shared" si="16"/>
        <v>604.6</v>
      </c>
      <c r="I147" s="1">
        <f t="shared" si="17"/>
        <v>0.1782997022825008</v>
      </c>
    </row>
    <row r="148" spans="1:9" x14ac:dyDescent="0.2">
      <c r="A148" s="30">
        <f t="shared" si="18"/>
        <v>42173</v>
      </c>
      <c r="C148">
        <v>0</v>
      </c>
      <c r="D148">
        <v>0</v>
      </c>
      <c r="E148">
        <v>712.4</v>
      </c>
      <c r="F148">
        <v>604.6</v>
      </c>
      <c r="G148">
        <f t="shared" si="15"/>
        <v>712.4</v>
      </c>
      <c r="H148" s="118">
        <f t="shared" si="16"/>
        <v>604.6</v>
      </c>
      <c r="I148" s="1">
        <f t="shared" si="17"/>
        <v>0.1782997022825008</v>
      </c>
    </row>
    <row r="149" spans="1:9" x14ac:dyDescent="0.2">
      <c r="A149" s="30">
        <f t="shared" si="18"/>
        <v>42180</v>
      </c>
      <c r="C149">
        <v>0</v>
      </c>
      <c r="D149">
        <v>0</v>
      </c>
      <c r="E149">
        <v>712.4</v>
      </c>
      <c r="F149">
        <v>604.6</v>
      </c>
      <c r="G149">
        <f t="shared" ref="G149:H151" si="19">+C149+E149</f>
        <v>712.4</v>
      </c>
      <c r="H149" s="118">
        <f t="shared" si="19"/>
        <v>604.6</v>
      </c>
      <c r="I149" s="1">
        <f t="shared" ref="I149:I154" si="20">+G149/H149-1</f>
        <v>0.1782997022825008</v>
      </c>
    </row>
    <row r="150" spans="1:9" x14ac:dyDescent="0.2">
      <c r="A150" s="30">
        <f t="shared" si="18"/>
        <v>42187</v>
      </c>
      <c r="C150">
        <v>0</v>
      </c>
      <c r="D150">
        <v>0</v>
      </c>
      <c r="E150">
        <v>712.4</v>
      </c>
      <c r="F150">
        <v>604.6</v>
      </c>
      <c r="G150">
        <f t="shared" si="19"/>
        <v>712.4</v>
      </c>
      <c r="H150" s="118">
        <f t="shared" si="19"/>
        <v>604.6</v>
      </c>
      <c r="I150" s="1">
        <f t="shared" si="20"/>
        <v>0.1782997022825008</v>
      </c>
    </row>
    <row r="151" spans="1:9" x14ac:dyDescent="0.2">
      <c r="A151" s="30">
        <f t="shared" si="18"/>
        <v>42194</v>
      </c>
      <c r="C151">
        <v>0</v>
      </c>
      <c r="D151">
        <v>0</v>
      </c>
      <c r="E151">
        <v>712.4</v>
      </c>
      <c r="F151">
        <v>604.6</v>
      </c>
      <c r="G151">
        <f t="shared" si="19"/>
        <v>712.4</v>
      </c>
      <c r="H151" s="118">
        <f t="shared" si="19"/>
        <v>604.6</v>
      </c>
      <c r="I151" s="1">
        <f t="shared" si="20"/>
        <v>0.1782997022825008</v>
      </c>
    </row>
    <row r="152" spans="1:9" x14ac:dyDescent="0.2">
      <c r="A152" s="30">
        <f t="shared" si="18"/>
        <v>42201</v>
      </c>
      <c r="C152">
        <v>0</v>
      </c>
      <c r="D152">
        <v>0</v>
      </c>
      <c r="E152">
        <v>712.4</v>
      </c>
      <c r="F152">
        <v>604.6</v>
      </c>
      <c r="G152">
        <f t="shared" ref="G152:H154" si="21">+C152+E152</f>
        <v>712.4</v>
      </c>
      <c r="H152" s="118">
        <f t="shared" si="21"/>
        <v>604.6</v>
      </c>
      <c r="I152" s="1">
        <f t="shared" si="20"/>
        <v>0.1782997022825008</v>
      </c>
    </row>
    <row r="153" spans="1:9" x14ac:dyDescent="0.2">
      <c r="A153" s="30">
        <f t="shared" si="18"/>
        <v>42208</v>
      </c>
      <c r="C153">
        <v>0</v>
      </c>
      <c r="D153">
        <v>0</v>
      </c>
      <c r="E153">
        <v>712.4</v>
      </c>
      <c r="F153">
        <v>604.6</v>
      </c>
      <c r="G153">
        <f t="shared" si="21"/>
        <v>712.4</v>
      </c>
      <c r="H153" s="118">
        <f t="shared" si="21"/>
        <v>604.6</v>
      </c>
      <c r="I153" s="1">
        <f t="shared" si="20"/>
        <v>0.1782997022825008</v>
      </c>
    </row>
    <row r="154" spans="1:9" x14ac:dyDescent="0.2">
      <c r="A154" s="30">
        <f t="shared" si="18"/>
        <v>42215</v>
      </c>
      <c r="C154">
        <v>0</v>
      </c>
      <c r="D154">
        <v>0</v>
      </c>
      <c r="E154">
        <v>712.4</v>
      </c>
      <c r="F154">
        <v>604.6</v>
      </c>
      <c r="G154">
        <f t="shared" si="21"/>
        <v>712.4</v>
      </c>
      <c r="H154" s="118">
        <f t="shared" si="21"/>
        <v>604.6</v>
      </c>
      <c r="I154" s="1">
        <f t="shared" si="20"/>
        <v>0.1782997022825008</v>
      </c>
    </row>
    <row r="155" spans="1:9" x14ac:dyDescent="0.2">
      <c r="A155" s="30">
        <f t="shared" si="18"/>
        <v>42222</v>
      </c>
      <c r="C155">
        <v>0</v>
      </c>
      <c r="D155">
        <v>0</v>
      </c>
      <c r="E155">
        <v>712.4</v>
      </c>
      <c r="F155">
        <v>604.6</v>
      </c>
      <c r="G155">
        <f t="shared" ref="G155:H163" si="22">+C155+E155</f>
        <v>712.4</v>
      </c>
      <c r="H155" s="118">
        <f t="shared" si="22"/>
        <v>604.6</v>
      </c>
      <c r="I155" s="1">
        <f t="shared" ref="I155:I160" si="23">+G155/H155-1</f>
        <v>0.1782997022825008</v>
      </c>
    </row>
    <row r="156" spans="1:9" x14ac:dyDescent="0.2">
      <c r="A156" s="30">
        <f t="shared" si="18"/>
        <v>42229</v>
      </c>
      <c r="C156">
        <v>0</v>
      </c>
      <c r="D156">
        <v>0</v>
      </c>
      <c r="E156">
        <v>712.4</v>
      </c>
      <c r="F156">
        <v>604.6</v>
      </c>
      <c r="G156">
        <f t="shared" si="22"/>
        <v>712.4</v>
      </c>
      <c r="H156" s="118">
        <f t="shared" si="22"/>
        <v>604.6</v>
      </c>
      <c r="I156" s="1">
        <f t="shared" si="23"/>
        <v>0.1782997022825008</v>
      </c>
    </row>
    <row r="157" spans="1:9" x14ac:dyDescent="0.2">
      <c r="A157" s="30">
        <f t="shared" si="18"/>
        <v>42236</v>
      </c>
      <c r="C157">
        <v>0</v>
      </c>
      <c r="D157">
        <v>0</v>
      </c>
      <c r="E157">
        <v>712.4</v>
      </c>
      <c r="F157">
        <v>604.6</v>
      </c>
      <c r="G157">
        <f t="shared" si="22"/>
        <v>712.4</v>
      </c>
      <c r="H157" s="118">
        <f t="shared" si="22"/>
        <v>604.6</v>
      </c>
      <c r="I157" s="1">
        <f t="shared" si="23"/>
        <v>0.1782997022825008</v>
      </c>
    </row>
    <row r="158" spans="1:9" x14ac:dyDescent="0.2">
      <c r="A158" s="30">
        <f t="shared" si="18"/>
        <v>42243</v>
      </c>
      <c r="C158">
        <v>20</v>
      </c>
      <c r="D158">
        <v>0</v>
      </c>
      <c r="E158" s="118">
        <v>1041</v>
      </c>
      <c r="F158">
        <v>891.4</v>
      </c>
      <c r="G158">
        <f t="shared" si="22"/>
        <v>1061</v>
      </c>
      <c r="H158" s="118">
        <f t="shared" si="22"/>
        <v>891.4</v>
      </c>
      <c r="I158" s="1">
        <f t="shared" si="23"/>
        <v>0.19026250841373127</v>
      </c>
    </row>
    <row r="159" spans="1:9" x14ac:dyDescent="0.2">
      <c r="A159" s="30">
        <f t="shared" si="18"/>
        <v>42250</v>
      </c>
      <c r="C159">
        <v>0</v>
      </c>
      <c r="D159" s="118">
        <v>159</v>
      </c>
      <c r="E159">
        <v>0</v>
      </c>
      <c r="F159">
        <v>0</v>
      </c>
      <c r="G159">
        <f t="shared" ref="G159:G164" si="24">+C159+E159</f>
        <v>0</v>
      </c>
      <c r="H159" s="118">
        <f t="shared" si="22"/>
        <v>159</v>
      </c>
      <c r="I159" s="1">
        <f t="shared" si="23"/>
        <v>-1</v>
      </c>
    </row>
    <row r="160" spans="1:9" x14ac:dyDescent="0.2">
      <c r="A160" s="30">
        <f t="shared" si="18"/>
        <v>42257</v>
      </c>
      <c r="C160">
        <v>0</v>
      </c>
      <c r="D160">
        <v>232.2</v>
      </c>
      <c r="E160">
        <v>0</v>
      </c>
      <c r="F160">
        <v>0</v>
      </c>
      <c r="G160">
        <f t="shared" si="24"/>
        <v>0</v>
      </c>
      <c r="H160" s="118">
        <f t="shared" si="22"/>
        <v>232.2</v>
      </c>
      <c r="I160" s="1">
        <f t="shared" si="23"/>
        <v>-1</v>
      </c>
    </row>
    <row r="161" spans="1:9" x14ac:dyDescent="0.2">
      <c r="A161" s="30">
        <f t="shared" si="18"/>
        <v>42264</v>
      </c>
      <c r="C161">
        <v>0</v>
      </c>
      <c r="D161" s="118">
        <v>241</v>
      </c>
      <c r="E161">
        <v>0</v>
      </c>
      <c r="F161">
        <v>93.7</v>
      </c>
      <c r="G161">
        <f t="shared" si="24"/>
        <v>0</v>
      </c>
      <c r="H161" s="118">
        <f t="shared" si="22"/>
        <v>334.7</v>
      </c>
      <c r="I161" s="1">
        <f>+G161/H161-1</f>
        <v>-1</v>
      </c>
    </row>
    <row r="162" spans="1:9" x14ac:dyDescent="0.2">
      <c r="A162" s="30">
        <f t="shared" si="18"/>
        <v>42271</v>
      </c>
      <c r="C162">
        <v>0</v>
      </c>
      <c r="D162" s="118">
        <v>241</v>
      </c>
      <c r="E162">
        <v>0</v>
      </c>
      <c r="F162">
        <v>93.7</v>
      </c>
      <c r="G162">
        <f t="shared" si="24"/>
        <v>0</v>
      </c>
      <c r="H162" s="118">
        <f t="shared" si="22"/>
        <v>334.7</v>
      </c>
      <c r="I162" s="1">
        <f>+G162/H162-1</f>
        <v>-1</v>
      </c>
    </row>
    <row r="163" spans="1:9" x14ac:dyDescent="0.2">
      <c r="A163" s="30">
        <f t="shared" si="18"/>
        <v>42278</v>
      </c>
      <c r="C163">
        <v>0</v>
      </c>
      <c r="D163" s="118">
        <v>187</v>
      </c>
      <c r="E163">
        <v>0</v>
      </c>
      <c r="F163">
        <v>151.19999999999999</v>
      </c>
      <c r="G163">
        <f t="shared" si="24"/>
        <v>0</v>
      </c>
      <c r="H163" s="118">
        <f t="shared" si="22"/>
        <v>338.2</v>
      </c>
    </row>
    <row r="164" spans="1:9" x14ac:dyDescent="0.2">
      <c r="A164" s="30">
        <f t="shared" si="18"/>
        <v>42285</v>
      </c>
      <c r="C164">
        <v>0</v>
      </c>
      <c r="D164" s="118">
        <v>187</v>
      </c>
      <c r="E164">
        <v>0</v>
      </c>
      <c r="F164">
        <v>151.19999999999999</v>
      </c>
      <c r="G164">
        <f t="shared" si="24"/>
        <v>0</v>
      </c>
      <c r="H164" s="118">
        <f t="shared" ref="H164:H176" si="25">+D164+F164</f>
        <v>338.2</v>
      </c>
    </row>
    <row r="165" spans="1:9" x14ac:dyDescent="0.2">
      <c r="A165" s="30">
        <f t="shared" si="18"/>
        <v>42292</v>
      </c>
      <c r="C165">
        <v>0</v>
      </c>
      <c r="D165" s="118">
        <v>187</v>
      </c>
      <c r="E165">
        <v>0</v>
      </c>
      <c r="F165">
        <v>151.19999999999999</v>
      </c>
      <c r="G165">
        <f t="shared" ref="G165:G176" si="26">+C165+E165</f>
        <v>0</v>
      </c>
      <c r="H165" s="118">
        <f t="shared" si="25"/>
        <v>338.2</v>
      </c>
    </row>
    <row r="166" spans="1:9" x14ac:dyDescent="0.2">
      <c r="A166" s="30">
        <f t="shared" si="18"/>
        <v>42299</v>
      </c>
      <c r="C166">
        <v>0</v>
      </c>
      <c r="D166" s="118">
        <v>253</v>
      </c>
      <c r="E166">
        <v>0</v>
      </c>
      <c r="F166">
        <v>151.19999999999999</v>
      </c>
      <c r="G166">
        <f t="shared" si="26"/>
        <v>0</v>
      </c>
      <c r="H166" s="118">
        <f t="shared" si="25"/>
        <v>404.2</v>
      </c>
    </row>
    <row r="167" spans="1:9" x14ac:dyDescent="0.2">
      <c r="A167" s="30">
        <f t="shared" si="18"/>
        <v>42306</v>
      </c>
      <c r="C167">
        <v>0</v>
      </c>
      <c r="D167" s="118">
        <v>175.7</v>
      </c>
      <c r="E167">
        <v>0</v>
      </c>
      <c r="F167">
        <v>2147.1999999999998</v>
      </c>
      <c r="G167">
        <f t="shared" si="26"/>
        <v>0</v>
      </c>
      <c r="H167" s="118">
        <f t="shared" si="25"/>
        <v>2322.8999999999996</v>
      </c>
    </row>
    <row r="168" spans="1:9" x14ac:dyDescent="0.2">
      <c r="A168" s="30">
        <f t="shared" si="18"/>
        <v>42313</v>
      </c>
      <c r="C168">
        <v>0</v>
      </c>
      <c r="D168">
        <v>163</v>
      </c>
      <c r="E168">
        <v>0</v>
      </c>
      <c r="F168">
        <v>259.89999999999998</v>
      </c>
      <c r="G168">
        <f t="shared" si="26"/>
        <v>0</v>
      </c>
      <c r="H168" s="118">
        <f t="shared" si="25"/>
        <v>422.9</v>
      </c>
    </row>
    <row r="169" spans="1:9" x14ac:dyDescent="0.2">
      <c r="A169" s="30">
        <f t="shared" si="18"/>
        <v>42320</v>
      </c>
      <c r="C169" s="167">
        <v>66</v>
      </c>
      <c r="D169" s="167">
        <v>163</v>
      </c>
      <c r="E169" s="164">
        <v>0</v>
      </c>
      <c r="F169" s="164">
        <v>259.89999999999998</v>
      </c>
      <c r="G169" s="164">
        <f t="shared" si="26"/>
        <v>66</v>
      </c>
      <c r="H169" s="167">
        <f t="shared" si="25"/>
        <v>422.9</v>
      </c>
    </row>
    <row r="170" spans="1:9" x14ac:dyDescent="0.2">
      <c r="A170" s="30">
        <f t="shared" si="18"/>
        <v>42327</v>
      </c>
      <c r="C170" s="118">
        <v>66</v>
      </c>
      <c r="D170" s="118">
        <v>193</v>
      </c>
      <c r="E170">
        <v>21</v>
      </c>
      <c r="F170">
        <v>274.60000000000002</v>
      </c>
      <c r="G170" s="164">
        <f t="shared" si="26"/>
        <v>87</v>
      </c>
      <c r="H170" s="167">
        <f t="shared" si="25"/>
        <v>467.6</v>
      </c>
    </row>
    <row r="171" spans="1:9" x14ac:dyDescent="0.2">
      <c r="A171" s="30">
        <f t="shared" si="18"/>
        <v>42334</v>
      </c>
      <c r="C171" s="118">
        <v>162</v>
      </c>
      <c r="D171" s="118">
        <v>193</v>
      </c>
      <c r="E171">
        <v>29.7</v>
      </c>
      <c r="F171">
        <v>274.60000000000002</v>
      </c>
      <c r="G171" s="164">
        <f t="shared" si="26"/>
        <v>191.7</v>
      </c>
      <c r="H171" s="167">
        <f t="shared" si="25"/>
        <v>467.6</v>
      </c>
    </row>
    <row r="172" spans="1:9" x14ac:dyDescent="0.2">
      <c r="A172" s="30">
        <f t="shared" si="18"/>
        <v>42341</v>
      </c>
      <c r="C172" s="118">
        <v>162</v>
      </c>
      <c r="D172" s="118">
        <v>253</v>
      </c>
      <c r="E172">
        <v>29.7</v>
      </c>
      <c r="F172">
        <v>274.60000000000002</v>
      </c>
      <c r="G172" s="164">
        <f t="shared" si="26"/>
        <v>191.7</v>
      </c>
      <c r="H172" s="167">
        <f t="shared" si="25"/>
        <v>527.6</v>
      </c>
    </row>
    <row r="173" spans="1:9" x14ac:dyDescent="0.2">
      <c r="A173" s="30">
        <f t="shared" si="18"/>
        <v>42348</v>
      </c>
      <c r="C173" s="118">
        <v>162</v>
      </c>
      <c r="D173" s="118">
        <v>253</v>
      </c>
      <c r="E173">
        <v>29.7</v>
      </c>
      <c r="F173">
        <v>274.60000000000002</v>
      </c>
      <c r="G173" s="164">
        <f t="shared" si="26"/>
        <v>191.7</v>
      </c>
      <c r="H173" s="167">
        <f t="shared" si="25"/>
        <v>527.6</v>
      </c>
      <c r="I173" s="164">
        <v>0</v>
      </c>
    </row>
    <row r="174" spans="1:9" x14ac:dyDescent="0.2">
      <c r="A174" s="30">
        <f t="shared" si="18"/>
        <v>42355</v>
      </c>
      <c r="C174" s="118">
        <v>96</v>
      </c>
      <c r="D174" s="118">
        <v>223</v>
      </c>
      <c r="E174">
        <v>95.8</v>
      </c>
      <c r="F174">
        <v>306.60000000000002</v>
      </c>
      <c r="G174" s="164">
        <f t="shared" si="26"/>
        <v>191.8</v>
      </c>
      <c r="H174" s="167">
        <f t="shared" si="25"/>
        <v>529.6</v>
      </c>
    </row>
    <row r="175" spans="1:9" x14ac:dyDescent="0.2">
      <c r="A175" s="30">
        <f t="shared" si="18"/>
        <v>42362</v>
      </c>
      <c r="C175" s="118">
        <v>66</v>
      </c>
      <c r="D175" s="118">
        <v>163</v>
      </c>
      <c r="E175">
        <v>128.80000000000001</v>
      </c>
      <c r="F175">
        <v>364.2</v>
      </c>
      <c r="G175" s="164">
        <f t="shared" si="26"/>
        <v>194.8</v>
      </c>
      <c r="H175" s="167">
        <f t="shared" si="25"/>
        <v>527.20000000000005</v>
      </c>
    </row>
    <row r="176" spans="1:9" x14ac:dyDescent="0.2">
      <c r="A176" s="30">
        <f t="shared" si="18"/>
        <v>42369</v>
      </c>
      <c r="C176" s="118">
        <v>66</v>
      </c>
      <c r="D176" s="118">
        <v>163</v>
      </c>
      <c r="E176">
        <v>183.9</v>
      </c>
      <c r="F176">
        <v>431.9</v>
      </c>
      <c r="G176" s="164">
        <f t="shared" si="26"/>
        <v>249.9</v>
      </c>
      <c r="H176" s="167">
        <f t="shared" si="25"/>
        <v>594.9</v>
      </c>
      <c r="I176" s="164">
        <v>0</v>
      </c>
    </row>
    <row r="177" spans="1:8" x14ac:dyDescent="0.2">
      <c r="A177" s="30">
        <f t="shared" si="18"/>
        <v>42376</v>
      </c>
      <c r="C177" s="118">
        <v>132</v>
      </c>
      <c r="D177" s="118">
        <v>103</v>
      </c>
      <c r="E177">
        <v>183.9</v>
      </c>
      <c r="F177">
        <v>491.2</v>
      </c>
      <c r="G177" s="164">
        <f t="shared" ref="G177:H179" si="27">+C177+E177</f>
        <v>315.89999999999998</v>
      </c>
      <c r="H177" s="167">
        <f t="shared" si="27"/>
        <v>594.20000000000005</v>
      </c>
    </row>
    <row r="178" spans="1:8" x14ac:dyDescent="0.2">
      <c r="A178" s="30">
        <f t="shared" si="18"/>
        <v>42383</v>
      </c>
      <c r="C178" s="118">
        <v>132</v>
      </c>
      <c r="D178" s="118">
        <v>103</v>
      </c>
      <c r="E178">
        <v>183.9</v>
      </c>
      <c r="F178">
        <v>491.2</v>
      </c>
      <c r="G178" s="164">
        <f t="shared" si="27"/>
        <v>315.89999999999998</v>
      </c>
      <c r="H178" s="167">
        <f t="shared" si="27"/>
        <v>594.20000000000005</v>
      </c>
    </row>
    <row r="179" spans="1:8" x14ac:dyDescent="0.2">
      <c r="A179" s="30">
        <f t="shared" si="18"/>
        <v>42390</v>
      </c>
      <c r="C179" s="118">
        <v>132</v>
      </c>
      <c r="D179" s="118">
        <v>103</v>
      </c>
      <c r="E179">
        <v>183.9</v>
      </c>
      <c r="F179">
        <v>556.6</v>
      </c>
      <c r="G179" s="164">
        <f t="shared" si="27"/>
        <v>315.89999999999998</v>
      </c>
      <c r="H179" s="167">
        <f t="shared" si="27"/>
        <v>659.6</v>
      </c>
    </row>
    <row r="180" spans="1:8" x14ac:dyDescent="0.2">
      <c r="A180" s="30">
        <f t="shared" si="18"/>
        <v>42397</v>
      </c>
      <c r="C180" s="118">
        <v>132</v>
      </c>
      <c r="D180" s="118">
        <v>125</v>
      </c>
      <c r="E180">
        <v>183.9</v>
      </c>
      <c r="F180">
        <v>556.6</v>
      </c>
      <c r="G180" s="164">
        <f t="shared" ref="G180:H182" si="28">+C180+E180</f>
        <v>315.89999999999998</v>
      </c>
      <c r="H180" s="167">
        <f t="shared" si="28"/>
        <v>681.6</v>
      </c>
    </row>
    <row r="181" spans="1:8" x14ac:dyDescent="0.2">
      <c r="A181" s="30">
        <f t="shared" si="18"/>
        <v>42404</v>
      </c>
      <c r="C181" s="118">
        <v>66</v>
      </c>
      <c r="D181" s="118">
        <v>125</v>
      </c>
      <c r="E181">
        <v>247.2</v>
      </c>
      <c r="F181">
        <v>556.6</v>
      </c>
      <c r="G181" s="164">
        <f t="shared" si="28"/>
        <v>313.2</v>
      </c>
      <c r="H181" s="167">
        <f t="shared" si="28"/>
        <v>681.6</v>
      </c>
    </row>
    <row r="182" spans="1:8" x14ac:dyDescent="0.2">
      <c r="A182" s="30">
        <f t="shared" si="18"/>
        <v>42411</v>
      </c>
      <c r="C182" s="118">
        <v>66</v>
      </c>
      <c r="D182" s="118">
        <v>88</v>
      </c>
      <c r="E182" s="118">
        <v>226.2</v>
      </c>
      <c r="F182" s="118">
        <v>586.9</v>
      </c>
      <c r="G182" s="164">
        <f t="shared" si="28"/>
        <v>292.2</v>
      </c>
      <c r="H182" s="167">
        <f t="shared" si="28"/>
        <v>674.9</v>
      </c>
    </row>
    <row r="183" spans="1:8" x14ac:dyDescent="0.2">
      <c r="A183" s="30">
        <f t="shared" si="18"/>
        <v>42418</v>
      </c>
      <c r="C183" s="118">
        <v>66</v>
      </c>
      <c r="D183" s="118">
        <v>88</v>
      </c>
      <c r="E183" s="118">
        <v>285.39999999999998</v>
      </c>
      <c r="F183" s="118">
        <v>586.9</v>
      </c>
      <c r="G183" s="164">
        <f t="shared" ref="G183:H185" si="29">+C183+E183</f>
        <v>351.4</v>
      </c>
      <c r="H183" s="167">
        <f t="shared" si="29"/>
        <v>674.9</v>
      </c>
    </row>
    <row r="184" spans="1:8" x14ac:dyDescent="0.2">
      <c r="A184" s="30">
        <f t="shared" si="18"/>
        <v>42425</v>
      </c>
      <c r="C184" s="118">
        <v>66</v>
      </c>
      <c r="D184" s="118">
        <v>121</v>
      </c>
      <c r="E184">
        <v>285.39999999999998</v>
      </c>
      <c r="F184">
        <v>586.9</v>
      </c>
      <c r="G184" s="164">
        <f t="shared" si="29"/>
        <v>351.4</v>
      </c>
      <c r="H184" s="167">
        <f t="shared" si="29"/>
        <v>707.9</v>
      </c>
    </row>
    <row r="185" spans="1:8" x14ac:dyDescent="0.2">
      <c r="A185" s="30">
        <f t="shared" si="18"/>
        <v>42432</v>
      </c>
      <c r="C185" s="118">
        <v>0</v>
      </c>
      <c r="D185" s="118">
        <v>121</v>
      </c>
      <c r="E185" s="118">
        <v>346.3</v>
      </c>
      <c r="F185" s="118">
        <v>586.9</v>
      </c>
      <c r="G185" s="164">
        <f t="shared" si="29"/>
        <v>346.3</v>
      </c>
      <c r="H185" s="167">
        <f t="shared" si="29"/>
        <v>707.9</v>
      </c>
    </row>
    <row r="186" spans="1:8" x14ac:dyDescent="0.2">
      <c r="A186" s="30">
        <f t="shared" si="18"/>
        <v>42439</v>
      </c>
      <c r="C186" s="118">
        <v>0</v>
      </c>
      <c r="D186" s="118">
        <v>55</v>
      </c>
      <c r="E186">
        <v>355.4</v>
      </c>
      <c r="F186">
        <v>654.6</v>
      </c>
      <c r="G186" s="164">
        <f t="shared" ref="G186:H188" si="30">+C186+E186</f>
        <v>355.4</v>
      </c>
      <c r="H186" s="167">
        <f t="shared" si="30"/>
        <v>709.6</v>
      </c>
    </row>
    <row r="187" spans="1:8" x14ac:dyDescent="0.2">
      <c r="A187" s="30">
        <f t="shared" si="18"/>
        <v>42446</v>
      </c>
      <c r="C187" s="118">
        <v>0</v>
      </c>
      <c r="D187" s="118">
        <v>22</v>
      </c>
      <c r="E187">
        <v>355.4</v>
      </c>
      <c r="F187" s="118">
        <v>690</v>
      </c>
      <c r="G187" s="164">
        <f t="shared" si="30"/>
        <v>355.4</v>
      </c>
      <c r="H187" s="167">
        <f t="shared" si="30"/>
        <v>712</v>
      </c>
    </row>
    <row r="188" spans="1:8" x14ac:dyDescent="0.2">
      <c r="A188" s="30">
        <f t="shared" si="18"/>
        <v>42453</v>
      </c>
      <c r="C188" s="118">
        <v>0</v>
      </c>
      <c r="D188" s="118">
        <v>22</v>
      </c>
      <c r="E188" s="118">
        <v>355.4</v>
      </c>
      <c r="F188" s="118">
        <v>690</v>
      </c>
      <c r="G188" s="164">
        <f t="shared" si="30"/>
        <v>355.4</v>
      </c>
      <c r="H188" s="167">
        <f t="shared" si="30"/>
        <v>712</v>
      </c>
    </row>
    <row r="189" spans="1:8" x14ac:dyDescent="0.2">
      <c r="A189" s="30">
        <f t="shared" si="18"/>
        <v>42460</v>
      </c>
      <c r="C189" s="118">
        <v>0</v>
      </c>
      <c r="D189" s="118">
        <v>22</v>
      </c>
      <c r="E189" s="118">
        <v>355.4</v>
      </c>
      <c r="F189" s="118">
        <v>690</v>
      </c>
      <c r="G189" s="164">
        <f t="shared" ref="G189:H191" si="31">+C189+E189</f>
        <v>355.4</v>
      </c>
      <c r="H189" s="167">
        <f t="shared" si="31"/>
        <v>712</v>
      </c>
    </row>
    <row r="190" spans="1:8" x14ac:dyDescent="0.2">
      <c r="A190" s="30">
        <f t="shared" si="18"/>
        <v>42467</v>
      </c>
      <c r="C190">
        <v>0</v>
      </c>
      <c r="D190">
        <v>0</v>
      </c>
      <c r="E190">
        <v>355.4</v>
      </c>
      <c r="F190">
        <v>712.4</v>
      </c>
      <c r="G190" s="164">
        <f t="shared" si="31"/>
        <v>355.4</v>
      </c>
      <c r="H190" s="167">
        <f t="shared" si="31"/>
        <v>712.4</v>
      </c>
    </row>
    <row r="191" spans="1:8" x14ac:dyDescent="0.2">
      <c r="A191" s="30">
        <f t="shared" si="18"/>
        <v>42474</v>
      </c>
      <c r="C191">
        <v>0</v>
      </c>
      <c r="D191">
        <v>0</v>
      </c>
      <c r="E191">
        <v>355.4</v>
      </c>
      <c r="F191">
        <v>712.4</v>
      </c>
      <c r="G191" s="164">
        <f t="shared" si="31"/>
        <v>355.4</v>
      </c>
      <c r="H191" s="167">
        <f t="shared" si="31"/>
        <v>712.4</v>
      </c>
    </row>
    <row r="192" spans="1:8" x14ac:dyDescent="0.2">
      <c r="A192" s="30">
        <f t="shared" si="18"/>
        <v>42481</v>
      </c>
      <c r="C192">
        <v>0</v>
      </c>
      <c r="D192">
        <v>0</v>
      </c>
      <c r="E192">
        <v>355.4</v>
      </c>
      <c r="F192">
        <v>712.4</v>
      </c>
      <c r="G192" s="164">
        <f t="shared" ref="G192:H194" si="32">+C192+E192</f>
        <v>355.4</v>
      </c>
      <c r="H192" s="167">
        <f t="shared" si="32"/>
        <v>712.4</v>
      </c>
    </row>
    <row r="193" spans="1:8" x14ac:dyDescent="0.2">
      <c r="A193" s="30">
        <f t="shared" si="18"/>
        <v>42488</v>
      </c>
      <c r="C193">
        <v>0</v>
      </c>
      <c r="D193">
        <v>0</v>
      </c>
      <c r="E193">
        <v>231.1</v>
      </c>
      <c r="F193">
        <v>712.4</v>
      </c>
      <c r="G193" s="164">
        <f t="shared" si="32"/>
        <v>231.1</v>
      </c>
      <c r="H193" s="167">
        <f t="shared" si="32"/>
        <v>712.4</v>
      </c>
    </row>
    <row r="194" spans="1:8" x14ac:dyDescent="0.2">
      <c r="A194" s="30">
        <f t="shared" si="18"/>
        <v>42495</v>
      </c>
      <c r="C194">
        <v>0</v>
      </c>
      <c r="D194">
        <v>0</v>
      </c>
      <c r="E194">
        <v>231.1</v>
      </c>
      <c r="F194">
        <v>712.4</v>
      </c>
      <c r="G194" s="164">
        <f t="shared" si="32"/>
        <v>231.1</v>
      </c>
      <c r="H194" s="167">
        <f t="shared" si="32"/>
        <v>712.4</v>
      </c>
    </row>
    <row r="195" spans="1:8" x14ac:dyDescent="0.2">
      <c r="A195" s="30">
        <f t="shared" si="18"/>
        <v>42502</v>
      </c>
      <c r="C195">
        <v>0</v>
      </c>
      <c r="D195">
        <v>0</v>
      </c>
      <c r="E195">
        <v>231.1</v>
      </c>
      <c r="F195">
        <v>712.4</v>
      </c>
      <c r="G195" s="164">
        <f t="shared" ref="G195:H197" si="33">+C195+E195</f>
        <v>231.1</v>
      </c>
      <c r="H195" s="167">
        <f t="shared" si="33"/>
        <v>712.4</v>
      </c>
    </row>
    <row r="196" spans="1:8" x14ac:dyDescent="0.2">
      <c r="A196" s="30">
        <f t="shared" si="18"/>
        <v>42509</v>
      </c>
      <c r="C196">
        <v>0</v>
      </c>
      <c r="D196">
        <v>0</v>
      </c>
      <c r="E196">
        <v>231.1</v>
      </c>
      <c r="F196">
        <v>712.4</v>
      </c>
      <c r="G196" s="164">
        <f t="shared" si="33"/>
        <v>231.1</v>
      </c>
      <c r="H196" s="167">
        <f t="shared" si="33"/>
        <v>712.4</v>
      </c>
    </row>
    <row r="197" spans="1:8" x14ac:dyDescent="0.2">
      <c r="A197" s="30">
        <f t="shared" si="18"/>
        <v>42516</v>
      </c>
      <c r="C197">
        <v>0</v>
      </c>
      <c r="D197">
        <v>0</v>
      </c>
      <c r="E197">
        <v>231.1</v>
      </c>
      <c r="F197">
        <v>712.4</v>
      </c>
      <c r="G197" s="164">
        <f t="shared" si="33"/>
        <v>231.1</v>
      </c>
      <c r="H197" s="167">
        <f t="shared" si="33"/>
        <v>712.4</v>
      </c>
    </row>
    <row r="198" spans="1:8" x14ac:dyDescent="0.2">
      <c r="A198" s="30">
        <f t="shared" ref="A198:A261" si="34">A197+7</f>
        <v>42523</v>
      </c>
      <c r="C198">
        <v>0</v>
      </c>
      <c r="D198">
        <v>0</v>
      </c>
      <c r="E198">
        <v>231.1</v>
      </c>
      <c r="F198">
        <v>712.4</v>
      </c>
      <c r="G198" s="164">
        <f t="shared" ref="G198:H200" si="35">+C198+E198</f>
        <v>231.1</v>
      </c>
      <c r="H198" s="167">
        <f t="shared" si="35"/>
        <v>712.4</v>
      </c>
    </row>
    <row r="199" spans="1:8" x14ac:dyDescent="0.2">
      <c r="A199" s="30">
        <f t="shared" si="34"/>
        <v>42530</v>
      </c>
      <c r="C199">
        <v>0</v>
      </c>
      <c r="D199">
        <v>0</v>
      </c>
      <c r="E199">
        <v>231.1</v>
      </c>
      <c r="F199">
        <v>712.4</v>
      </c>
      <c r="G199" s="164">
        <f t="shared" si="35"/>
        <v>231.1</v>
      </c>
      <c r="H199" s="167">
        <f t="shared" si="35"/>
        <v>712.4</v>
      </c>
    </row>
    <row r="200" spans="1:8" x14ac:dyDescent="0.2">
      <c r="A200" s="30">
        <f t="shared" si="34"/>
        <v>42537</v>
      </c>
      <c r="C200">
        <v>0</v>
      </c>
      <c r="D200">
        <v>0</v>
      </c>
      <c r="E200">
        <v>231.1</v>
      </c>
      <c r="F200">
        <v>712.4</v>
      </c>
      <c r="G200" s="164">
        <f t="shared" si="35"/>
        <v>231.1</v>
      </c>
      <c r="H200" s="167">
        <f t="shared" si="35"/>
        <v>712.4</v>
      </c>
    </row>
    <row r="201" spans="1:8" x14ac:dyDescent="0.2">
      <c r="A201" s="30">
        <f t="shared" si="34"/>
        <v>42544</v>
      </c>
      <c r="C201">
        <v>0</v>
      </c>
      <c r="D201">
        <v>0</v>
      </c>
      <c r="E201">
        <v>231.1</v>
      </c>
      <c r="F201">
        <v>712.4</v>
      </c>
      <c r="G201" s="164">
        <f t="shared" ref="G201:H203" si="36">+C201+E201</f>
        <v>231.1</v>
      </c>
      <c r="H201" s="167">
        <f t="shared" si="36"/>
        <v>712.4</v>
      </c>
    </row>
    <row r="202" spans="1:8" x14ac:dyDescent="0.2">
      <c r="A202" s="30">
        <f t="shared" si="34"/>
        <v>42551</v>
      </c>
      <c r="C202">
        <v>80</v>
      </c>
      <c r="D202">
        <v>0</v>
      </c>
      <c r="E202">
        <v>571.4</v>
      </c>
      <c r="F202">
        <v>1026</v>
      </c>
      <c r="G202" s="164">
        <f t="shared" si="36"/>
        <v>651.4</v>
      </c>
      <c r="H202" s="167">
        <f t="shared" si="36"/>
        <v>1026</v>
      </c>
    </row>
    <row r="203" spans="1:8" x14ac:dyDescent="0.2">
      <c r="A203" s="30">
        <f t="shared" si="34"/>
        <v>42558</v>
      </c>
      <c r="C203">
        <v>0</v>
      </c>
      <c r="D203">
        <v>0</v>
      </c>
      <c r="E203">
        <v>231.1</v>
      </c>
      <c r="F203">
        <v>712.4</v>
      </c>
      <c r="G203" s="164">
        <f t="shared" si="36"/>
        <v>231.1</v>
      </c>
      <c r="H203" s="167">
        <f t="shared" si="36"/>
        <v>712.4</v>
      </c>
    </row>
    <row r="204" spans="1:8" x14ac:dyDescent="0.2">
      <c r="A204" s="30">
        <f t="shared" si="34"/>
        <v>42565</v>
      </c>
      <c r="C204">
        <v>0</v>
      </c>
      <c r="D204">
        <v>0</v>
      </c>
      <c r="E204">
        <v>231.1</v>
      </c>
      <c r="F204">
        <v>712.4</v>
      </c>
      <c r="G204" s="164">
        <f t="shared" ref="G204:H206" si="37">+C204+E204</f>
        <v>231.1</v>
      </c>
      <c r="H204" s="167">
        <f t="shared" si="37"/>
        <v>712.4</v>
      </c>
    </row>
    <row r="205" spans="1:8" x14ac:dyDescent="0.2">
      <c r="A205" s="30">
        <f t="shared" si="34"/>
        <v>42572</v>
      </c>
      <c r="C205">
        <v>0</v>
      </c>
      <c r="D205">
        <v>0</v>
      </c>
      <c r="E205">
        <v>231.1</v>
      </c>
      <c r="F205">
        <v>712.4</v>
      </c>
      <c r="G205" s="164">
        <f t="shared" si="37"/>
        <v>231.1</v>
      </c>
      <c r="H205" s="167">
        <f t="shared" si="37"/>
        <v>712.4</v>
      </c>
    </row>
    <row r="206" spans="1:8" x14ac:dyDescent="0.2">
      <c r="A206" s="30">
        <f t="shared" si="34"/>
        <v>42579</v>
      </c>
      <c r="C206">
        <v>0</v>
      </c>
      <c r="D206">
        <v>0</v>
      </c>
      <c r="E206">
        <v>231.1</v>
      </c>
      <c r="F206">
        <v>712.4</v>
      </c>
      <c r="G206" s="164">
        <f t="shared" si="37"/>
        <v>231.1</v>
      </c>
      <c r="H206" s="167">
        <f t="shared" si="37"/>
        <v>712.4</v>
      </c>
    </row>
    <row r="207" spans="1:8" x14ac:dyDescent="0.2">
      <c r="A207" s="30">
        <f t="shared" si="34"/>
        <v>42586</v>
      </c>
      <c r="C207">
        <v>0</v>
      </c>
      <c r="D207">
        <v>0</v>
      </c>
      <c r="E207">
        <v>295.39999999999998</v>
      </c>
      <c r="F207">
        <v>712.4</v>
      </c>
      <c r="G207" s="164">
        <f t="shared" ref="G207:H209" si="38">+C207+E207</f>
        <v>295.39999999999998</v>
      </c>
      <c r="H207" s="167">
        <f t="shared" si="38"/>
        <v>712.4</v>
      </c>
    </row>
    <row r="208" spans="1:8" x14ac:dyDescent="0.2">
      <c r="A208" s="30">
        <f t="shared" si="34"/>
        <v>42593</v>
      </c>
      <c r="C208">
        <v>0</v>
      </c>
      <c r="D208">
        <v>295.39999999999998</v>
      </c>
      <c r="E208">
        <v>712.4</v>
      </c>
      <c r="F208">
        <v>713.4</v>
      </c>
      <c r="G208" s="164">
        <f t="shared" si="38"/>
        <v>712.4</v>
      </c>
      <c r="H208" s="167">
        <f t="shared" si="38"/>
        <v>1008.8</v>
      </c>
    </row>
    <row r="209" spans="1:9" x14ac:dyDescent="0.2">
      <c r="A209" s="30">
        <f t="shared" si="34"/>
        <v>42600</v>
      </c>
      <c r="C209">
        <v>0</v>
      </c>
      <c r="D209">
        <v>0</v>
      </c>
      <c r="E209">
        <v>295.39999999999998</v>
      </c>
      <c r="F209">
        <v>712.4</v>
      </c>
      <c r="G209" s="164">
        <f t="shared" si="38"/>
        <v>295.39999999999998</v>
      </c>
      <c r="H209" s="167">
        <f t="shared" si="38"/>
        <v>712.4</v>
      </c>
    </row>
    <row r="210" spans="1:9" x14ac:dyDescent="0.2">
      <c r="A210" s="30">
        <f t="shared" si="34"/>
        <v>42607</v>
      </c>
      <c r="C210">
        <v>0</v>
      </c>
      <c r="D210">
        <v>0</v>
      </c>
      <c r="E210">
        <v>295.39999999999998</v>
      </c>
      <c r="F210">
        <v>712.4</v>
      </c>
      <c r="G210" s="164">
        <f t="shared" ref="G210:H212" si="39">+C210+E210</f>
        <v>295.39999999999998</v>
      </c>
      <c r="H210" s="167">
        <f t="shared" si="39"/>
        <v>712.4</v>
      </c>
    </row>
    <row r="211" spans="1:9" x14ac:dyDescent="0.2">
      <c r="A211" s="30">
        <f t="shared" si="34"/>
        <v>42614</v>
      </c>
      <c r="C211">
        <v>0</v>
      </c>
      <c r="D211">
        <v>0</v>
      </c>
      <c r="E211">
        <v>62.7</v>
      </c>
      <c r="F211">
        <v>0</v>
      </c>
      <c r="G211" s="164">
        <f t="shared" si="39"/>
        <v>62.7</v>
      </c>
      <c r="H211" s="167">
        <f t="shared" si="39"/>
        <v>0</v>
      </c>
    </row>
    <row r="212" spans="1:9" x14ac:dyDescent="0.2">
      <c r="A212" s="30">
        <f t="shared" si="34"/>
        <v>42621</v>
      </c>
      <c r="C212" s="164">
        <v>0</v>
      </c>
      <c r="D212" s="164">
        <v>0</v>
      </c>
      <c r="E212" s="164">
        <v>62.7</v>
      </c>
      <c r="F212" s="164">
        <v>0</v>
      </c>
      <c r="G212" s="164">
        <f t="shared" si="39"/>
        <v>62.7</v>
      </c>
      <c r="H212" s="167">
        <f t="shared" si="39"/>
        <v>0</v>
      </c>
      <c r="I212" s="164"/>
    </row>
    <row r="213" spans="1:9" x14ac:dyDescent="0.2">
      <c r="A213" s="30">
        <f t="shared" si="34"/>
        <v>42628</v>
      </c>
      <c r="C213" s="164"/>
      <c r="D213" s="164"/>
      <c r="E213" s="164"/>
      <c r="F213" s="164"/>
      <c r="G213" s="164"/>
      <c r="H213" s="167"/>
      <c r="I213" s="164"/>
    </row>
    <row r="214" spans="1:9" x14ac:dyDescent="0.2">
      <c r="A214" s="30">
        <f t="shared" si="34"/>
        <v>42635</v>
      </c>
      <c r="C214" s="164"/>
      <c r="D214" s="164"/>
      <c r="E214" s="164"/>
      <c r="F214" s="164"/>
      <c r="G214" s="164"/>
      <c r="H214" s="167"/>
      <c r="I214" s="164"/>
    </row>
    <row r="215" spans="1:9" x14ac:dyDescent="0.2">
      <c r="A215" s="30">
        <f t="shared" si="34"/>
        <v>42642</v>
      </c>
      <c r="C215" s="164"/>
      <c r="D215" s="164"/>
      <c r="E215" s="164"/>
      <c r="F215" s="164"/>
      <c r="G215" s="164"/>
      <c r="H215" s="167"/>
      <c r="I215" s="164"/>
    </row>
    <row r="216" spans="1:9" x14ac:dyDescent="0.2">
      <c r="A216" s="30">
        <f t="shared" si="34"/>
        <v>42649</v>
      </c>
      <c r="C216" s="164"/>
      <c r="D216" s="164"/>
      <c r="E216" s="164"/>
      <c r="F216" s="164"/>
      <c r="G216" s="164"/>
      <c r="H216" s="167"/>
    </row>
    <row r="217" spans="1:9" x14ac:dyDescent="0.2">
      <c r="A217" s="30">
        <f t="shared" si="34"/>
        <v>42656</v>
      </c>
      <c r="C217" s="164"/>
      <c r="D217" s="164"/>
      <c r="E217" s="164"/>
      <c r="F217" s="164"/>
      <c r="G217" s="164"/>
      <c r="H217" s="167"/>
    </row>
    <row r="218" spans="1:9" x14ac:dyDescent="0.2">
      <c r="A218" s="30">
        <f t="shared" si="34"/>
        <v>42663</v>
      </c>
      <c r="C218">
        <v>0</v>
      </c>
      <c r="D218">
        <v>0</v>
      </c>
      <c r="E218">
        <v>62.7</v>
      </c>
      <c r="F218">
        <v>0</v>
      </c>
      <c r="G218" s="164">
        <f t="shared" ref="G218:H220" si="40">+C218+E218</f>
        <v>62.7</v>
      </c>
      <c r="H218" s="167">
        <f t="shared" si="40"/>
        <v>0</v>
      </c>
    </row>
    <row r="219" spans="1:9" x14ac:dyDescent="0.2">
      <c r="A219" s="30">
        <f t="shared" si="34"/>
        <v>42670</v>
      </c>
      <c r="C219">
        <v>0</v>
      </c>
      <c r="D219">
        <v>0</v>
      </c>
      <c r="E219">
        <v>62.7</v>
      </c>
      <c r="F219">
        <v>0</v>
      </c>
      <c r="G219" s="164">
        <f t="shared" si="40"/>
        <v>62.7</v>
      </c>
      <c r="H219" s="167">
        <f t="shared" si="40"/>
        <v>0</v>
      </c>
    </row>
    <row r="220" spans="1:9" x14ac:dyDescent="0.2">
      <c r="A220" s="30">
        <f t="shared" si="34"/>
        <v>42677</v>
      </c>
      <c r="C220">
        <v>0</v>
      </c>
      <c r="D220">
        <v>0</v>
      </c>
      <c r="E220">
        <v>62.7</v>
      </c>
      <c r="F220">
        <v>0</v>
      </c>
      <c r="G220" s="164">
        <f t="shared" si="40"/>
        <v>62.7</v>
      </c>
      <c r="H220" s="167">
        <f t="shared" si="40"/>
        <v>0</v>
      </c>
    </row>
    <row r="221" spans="1:9" x14ac:dyDescent="0.2">
      <c r="A221" s="30">
        <f t="shared" si="34"/>
        <v>42684</v>
      </c>
      <c r="C221">
        <v>0</v>
      </c>
      <c r="D221">
        <v>66</v>
      </c>
      <c r="E221">
        <v>62.7</v>
      </c>
      <c r="F221">
        <v>0</v>
      </c>
      <c r="G221" s="164">
        <f t="shared" ref="G221:H223" si="41">+C221+E221</f>
        <v>62.7</v>
      </c>
      <c r="H221" s="167">
        <f t="shared" si="41"/>
        <v>66</v>
      </c>
    </row>
    <row r="222" spans="1:9" x14ac:dyDescent="0.2">
      <c r="A222" s="30">
        <f t="shared" si="34"/>
        <v>42691</v>
      </c>
      <c r="C222">
        <v>0</v>
      </c>
      <c r="D222">
        <v>66</v>
      </c>
      <c r="E222">
        <v>62.7</v>
      </c>
      <c r="F222">
        <v>0</v>
      </c>
      <c r="G222" s="164">
        <f t="shared" si="41"/>
        <v>62.7</v>
      </c>
      <c r="H222" s="167">
        <f t="shared" si="41"/>
        <v>66</v>
      </c>
    </row>
    <row r="223" spans="1:9" x14ac:dyDescent="0.2">
      <c r="A223" s="30">
        <f t="shared" si="34"/>
        <v>42698</v>
      </c>
      <c r="C223">
        <v>60</v>
      </c>
      <c r="D223">
        <v>162</v>
      </c>
      <c r="E223">
        <v>62.7</v>
      </c>
      <c r="F223">
        <v>8.6999999999999993</v>
      </c>
      <c r="G223" s="164">
        <f t="shared" si="41"/>
        <v>122.7</v>
      </c>
      <c r="H223" s="167">
        <f t="shared" si="41"/>
        <v>170.7</v>
      </c>
    </row>
    <row r="224" spans="1:9" x14ac:dyDescent="0.2">
      <c r="A224" s="30">
        <f t="shared" si="34"/>
        <v>42705</v>
      </c>
      <c r="C224">
        <v>60</v>
      </c>
      <c r="D224">
        <v>162</v>
      </c>
      <c r="E224">
        <v>62.7</v>
      </c>
      <c r="F224">
        <v>8.6999999999999993</v>
      </c>
      <c r="G224" s="164">
        <f t="shared" ref="G224:H226" si="42">+C224+E224</f>
        <v>122.7</v>
      </c>
      <c r="H224" s="167">
        <f t="shared" si="42"/>
        <v>170.7</v>
      </c>
    </row>
    <row r="225" spans="1:8" x14ac:dyDescent="0.2">
      <c r="A225" s="30">
        <f t="shared" si="34"/>
        <v>42712</v>
      </c>
      <c r="C225">
        <v>60</v>
      </c>
      <c r="D225">
        <v>162</v>
      </c>
      <c r="E225">
        <v>62.7</v>
      </c>
      <c r="F225">
        <v>8.6999999999999993</v>
      </c>
      <c r="G225" s="164">
        <f t="shared" si="42"/>
        <v>122.7</v>
      </c>
      <c r="H225" s="167">
        <f t="shared" si="42"/>
        <v>170.7</v>
      </c>
    </row>
    <row r="226" spans="1:8" x14ac:dyDescent="0.2">
      <c r="A226" s="30">
        <f t="shared" si="34"/>
        <v>42719</v>
      </c>
      <c r="C226">
        <v>60</v>
      </c>
      <c r="D226">
        <v>96</v>
      </c>
      <c r="E226">
        <v>62.7</v>
      </c>
      <c r="F226">
        <v>74.8</v>
      </c>
      <c r="G226" s="164">
        <f t="shared" si="42"/>
        <v>122.7</v>
      </c>
      <c r="H226" s="167">
        <f t="shared" si="42"/>
        <v>170.8</v>
      </c>
    </row>
    <row r="227" spans="1:8" x14ac:dyDescent="0.2">
      <c r="A227" s="30">
        <f t="shared" si="34"/>
        <v>42726</v>
      </c>
      <c r="C227">
        <v>60</v>
      </c>
      <c r="D227">
        <v>66</v>
      </c>
      <c r="E227">
        <v>62.7</v>
      </c>
      <c r="F227">
        <v>107.8</v>
      </c>
      <c r="G227" s="164">
        <f t="shared" ref="G227:H229" si="43">+C227+E227</f>
        <v>122.7</v>
      </c>
      <c r="H227" s="167">
        <f t="shared" si="43"/>
        <v>173.8</v>
      </c>
    </row>
    <row r="228" spans="1:8" x14ac:dyDescent="0.2">
      <c r="A228" s="30">
        <f t="shared" si="34"/>
        <v>42733</v>
      </c>
      <c r="C228">
        <v>60</v>
      </c>
      <c r="D228">
        <v>66</v>
      </c>
      <c r="E228">
        <v>62.7</v>
      </c>
      <c r="F228">
        <v>162.9</v>
      </c>
      <c r="G228" s="164">
        <f t="shared" si="43"/>
        <v>122.7</v>
      </c>
      <c r="H228" s="167">
        <f t="shared" si="43"/>
        <v>228.9</v>
      </c>
    </row>
    <row r="229" spans="1:8" x14ac:dyDescent="0.2">
      <c r="A229" s="30">
        <f t="shared" si="34"/>
        <v>42740</v>
      </c>
      <c r="C229">
        <v>0</v>
      </c>
      <c r="D229">
        <v>66</v>
      </c>
      <c r="E229">
        <v>177.2</v>
      </c>
      <c r="F229">
        <v>162.9</v>
      </c>
      <c r="G229" s="164">
        <f t="shared" si="43"/>
        <v>177.2</v>
      </c>
      <c r="H229" s="167">
        <f t="shared" si="43"/>
        <v>228.9</v>
      </c>
    </row>
    <row r="230" spans="1:8" x14ac:dyDescent="0.2">
      <c r="A230" s="30">
        <f t="shared" si="34"/>
        <v>42747</v>
      </c>
      <c r="C230">
        <v>66</v>
      </c>
      <c r="D230">
        <v>132</v>
      </c>
      <c r="E230">
        <v>177.2</v>
      </c>
      <c r="F230">
        <v>162.9</v>
      </c>
      <c r="G230" s="164">
        <f t="shared" ref="G230:H232" si="44">+C230+E230</f>
        <v>243.2</v>
      </c>
      <c r="H230" s="167">
        <f t="shared" si="44"/>
        <v>294.89999999999998</v>
      </c>
    </row>
    <row r="231" spans="1:8" x14ac:dyDescent="0.2">
      <c r="A231" s="30">
        <f t="shared" si="34"/>
        <v>42754</v>
      </c>
      <c r="C231">
        <v>66</v>
      </c>
      <c r="D231">
        <v>132</v>
      </c>
      <c r="E231">
        <v>177.2</v>
      </c>
      <c r="F231">
        <v>162.9</v>
      </c>
      <c r="G231" s="164">
        <f t="shared" si="44"/>
        <v>243.2</v>
      </c>
      <c r="H231" s="167">
        <f t="shared" si="44"/>
        <v>294.89999999999998</v>
      </c>
    </row>
    <row r="232" spans="1:8" x14ac:dyDescent="0.2">
      <c r="A232" s="30">
        <f t="shared" si="34"/>
        <v>42761</v>
      </c>
      <c r="C232">
        <v>66</v>
      </c>
      <c r="D232">
        <v>132</v>
      </c>
      <c r="E232">
        <v>177.2</v>
      </c>
      <c r="F232">
        <v>162.9</v>
      </c>
      <c r="G232" s="164">
        <f t="shared" si="44"/>
        <v>243.2</v>
      </c>
      <c r="H232" s="167">
        <f t="shared" si="44"/>
        <v>294.89999999999998</v>
      </c>
    </row>
    <row r="233" spans="1:8" x14ac:dyDescent="0.2">
      <c r="A233" s="30">
        <f t="shared" si="34"/>
        <v>42768</v>
      </c>
      <c r="C233">
        <v>66</v>
      </c>
      <c r="D233">
        <v>66</v>
      </c>
      <c r="E233">
        <v>177.2</v>
      </c>
      <c r="F233">
        <v>162.9</v>
      </c>
      <c r="G233" s="164">
        <f t="shared" ref="G233:H235" si="45">+C233+E233</f>
        <v>243.2</v>
      </c>
      <c r="H233" s="167">
        <f t="shared" si="45"/>
        <v>228.9</v>
      </c>
    </row>
    <row r="234" spans="1:8" x14ac:dyDescent="0.2">
      <c r="A234" s="30">
        <f t="shared" si="34"/>
        <v>42775</v>
      </c>
      <c r="C234">
        <v>132</v>
      </c>
      <c r="D234">
        <v>66</v>
      </c>
      <c r="E234">
        <v>177.2</v>
      </c>
      <c r="F234">
        <v>162.9</v>
      </c>
      <c r="G234" s="164">
        <f t="shared" si="45"/>
        <v>309.2</v>
      </c>
      <c r="H234" s="167">
        <f t="shared" si="45"/>
        <v>228.9</v>
      </c>
    </row>
    <row r="235" spans="1:8" x14ac:dyDescent="0.2">
      <c r="A235" s="30">
        <f t="shared" si="34"/>
        <v>42782</v>
      </c>
      <c r="C235">
        <v>132</v>
      </c>
      <c r="D235">
        <v>66</v>
      </c>
      <c r="E235">
        <v>177.2</v>
      </c>
      <c r="F235" s="118">
        <v>222</v>
      </c>
      <c r="G235" s="164">
        <f t="shared" si="45"/>
        <v>309.2</v>
      </c>
      <c r="H235" s="167">
        <f t="shared" si="45"/>
        <v>288</v>
      </c>
    </row>
    <row r="236" spans="1:8" x14ac:dyDescent="0.2">
      <c r="A236" s="30">
        <f t="shared" si="34"/>
        <v>42789</v>
      </c>
      <c r="C236">
        <v>132</v>
      </c>
      <c r="D236">
        <v>66</v>
      </c>
      <c r="E236">
        <v>177.2</v>
      </c>
      <c r="F236" s="118">
        <v>222</v>
      </c>
      <c r="G236" s="164">
        <f>+C236+E236</f>
        <v>309.2</v>
      </c>
      <c r="H236" s="167">
        <f>+D236+F236</f>
        <v>288</v>
      </c>
    </row>
    <row r="237" spans="1:8" x14ac:dyDescent="0.2">
      <c r="A237" s="30">
        <f t="shared" si="34"/>
        <v>42796</v>
      </c>
      <c r="C237" s="164">
        <v>132</v>
      </c>
      <c r="D237" s="164">
        <v>0</v>
      </c>
      <c r="E237" s="164">
        <v>177.2</v>
      </c>
      <c r="F237" s="167">
        <v>222</v>
      </c>
      <c r="G237" s="164">
        <f t="shared" ref="G237:G257" si="46">+C237+E237</f>
        <v>309.2</v>
      </c>
      <c r="H237" s="167">
        <f t="shared" ref="H237:H257" si="47">+D237+F237</f>
        <v>222</v>
      </c>
    </row>
    <row r="238" spans="1:8" x14ac:dyDescent="0.2">
      <c r="A238" s="30">
        <f t="shared" si="34"/>
        <v>42803</v>
      </c>
      <c r="C238" s="164">
        <v>66</v>
      </c>
      <c r="D238" s="164">
        <v>0</v>
      </c>
      <c r="E238" s="164">
        <v>243.2</v>
      </c>
      <c r="F238" s="164">
        <v>231.1</v>
      </c>
      <c r="G238" s="164">
        <f t="shared" si="46"/>
        <v>309.2</v>
      </c>
      <c r="H238" s="167">
        <f t="shared" si="47"/>
        <v>231.1</v>
      </c>
    </row>
    <row r="239" spans="1:8" x14ac:dyDescent="0.2">
      <c r="A239" s="30">
        <f t="shared" si="34"/>
        <v>42810</v>
      </c>
      <c r="C239">
        <v>66</v>
      </c>
      <c r="D239">
        <v>0</v>
      </c>
      <c r="E239">
        <v>243.2</v>
      </c>
      <c r="F239">
        <v>231.1</v>
      </c>
      <c r="G239" s="164">
        <f t="shared" si="46"/>
        <v>309.2</v>
      </c>
      <c r="H239" s="167">
        <f t="shared" si="47"/>
        <v>231.1</v>
      </c>
    </row>
    <row r="240" spans="1:8" x14ac:dyDescent="0.2">
      <c r="A240" s="30">
        <f t="shared" si="34"/>
        <v>42817</v>
      </c>
      <c r="C240">
        <v>132</v>
      </c>
      <c r="D240">
        <v>0</v>
      </c>
      <c r="E240">
        <v>243.2</v>
      </c>
      <c r="F240">
        <v>231.1</v>
      </c>
      <c r="G240" s="164">
        <f t="shared" si="46"/>
        <v>375.2</v>
      </c>
      <c r="H240" s="167">
        <f t="shared" si="47"/>
        <v>231.1</v>
      </c>
    </row>
    <row r="241" spans="1:9" x14ac:dyDescent="0.2">
      <c r="A241" s="30">
        <f t="shared" si="34"/>
        <v>42824</v>
      </c>
      <c r="C241">
        <v>66</v>
      </c>
      <c r="D241">
        <v>0</v>
      </c>
      <c r="E241">
        <v>310.8</v>
      </c>
      <c r="F241">
        <v>231.1</v>
      </c>
      <c r="G241" s="164">
        <f t="shared" si="46"/>
        <v>376.8</v>
      </c>
      <c r="H241" s="167">
        <f t="shared" si="47"/>
        <v>231.1</v>
      </c>
    </row>
    <row r="242" spans="1:9" x14ac:dyDescent="0.2">
      <c r="A242" s="30">
        <f t="shared" si="34"/>
        <v>42831</v>
      </c>
      <c r="C242">
        <v>132</v>
      </c>
      <c r="D242">
        <v>0</v>
      </c>
      <c r="E242">
        <v>336.8</v>
      </c>
      <c r="F242">
        <v>231.1</v>
      </c>
      <c r="G242" s="164">
        <f t="shared" si="46"/>
        <v>468.8</v>
      </c>
      <c r="H242" s="167">
        <f t="shared" si="47"/>
        <v>231.1</v>
      </c>
    </row>
    <row r="243" spans="1:9" x14ac:dyDescent="0.2">
      <c r="A243" s="30">
        <f t="shared" si="34"/>
        <v>42838</v>
      </c>
      <c r="C243">
        <v>120</v>
      </c>
      <c r="D243">
        <v>0</v>
      </c>
      <c r="E243">
        <v>336.8</v>
      </c>
      <c r="F243">
        <v>231.1</v>
      </c>
      <c r="G243" s="164">
        <f t="shared" si="46"/>
        <v>456.8</v>
      </c>
      <c r="H243" s="167">
        <f t="shared" si="47"/>
        <v>231.1</v>
      </c>
    </row>
    <row r="244" spans="1:9" x14ac:dyDescent="0.2">
      <c r="A244" s="30">
        <f t="shared" si="34"/>
        <v>42845</v>
      </c>
      <c r="C244">
        <v>180</v>
      </c>
      <c r="D244">
        <v>0</v>
      </c>
      <c r="E244">
        <v>394.4</v>
      </c>
      <c r="F244">
        <v>231.1</v>
      </c>
      <c r="G244" s="164">
        <f t="shared" si="46"/>
        <v>574.4</v>
      </c>
      <c r="H244" s="167">
        <f t="shared" si="47"/>
        <v>231.1</v>
      </c>
    </row>
    <row r="245" spans="1:9" x14ac:dyDescent="0.2">
      <c r="A245" s="30">
        <f t="shared" si="34"/>
        <v>42852</v>
      </c>
      <c r="C245">
        <v>180</v>
      </c>
      <c r="D245">
        <v>0</v>
      </c>
      <c r="E245">
        <v>394.4</v>
      </c>
      <c r="F245">
        <v>231.1</v>
      </c>
      <c r="G245" s="164">
        <f t="shared" si="46"/>
        <v>574.4</v>
      </c>
      <c r="H245" s="167">
        <f t="shared" si="47"/>
        <v>231.1</v>
      </c>
      <c r="I245" s="164">
        <v>0</v>
      </c>
    </row>
    <row r="246" spans="1:9" x14ac:dyDescent="0.2">
      <c r="A246" s="30">
        <f t="shared" si="34"/>
        <v>42859</v>
      </c>
      <c r="C246">
        <v>180</v>
      </c>
      <c r="D246">
        <v>0</v>
      </c>
      <c r="E246">
        <v>394.4</v>
      </c>
      <c r="F246">
        <v>231.1</v>
      </c>
      <c r="G246" s="164">
        <f t="shared" si="46"/>
        <v>574.4</v>
      </c>
      <c r="H246" s="167">
        <f t="shared" si="47"/>
        <v>231.1</v>
      </c>
      <c r="I246" s="164">
        <v>0</v>
      </c>
    </row>
    <row r="247" spans="1:9" x14ac:dyDescent="0.2">
      <c r="A247" s="30">
        <f t="shared" si="34"/>
        <v>42866</v>
      </c>
      <c r="C247">
        <v>180</v>
      </c>
      <c r="D247">
        <v>0</v>
      </c>
      <c r="E247">
        <v>394.4</v>
      </c>
      <c r="F247">
        <v>231.1</v>
      </c>
      <c r="G247" s="164">
        <f t="shared" si="46"/>
        <v>574.4</v>
      </c>
      <c r="H247" s="167">
        <f t="shared" si="47"/>
        <v>231.1</v>
      </c>
      <c r="I247" s="164">
        <v>0</v>
      </c>
    </row>
    <row r="248" spans="1:9" x14ac:dyDescent="0.2">
      <c r="A248" s="30">
        <f t="shared" si="34"/>
        <v>42873</v>
      </c>
      <c r="C248">
        <v>180</v>
      </c>
      <c r="D248">
        <v>0</v>
      </c>
      <c r="E248">
        <v>394.4</v>
      </c>
      <c r="F248">
        <v>231.1</v>
      </c>
      <c r="G248" s="164">
        <f t="shared" si="46"/>
        <v>574.4</v>
      </c>
      <c r="H248" s="167">
        <f t="shared" si="47"/>
        <v>231.1</v>
      </c>
      <c r="I248" s="164">
        <v>0</v>
      </c>
    </row>
    <row r="249" spans="1:9" x14ac:dyDescent="0.2">
      <c r="A249" s="30">
        <f t="shared" si="34"/>
        <v>42880</v>
      </c>
      <c r="C249">
        <v>120</v>
      </c>
      <c r="D249">
        <v>0</v>
      </c>
      <c r="E249">
        <v>460.4</v>
      </c>
      <c r="F249">
        <v>231.1</v>
      </c>
      <c r="G249" s="164">
        <f t="shared" si="46"/>
        <v>580.4</v>
      </c>
      <c r="H249" s="167">
        <f t="shared" si="47"/>
        <v>231.1</v>
      </c>
      <c r="I249" s="164">
        <v>0</v>
      </c>
    </row>
    <row r="250" spans="1:9" x14ac:dyDescent="0.2">
      <c r="A250" s="30">
        <f t="shared" si="34"/>
        <v>42887</v>
      </c>
      <c r="C250">
        <v>180</v>
      </c>
      <c r="D250">
        <v>0</v>
      </c>
      <c r="E250">
        <v>512.9</v>
      </c>
      <c r="F250">
        <v>231.1</v>
      </c>
      <c r="G250" s="164">
        <f t="shared" si="46"/>
        <v>692.9</v>
      </c>
      <c r="H250" s="167">
        <f t="shared" si="47"/>
        <v>231.1</v>
      </c>
      <c r="I250" s="164">
        <v>0</v>
      </c>
    </row>
    <row r="251" spans="1:9" x14ac:dyDescent="0.2">
      <c r="A251" s="30">
        <f t="shared" si="34"/>
        <v>42894</v>
      </c>
      <c r="C251">
        <v>180</v>
      </c>
      <c r="D251">
        <v>0</v>
      </c>
      <c r="E251">
        <v>512.9</v>
      </c>
      <c r="F251">
        <v>231.1</v>
      </c>
      <c r="G251" s="164">
        <f t="shared" si="46"/>
        <v>692.9</v>
      </c>
      <c r="H251" s="167">
        <f t="shared" si="47"/>
        <v>231.1</v>
      </c>
      <c r="I251" s="164">
        <v>0</v>
      </c>
    </row>
    <row r="252" spans="1:9" x14ac:dyDescent="0.2">
      <c r="A252" s="30">
        <f t="shared" si="34"/>
        <v>42901</v>
      </c>
      <c r="C252">
        <v>180</v>
      </c>
      <c r="D252">
        <v>0</v>
      </c>
      <c r="E252">
        <v>512.9</v>
      </c>
      <c r="F252">
        <v>231.1</v>
      </c>
      <c r="G252" s="164">
        <f t="shared" si="46"/>
        <v>692.9</v>
      </c>
      <c r="H252" s="167">
        <f t="shared" si="47"/>
        <v>231.1</v>
      </c>
      <c r="I252" s="164">
        <v>0</v>
      </c>
    </row>
    <row r="253" spans="1:9" x14ac:dyDescent="0.2">
      <c r="A253" s="30">
        <f t="shared" si="34"/>
        <v>42908</v>
      </c>
      <c r="C253">
        <v>180</v>
      </c>
      <c r="D253">
        <v>0</v>
      </c>
      <c r="E253">
        <v>512.9</v>
      </c>
      <c r="F253">
        <v>231.1</v>
      </c>
      <c r="G253" s="164">
        <f t="shared" si="46"/>
        <v>692.9</v>
      </c>
      <c r="H253" s="167">
        <f t="shared" si="47"/>
        <v>231.1</v>
      </c>
    </row>
    <row r="254" spans="1:9" x14ac:dyDescent="0.2">
      <c r="A254" s="30">
        <f t="shared" si="34"/>
        <v>42915</v>
      </c>
      <c r="C254">
        <v>180</v>
      </c>
      <c r="D254">
        <v>0</v>
      </c>
      <c r="E254">
        <v>512.9</v>
      </c>
      <c r="F254">
        <v>231.1</v>
      </c>
      <c r="G254" s="164">
        <f t="shared" si="46"/>
        <v>692.9</v>
      </c>
      <c r="H254" s="167">
        <f t="shared" si="47"/>
        <v>231.1</v>
      </c>
    </row>
    <row r="255" spans="1:9" x14ac:dyDescent="0.2">
      <c r="A255" s="30">
        <f t="shared" si="34"/>
        <v>42922</v>
      </c>
      <c r="C255">
        <v>240</v>
      </c>
      <c r="D255">
        <v>0</v>
      </c>
      <c r="E255">
        <v>543.4</v>
      </c>
      <c r="F255">
        <v>231.1</v>
      </c>
      <c r="G255" s="164">
        <f t="shared" si="46"/>
        <v>783.4</v>
      </c>
      <c r="H255" s="167">
        <f t="shared" si="47"/>
        <v>231.1</v>
      </c>
    </row>
    <row r="256" spans="1:9" x14ac:dyDescent="0.2">
      <c r="A256" s="30">
        <f t="shared" si="34"/>
        <v>42929</v>
      </c>
      <c r="C256">
        <v>180</v>
      </c>
      <c r="D256">
        <v>0</v>
      </c>
      <c r="E256">
        <v>608.4</v>
      </c>
      <c r="F256">
        <v>231.1</v>
      </c>
      <c r="G256" s="164">
        <f t="shared" si="46"/>
        <v>788.4</v>
      </c>
      <c r="H256" s="167">
        <f t="shared" si="47"/>
        <v>231.1</v>
      </c>
    </row>
    <row r="257" spans="1:8" x14ac:dyDescent="0.2">
      <c r="A257" s="30">
        <f t="shared" si="34"/>
        <v>42936</v>
      </c>
      <c r="C257">
        <v>120</v>
      </c>
      <c r="D257">
        <v>0</v>
      </c>
      <c r="E257">
        <v>691.2</v>
      </c>
      <c r="F257">
        <v>231.1</v>
      </c>
      <c r="G257" s="164">
        <f t="shared" si="46"/>
        <v>811.2</v>
      </c>
      <c r="H257" s="167">
        <f t="shared" si="47"/>
        <v>231.1</v>
      </c>
    </row>
    <row r="258" spans="1:8" x14ac:dyDescent="0.2">
      <c r="A258" s="30">
        <f t="shared" si="34"/>
        <v>42943</v>
      </c>
      <c r="C258">
        <v>120</v>
      </c>
      <c r="D258">
        <v>0</v>
      </c>
      <c r="E258">
        <v>691.2</v>
      </c>
      <c r="F258">
        <v>231.1</v>
      </c>
      <c r="G258" s="164">
        <f t="shared" ref="G258:G277" si="48">+C258+E258</f>
        <v>811.2</v>
      </c>
      <c r="H258" s="167">
        <f t="shared" ref="H258:H277" si="49">+D258+F258</f>
        <v>231.1</v>
      </c>
    </row>
    <row r="259" spans="1:8" x14ac:dyDescent="0.2">
      <c r="A259" s="30">
        <f t="shared" si="34"/>
        <v>42950</v>
      </c>
      <c r="C259">
        <v>60</v>
      </c>
      <c r="D259">
        <v>0</v>
      </c>
      <c r="E259">
        <v>748.8</v>
      </c>
      <c r="F259">
        <v>295.39999999999998</v>
      </c>
      <c r="G259" s="164">
        <f t="shared" si="48"/>
        <v>808.8</v>
      </c>
      <c r="H259" s="167">
        <f t="shared" si="49"/>
        <v>295.39999999999998</v>
      </c>
    </row>
    <row r="260" spans="1:8" x14ac:dyDescent="0.2">
      <c r="A260" s="30">
        <f t="shared" si="34"/>
        <v>42957</v>
      </c>
      <c r="C260">
        <v>60</v>
      </c>
      <c r="D260">
        <v>0</v>
      </c>
      <c r="E260">
        <v>748.8</v>
      </c>
      <c r="F260">
        <v>295.39999999999998</v>
      </c>
      <c r="G260" s="164">
        <f t="shared" si="48"/>
        <v>808.8</v>
      </c>
      <c r="H260" s="167">
        <f t="shared" si="49"/>
        <v>295.39999999999998</v>
      </c>
    </row>
    <row r="261" spans="1:8" x14ac:dyDescent="0.2">
      <c r="A261" s="30">
        <f t="shared" si="34"/>
        <v>42964</v>
      </c>
      <c r="C261">
        <v>60</v>
      </c>
      <c r="D261">
        <v>0</v>
      </c>
      <c r="E261">
        <v>748.8</v>
      </c>
      <c r="F261">
        <v>295.39999999999998</v>
      </c>
      <c r="G261" s="164">
        <f t="shared" si="48"/>
        <v>808.8</v>
      </c>
      <c r="H261" s="167">
        <f t="shared" si="49"/>
        <v>295.39999999999998</v>
      </c>
    </row>
    <row r="262" spans="1:8" x14ac:dyDescent="0.2">
      <c r="A262" s="30">
        <f t="shared" ref="A262:A325" si="50">A261+7</f>
        <v>42971</v>
      </c>
      <c r="C262">
        <v>60</v>
      </c>
      <c r="D262">
        <v>0</v>
      </c>
      <c r="E262">
        <v>748.8</v>
      </c>
      <c r="F262">
        <v>295.39999999999998</v>
      </c>
      <c r="G262" s="164">
        <f t="shared" si="48"/>
        <v>808.8</v>
      </c>
      <c r="H262" s="167">
        <f t="shared" si="49"/>
        <v>295.39999999999998</v>
      </c>
    </row>
    <row r="263" spans="1:8" x14ac:dyDescent="0.2">
      <c r="A263" s="30">
        <f t="shared" si="50"/>
        <v>42978</v>
      </c>
      <c r="C263">
        <v>0</v>
      </c>
      <c r="D263">
        <v>0</v>
      </c>
      <c r="E263">
        <v>807.2</v>
      </c>
      <c r="F263">
        <v>295.39999999999998</v>
      </c>
      <c r="G263" s="164">
        <f t="shared" si="48"/>
        <v>807.2</v>
      </c>
      <c r="H263" s="167">
        <f t="shared" si="49"/>
        <v>295.39999999999998</v>
      </c>
    </row>
    <row r="264" spans="1:8" x14ac:dyDescent="0.2">
      <c r="A264" s="30">
        <f t="shared" si="50"/>
        <v>42985</v>
      </c>
      <c r="C264">
        <v>60</v>
      </c>
      <c r="D264">
        <v>0</v>
      </c>
      <c r="E264">
        <v>0</v>
      </c>
      <c r="F264">
        <v>0</v>
      </c>
      <c r="G264" s="164">
        <f t="shared" si="48"/>
        <v>60</v>
      </c>
      <c r="H264" s="167">
        <f t="shared" si="49"/>
        <v>0</v>
      </c>
    </row>
    <row r="265" spans="1:8" x14ac:dyDescent="0.2">
      <c r="A265" s="30">
        <f t="shared" si="50"/>
        <v>42992</v>
      </c>
      <c r="C265">
        <v>60</v>
      </c>
      <c r="D265">
        <v>0</v>
      </c>
      <c r="E265">
        <v>0</v>
      </c>
      <c r="F265">
        <v>0</v>
      </c>
      <c r="G265" s="164">
        <f t="shared" si="48"/>
        <v>60</v>
      </c>
      <c r="H265" s="167">
        <f t="shared" si="49"/>
        <v>0</v>
      </c>
    </row>
    <row r="266" spans="1:8" x14ac:dyDescent="0.2">
      <c r="A266" s="30">
        <f t="shared" si="50"/>
        <v>42999</v>
      </c>
      <c r="C266">
        <v>0</v>
      </c>
      <c r="D266">
        <v>0</v>
      </c>
      <c r="E266">
        <v>0</v>
      </c>
      <c r="F266">
        <v>0</v>
      </c>
      <c r="G266" s="164">
        <f t="shared" si="48"/>
        <v>0</v>
      </c>
      <c r="H266" s="167">
        <f t="shared" si="49"/>
        <v>0</v>
      </c>
    </row>
    <row r="267" spans="1:8" x14ac:dyDescent="0.2">
      <c r="A267" s="30">
        <f t="shared" si="50"/>
        <v>43006</v>
      </c>
      <c r="C267">
        <v>0</v>
      </c>
      <c r="D267">
        <v>0</v>
      </c>
      <c r="E267">
        <v>0</v>
      </c>
      <c r="F267">
        <v>0</v>
      </c>
      <c r="G267" s="164">
        <f t="shared" si="48"/>
        <v>0</v>
      </c>
      <c r="H267" s="167">
        <f t="shared" si="49"/>
        <v>0</v>
      </c>
    </row>
    <row r="268" spans="1:8" x14ac:dyDescent="0.2">
      <c r="A268" s="30">
        <f t="shared" si="50"/>
        <v>43013</v>
      </c>
      <c r="C268">
        <v>60</v>
      </c>
      <c r="D268">
        <v>0</v>
      </c>
      <c r="E268">
        <v>0</v>
      </c>
      <c r="F268">
        <v>0</v>
      </c>
      <c r="G268" s="164">
        <f t="shared" si="48"/>
        <v>60</v>
      </c>
      <c r="H268" s="167">
        <f t="shared" si="49"/>
        <v>0</v>
      </c>
    </row>
    <row r="269" spans="1:8" x14ac:dyDescent="0.2">
      <c r="A269" s="30">
        <f t="shared" si="50"/>
        <v>43020</v>
      </c>
      <c r="C269">
        <v>60</v>
      </c>
      <c r="D269">
        <v>0</v>
      </c>
      <c r="E269">
        <v>0</v>
      </c>
      <c r="F269">
        <v>0</v>
      </c>
      <c r="G269" s="164">
        <f t="shared" si="48"/>
        <v>60</v>
      </c>
      <c r="H269" s="167">
        <f t="shared" si="49"/>
        <v>0</v>
      </c>
    </row>
    <row r="270" spans="1:8" x14ac:dyDescent="0.2">
      <c r="A270" s="30">
        <f t="shared" si="50"/>
        <v>43027</v>
      </c>
      <c r="C270">
        <v>60</v>
      </c>
      <c r="D270">
        <v>0</v>
      </c>
      <c r="E270">
        <v>0</v>
      </c>
      <c r="F270">
        <v>62.7</v>
      </c>
      <c r="G270" s="164">
        <f t="shared" si="48"/>
        <v>60</v>
      </c>
      <c r="H270" s="167">
        <f t="shared" si="49"/>
        <v>62.7</v>
      </c>
    </row>
    <row r="271" spans="1:8" x14ac:dyDescent="0.2">
      <c r="A271" s="30">
        <f t="shared" si="50"/>
        <v>43034</v>
      </c>
      <c r="C271">
        <v>60</v>
      </c>
      <c r="D271">
        <v>0</v>
      </c>
      <c r="E271">
        <v>0</v>
      </c>
      <c r="F271">
        <v>62.7</v>
      </c>
      <c r="G271" s="164">
        <f t="shared" si="48"/>
        <v>60</v>
      </c>
      <c r="H271" s="167">
        <f t="shared" si="49"/>
        <v>62.7</v>
      </c>
    </row>
    <row r="272" spans="1:8" x14ac:dyDescent="0.2">
      <c r="A272" s="30">
        <f t="shared" si="50"/>
        <v>43041</v>
      </c>
      <c r="C272">
        <v>0</v>
      </c>
      <c r="D272">
        <v>0</v>
      </c>
      <c r="E272">
        <v>66.400000000000006</v>
      </c>
      <c r="F272">
        <v>62.7</v>
      </c>
      <c r="G272" s="164">
        <f t="shared" si="48"/>
        <v>66.400000000000006</v>
      </c>
      <c r="H272" s="167">
        <f t="shared" si="49"/>
        <v>62.7</v>
      </c>
    </row>
    <row r="273" spans="1:8" x14ac:dyDescent="0.2">
      <c r="A273" s="30">
        <f t="shared" si="50"/>
        <v>43048</v>
      </c>
      <c r="C273">
        <v>60</v>
      </c>
      <c r="D273">
        <v>0</v>
      </c>
      <c r="E273">
        <v>66.400000000000006</v>
      </c>
      <c r="F273">
        <v>62.7</v>
      </c>
      <c r="G273" s="164">
        <f t="shared" si="48"/>
        <v>126.4</v>
      </c>
      <c r="H273" s="167">
        <f t="shared" si="49"/>
        <v>62.7</v>
      </c>
    </row>
    <row r="274" spans="1:8" x14ac:dyDescent="0.2">
      <c r="A274" s="30">
        <f t="shared" si="50"/>
        <v>43055</v>
      </c>
      <c r="C274">
        <v>60</v>
      </c>
      <c r="D274">
        <v>0</v>
      </c>
      <c r="E274">
        <v>66.400000000000006</v>
      </c>
      <c r="F274">
        <v>62.7</v>
      </c>
      <c r="G274" s="164">
        <f t="shared" si="48"/>
        <v>126.4</v>
      </c>
      <c r="H274" s="167">
        <f t="shared" si="49"/>
        <v>62.7</v>
      </c>
    </row>
    <row r="275" spans="1:8" x14ac:dyDescent="0.2">
      <c r="A275" s="30">
        <f t="shared" si="50"/>
        <v>43062</v>
      </c>
      <c r="C275">
        <v>60</v>
      </c>
      <c r="D275">
        <v>60</v>
      </c>
      <c r="E275">
        <v>66.400000000000006</v>
      </c>
      <c r="F275">
        <v>62.7</v>
      </c>
      <c r="G275" s="164">
        <f t="shared" si="48"/>
        <v>126.4</v>
      </c>
      <c r="H275" s="167">
        <f t="shared" si="49"/>
        <v>122.7</v>
      </c>
    </row>
    <row r="276" spans="1:8" x14ac:dyDescent="0.2">
      <c r="A276" s="30">
        <f t="shared" si="50"/>
        <v>43069</v>
      </c>
      <c r="C276">
        <v>60</v>
      </c>
      <c r="D276">
        <v>60</v>
      </c>
      <c r="E276">
        <v>66.400000000000006</v>
      </c>
      <c r="F276">
        <v>62.7</v>
      </c>
      <c r="G276" s="164">
        <f t="shared" si="48"/>
        <v>126.4</v>
      </c>
      <c r="H276" s="167">
        <f t="shared" si="49"/>
        <v>122.7</v>
      </c>
    </row>
    <row r="277" spans="1:8" x14ac:dyDescent="0.2">
      <c r="A277" s="30">
        <f t="shared" si="50"/>
        <v>43076</v>
      </c>
      <c r="C277" s="118">
        <v>60</v>
      </c>
      <c r="D277" s="118">
        <v>60</v>
      </c>
      <c r="E277">
        <v>131.9</v>
      </c>
      <c r="F277">
        <v>62.7</v>
      </c>
      <c r="G277" s="164">
        <f t="shared" si="48"/>
        <v>191.9</v>
      </c>
      <c r="H277" s="167">
        <f t="shared" si="49"/>
        <v>122.7</v>
      </c>
    </row>
    <row r="278" spans="1:8" x14ac:dyDescent="0.2">
      <c r="A278" s="30">
        <f t="shared" si="50"/>
        <v>43083</v>
      </c>
      <c r="C278" s="118">
        <v>60</v>
      </c>
      <c r="D278" s="118">
        <v>60</v>
      </c>
      <c r="E278">
        <v>199.5</v>
      </c>
      <c r="F278">
        <v>62.7</v>
      </c>
      <c r="G278" s="164">
        <f t="shared" ref="G278:G341" si="51">+C278+E278</f>
        <v>259.5</v>
      </c>
      <c r="H278" s="167">
        <f t="shared" ref="H278:H341" si="52">+D278+F278</f>
        <v>122.7</v>
      </c>
    </row>
    <row r="279" spans="1:8" x14ac:dyDescent="0.2">
      <c r="A279" s="30">
        <f t="shared" si="50"/>
        <v>43090</v>
      </c>
      <c r="C279" s="118">
        <v>60</v>
      </c>
      <c r="D279" s="118">
        <v>60</v>
      </c>
      <c r="E279">
        <v>199.5</v>
      </c>
      <c r="F279">
        <v>62.7</v>
      </c>
      <c r="G279" s="164">
        <f t="shared" si="51"/>
        <v>259.5</v>
      </c>
      <c r="H279" s="167">
        <f t="shared" si="52"/>
        <v>122.7</v>
      </c>
    </row>
    <row r="280" spans="1:8" x14ac:dyDescent="0.2">
      <c r="A280" s="30">
        <f t="shared" si="50"/>
        <v>43097</v>
      </c>
      <c r="C280" s="118">
        <v>126</v>
      </c>
      <c r="D280" s="118">
        <v>60</v>
      </c>
      <c r="E280">
        <v>199.5</v>
      </c>
      <c r="F280">
        <v>62.7</v>
      </c>
      <c r="G280" s="164">
        <f t="shared" si="51"/>
        <v>325.5</v>
      </c>
      <c r="H280" s="167">
        <f t="shared" si="52"/>
        <v>122.7</v>
      </c>
    </row>
    <row r="281" spans="1:8" x14ac:dyDescent="0.2">
      <c r="A281" s="30">
        <f t="shared" si="50"/>
        <v>43104</v>
      </c>
      <c r="C281" s="118">
        <v>126</v>
      </c>
      <c r="D281" s="118">
        <v>0</v>
      </c>
      <c r="E281">
        <v>199.5</v>
      </c>
      <c r="F281">
        <v>177.2</v>
      </c>
      <c r="G281" s="164">
        <f t="shared" si="51"/>
        <v>325.5</v>
      </c>
      <c r="H281" s="167">
        <f t="shared" si="52"/>
        <v>177.2</v>
      </c>
    </row>
    <row r="282" spans="1:8" x14ac:dyDescent="0.2">
      <c r="A282" s="30">
        <f t="shared" si="50"/>
        <v>43111</v>
      </c>
      <c r="C282" s="118">
        <v>186</v>
      </c>
      <c r="D282" s="118">
        <v>66</v>
      </c>
      <c r="E282">
        <v>255.6</v>
      </c>
      <c r="F282">
        <v>177.2</v>
      </c>
      <c r="G282" s="164">
        <f t="shared" si="51"/>
        <v>441.6</v>
      </c>
      <c r="H282" s="167">
        <f t="shared" si="52"/>
        <v>243.2</v>
      </c>
    </row>
    <row r="283" spans="1:8" x14ac:dyDescent="0.2">
      <c r="A283" s="30">
        <f t="shared" si="50"/>
        <v>43118</v>
      </c>
      <c r="C283" s="118">
        <v>230</v>
      </c>
      <c r="D283" s="118">
        <v>66</v>
      </c>
      <c r="E283">
        <v>321.60000000000002</v>
      </c>
      <c r="F283">
        <v>177.2</v>
      </c>
      <c r="G283" s="164">
        <f t="shared" si="51"/>
        <v>551.6</v>
      </c>
      <c r="H283" s="167">
        <f t="shared" si="52"/>
        <v>243.2</v>
      </c>
    </row>
    <row r="284" spans="1:8" x14ac:dyDescent="0.2">
      <c r="A284" s="30">
        <f t="shared" si="50"/>
        <v>43125</v>
      </c>
      <c r="C284" s="118">
        <v>244.3</v>
      </c>
      <c r="D284" s="118">
        <v>66</v>
      </c>
      <c r="E284">
        <v>373.3</v>
      </c>
      <c r="F284">
        <v>177.2</v>
      </c>
      <c r="G284" s="164">
        <f t="shared" si="51"/>
        <v>617.6</v>
      </c>
      <c r="H284" s="167">
        <f t="shared" si="52"/>
        <v>243.2</v>
      </c>
    </row>
    <row r="285" spans="1:8" x14ac:dyDescent="0.2">
      <c r="A285" s="30">
        <f t="shared" si="50"/>
        <v>43132</v>
      </c>
      <c r="C285" s="118">
        <v>244.3</v>
      </c>
      <c r="D285" s="118">
        <v>66</v>
      </c>
      <c r="E285">
        <v>373.3</v>
      </c>
      <c r="F285">
        <v>177.2</v>
      </c>
      <c r="G285" s="164">
        <f t="shared" si="51"/>
        <v>617.6</v>
      </c>
      <c r="H285" s="167">
        <f t="shared" si="52"/>
        <v>243.2</v>
      </c>
    </row>
    <row r="286" spans="1:8" x14ac:dyDescent="0.2">
      <c r="A286" s="30">
        <f t="shared" si="50"/>
        <v>43139</v>
      </c>
      <c r="C286" s="118">
        <v>294.3</v>
      </c>
      <c r="D286" s="118">
        <v>132</v>
      </c>
      <c r="E286">
        <v>373.3</v>
      </c>
      <c r="F286">
        <v>177.2</v>
      </c>
      <c r="G286" s="164">
        <f t="shared" si="51"/>
        <v>667.6</v>
      </c>
      <c r="H286" s="167">
        <f t="shared" si="52"/>
        <v>309.2</v>
      </c>
    </row>
    <row r="287" spans="1:8" x14ac:dyDescent="0.2">
      <c r="A287" s="30">
        <f t="shared" si="50"/>
        <v>43146</v>
      </c>
      <c r="C287" s="118">
        <v>294.3</v>
      </c>
      <c r="D287" s="118">
        <v>132</v>
      </c>
      <c r="E287">
        <v>439.3</v>
      </c>
      <c r="F287">
        <v>177.2</v>
      </c>
      <c r="G287" s="164">
        <f t="shared" si="51"/>
        <v>733.6</v>
      </c>
      <c r="H287" s="167">
        <f t="shared" si="52"/>
        <v>309.2</v>
      </c>
    </row>
    <row r="288" spans="1:8" x14ac:dyDescent="0.2">
      <c r="A288" s="30">
        <f t="shared" si="50"/>
        <v>43153</v>
      </c>
      <c r="C288" s="118">
        <v>354.3</v>
      </c>
      <c r="D288" s="118">
        <v>132</v>
      </c>
      <c r="E288">
        <v>549.4</v>
      </c>
      <c r="F288">
        <v>177.2</v>
      </c>
      <c r="G288" s="164">
        <f t="shared" si="51"/>
        <v>903.7</v>
      </c>
      <c r="H288" s="167">
        <f t="shared" si="52"/>
        <v>309.2</v>
      </c>
    </row>
    <row r="289" spans="1:8" x14ac:dyDescent="0.2">
      <c r="A289" s="30">
        <f t="shared" si="50"/>
        <v>43160</v>
      </c>
      <c r="C289" s="118">
        <v>454.3</v>
      </c>
      <c r="D289" s="118">
        <v>132</v>
      </c>
      <c r="E289">
        <v>670.3</v>
      </c>
      <c r="F289">
        <v>177.2</v>
      </c>
      <c r="G289" s="164">
        <f t="shared" si="51"/>
        <v>1124.5999999999999</v>
      </c>
      <c r="H289" s="167">
        <f t="shared" si="52"/>
        <v>309.2</v>
      </c>
    </row>
    <row r="290" spans="1:8" x14ac:dyDescent="0.2">
      <c r="A290" s="30">
        <f t="shared" si="50"/>
        <v>43167</v>
      </c>
      <c r="C290" s="118">
        <v>504.3</v>
      </c>
      <c r="D290" s="118">
        <v>66</v>
      </c>
      <c r="E290">
        <v>808.7</v>
      </c>
      <c r="F290">
        <v>243.2</v>
      </c>
      <c r="G290" s="167">
        <f t="shared" si="51"/>
        <v>1313</v>
      </c>
      <c r="H290" s="167">
        <f t="shared" si="52"/>
        <v>309.2</v>
      </c>
    </row>
    <row r="291" spans="1:8" x14ac:dyDescent="0.2">
      <c r="A291" s="30">
        <f t="shared" si="50"/>
        <v>43174</v>
      </c>
      <c r="C291" s="118">
        <v>490</v>
      </c>
      <c r="D291" s="118">
        <v>66</v>
      </c>
      <c r="E291">
        <v>874.2</v>
      </c>
      <c r="F291">
        <v>243.2</v>
      </c>
      <c r="G291" s="164">
        <f t="shared" si="51"/>
        <v>1364.2</v>
      </c>
      <c r="H291" s="167">
        <f t="shared" si="52"/>
        <v>309.2</v>
      </c>
    </row>
    <row r="292" spans="1:8" x14ac:dyDescent="0.2">
      <c r="A292" s="30">
        <f t="shared" si="50"/>
        <v>43181</v>
      </c>
      <c r="C292" s="118">
        <v>440</v>
      </c>
      <c r="D292" s="118">
        <v>132</v>
      </c>
      <c r="E292" s="118">
        <v>967</v>
      </c>
      <c r="F292">
        <v>243.2</v>
      </c>
      <c r="G292" s="164">
        <f t="shared" si="51"/>
        <v>1407</v>
      </c>
      <c r="H292" s="167">
        <f t="shared" si="52"/>
        <v>375.2</v>
      </c>
    </row>
    <row r="293" spans="1:8" x14ac:dyDescent="0.2">
      <c r="A293" s="30">
        <f t="shared" si="50"/>
        <v>43188</v>
      </c>
      <c r="C293" s="118">
        <v>440</v>
      </c>
      <c r="D293" s="118">
        <v>66</v>
      </c>
      <c r="E293" s="118">
        <v>1022</v>
      </c>
      <c r="F293">
        <v>310.8</v>
      </c>
      <c r="G293" s="164">
        <f t="shared" si="51"/>
        <v>1462</v>
      </c>
      <c r="H293" s="167">
        <f t="shared" si="52"/>
        <v>376.8</v>
      </c>
    </row>
    <row r="294" spans="1:8" x14ac:dyDescent="0.2">
      <c r="A294" s="30">
        <f t="shared" si="50"/>
        <v>43195</v>
      </c>
      <c r="C294" s="118">
        <v>500</v>
      </c>
      <c r="D294" s="118">
        <v>132</v>
      </c>
      <c r="E294">
        <v>1094.5</v>
      </c>
      <c r="F294">
        <v>336.8</v>
      </c>
      <c r="G294" s="164">
        <f t="shared" si="51"/>
        <v>1594.5</v>
      </c>
      <c r="H294" s="167">
        <f t="shared" si="52"/>
        <v>468.8</v>
      </c>
    </row>
    <row r="295" spans="1:8" x14ac:dyDescent="0.2">
      <c r="A295" s="30">
        <f t="shared" si="50"/>
        <v>43202</v>
      </c>
      <c r="C295" s="118">
        <v>450</v>
      </c>
      <c r="D295" s="118">
        <v>120</v>
      </c>
      <c r="E295">
        <v>1205.9000000000001</v>
      </c>
      <c r="F295">
        <v>336.8</v>
      </c>
      <c r="G295" s="164">
        <f t="shared" si="51"/>
        <v>1655.9</v>
      </c>
      <c r="H295" s="167">
        <f t="shared" si="52"/>
        <v>456.8</v>
      </c>
    </row>
    <row r="296" spans="1:8" x14ac:dyDescent="0.2">
      <c r="A296" s="30">
        <f t="shared" si="50"/>
        <v>43209</v>
      </c>
      <c r="C296" s="118">
        <v>450</v>
      </c>
      <c r="D296" s="118">
        <v>180</v>
      </c>
      <c r="E296" s="118">
        <v>1205.9000000000001</v>
      </c>
      <c r="F296" s="118">
        <v>394.4</v>
      </c>
      <c r="G296" s="164">
        <f t="shared" si="51"/>
        <v>1655.9</v>
      </c>
      <c r="H296" s="167">
        <f t="shared" si="52"/>
        <v>574.4</v>
      </c>
    </row>
    <row r="297" spans="1:8" x14ac:dyDescent="0.2">
      <c r="A297" s="30">
        <f t="shared" si="50"/>
        <v>43216</v>
      </c>
      <c r="C297" s="118">
        <v>400</v>
      </c>
      <c r="D297" s="118">
        <v>180</v>
      </c>
      <c r="E297">
        <v>1262.2</v>
      </c>
      <c r="F297">
        <v>394.4</v>
      </c>
      <c r="G297" s="164">
        <f t="shared" si="51"/>
        <v>1662.2</v>
      </c>
      <c r="H297" s="167">
        <f t="shared" si="52"/>
        <v>574.4</v>
      </c>
    </row>
    <row r="298" spans="1:8" x14ac:dyDescent="0.2">
      <c r="A298" s="30">
        <f t="shared" si="50"/>
        <v>43223</v>
      </c>
      <c r="C298" s="118">
        <v>490</v>
      </c>
      <c r="D298" s="118">
        <v>180</v>
      </c>
      <c r="E298">
        <v>1262.2</v>
      </c>
      <c r="F298">
        <v>394.4</v>
      </c>
      <c r="G298" s="164">
        <f t="shared" si="51"/>
        <v>1752.2</v>
      </c>
      <c r="H298" s="167">
        <f t="shared" si="52"/>
        <v>574.4</v>
      </c>
    </row>
    <row r="299" spans="1:8" x14ac:dyDescent="0.2">
      <c r="A299" s="30">
        <f t="shared" si="50"/>
        <v>43230</v>
      </c>
      <c r="C299" s="118">
        <v>475</v>
      </c>
      <c r="D299" s="118">
        <v>180</v>
      </c>
      <c r="E299">
        <v>1374.6</v>
      </c>
      <c r="F299">
        <v>394.4</v>
      </c>
      <c r="G299" s="164">
        <f t="shared" si="51"/>
        <v>1849.6</v>
      </c>
      <c r="H299" s="167">
        <f t="shared" si="52"/>
        <v>574.4</v>
      </c>
    </row>
    <row r="300" spans="1:8" x14ac:dyDescent="0.2">
      <c r="A300" s="30">
        <f t="shared" si="50"/>
        <v>43237</v>
      </c>
      <c r="C300" s="118">
        <v>415</v>
      </c>
      <c r="D300" s="118">
        <v>180</v>
      </c>
      <c r="E300">
        <v>1438.3</v>
      </c>
      <c r="F300">
        <v>394.4</v>
      </c>
      <c r="G300" s="164">
        <f t="shared" si="51"/>
        <v>1853.3</v>
      </c>
      <c r="H300" s="167">
        <f t="shared" si="52"/>
        <v>574.4</v>
      </c>
    </row>
    <row r="301" spans="1:8" x14ac:dyDescent="0.2">
      <c r="A301" s="30">
        <f t="shared" si="50"/>
        <v>43244</v>
      </c>
      <c r="C301" s="118">
        <v>365</v>
      </c>
      <c r="D301" s="118">
        <v>120</v>
      </c>
      <c r="E301">
        <v>1492.1</v>
      </c>
      <c r="F301">
        <v>460.4</v>
      </c>
      <c r="G301" s="164">
        <f t="shared" si="51"/>
        <v>1857.1</v>
      </c>
      <c r="H301" s="167">
        <f t="shared" si="52"/>
        <v>580.4</v>
      </c>
    </row>
    <row r="302" spans="1:8" x14ac:dyDescent="0.2">
      <c r="A302" s="30">
        <f t="shared" si="50"/>
        <v>43251</v>
      </c>
      <c r="C302" s="118">
        <v>305</v>
      </c>
      <c r="D302" s="118">
        <v>180</v>
      </c>
      <c r="E302">
        <v>1558.1</v>
      </c>
      <c r="F302">
        <v>512.9</v>
      </c>
      <c r="G302" s="164">
        <f t="shared" si="51"/>
        <v>1863.1</v>
      </c>
      <c r="H302" s="167">
        <f t="shared" si="52"/>
        <v>692.9</v>
      </c>
    </row>
    <row r="303" spans="1:8" x14ac:dyDescent="0.2">
      <c r="A303" s="30">
        <f t="shared" si="50"/>
        <v>43258</v>
      </c>
      <c r="C303" s="118">
        <v>375</v>
      </c>
      <c r="D303" s="118">
        <v>180</v>
      </c>
      <c r="E303" s="118">
        <v>1558.1</v>
      </c>
      <c r="F303" s="118">
        <v>512.9</v>
      </c>
      <c r="G303" s="167">
        <f t="shared" si="51"/>
        <v>1933.1</v>
      </c>
      <c r="H303" s="167">
        <f t="shared" si="52"/>
        <v>692.9</v>
      </c>
    </row>
    <row r="304" spans="1:8" x14ac:dyDescent="0.2">
      <c r="A304" s="30">
        <f t="shared" si="50"/>
        <v>43265</v>
      </c>
      <c r="C304" s="118">
        <v>250</v>
      </c>
      <c r="D304" s="118">
        <v>180</v>
      </c>
      <c r="E304" s="118">
        <v>1714</v>
      </c>
      <c r="F304" s="118">
        <v>512.9</v>
      </c>
      <c r="G304" s="167">
        <f t="shared" si="51"/>
        <v>1964</v>
      </c>
      <c r="H304" s="167">
        <f t="shared" si="52"/>
        <v>692.9</v>
      </c>
    </row>
    <row r="305" spans="1:9" x14ac:dyDescent="0.2">
      <c r="A305" s="30">
        <f t="shared" si="50"/>
        <v>43272</v>
      </c>
      <c r="C305" s="118">
        <v>250</v>
      </c>
      <c r="D305" s="118">
        <v>180</v>
      </c>
      <c r="E305" s="118">
        <v>1714</v>
      </c>
      <c r="F305" s="118">
        <v>512.9</v>
      </c>
      <c r="G305" s="167">
        <f t="shared" si="51"/>
        <v>1964</v>
      </c>
      <c r="H305" s="167">
        <f t="shared" si="52"/>
        <v>692.9</v>
      </c>
    </row>
    <row r="306" spans="1:9" x14ac:dyDescent="0.2">
      <c r="A306" s="30">
        <f t="shared" si="50"/>
        <v>43279</v>
      </c>
      <c r="C306" s="118">
        <v>200</v>
      </c>
      <c r="D306" s="118">
        <v>180</v>
      </c>
      <c r="E306" s="118">
        <v>1769</v>
      </c>
      <c r="F306">
        <v>512.9</v>
      </c>
      <c r="G306" s="164">
        <f t="shared" si="51"/>
        <v>1969</v>
      </c>
      <c r="H306" s="167">
        <f t="shared" si="52"/>
        <v>692.9</v>
      </c>
    </row>
    <row r="307" spans="1:9" x14ac:dyDescent="0.2">
      <c r="A307" s="30">
        <f t="shared" si="50"/>
        <v>43286</v>
      </c>
      <c r="C307" s="118">
        <v>105</v>
      </c>
      <c r="D307" s="118">
        <v>240</v>
      </c>
      <c r="E307" s="118">
        <v>2040</v>
      </c>
      <c r="F307">
        <v>543.4</v>
      </c>
      <c r="G307" s="164">
        <f t="shared" si="51"/>
        <v>2145</v>
      </c>
      <c r="H307" s="167">
        <f t="shared" si="52"/>
        <v>783.4</v>
      </c>
    </row>
    <row r="308" spans="1:9" x14ac:dyDescent="0.2">
      <c r="A308" s="30">
        <f t="shared" si="50"/>
        <v>43293</v>
      </c>
      <c r="C308" s="118">
        <v>45</v>
      </c>
      <c r="D308" s="118">
        <v>180</v>
      </c>
      <c r="E308" s="118">
        <v>2040</v>
      </c>
      <c r="F308">
        <v>608.4</v>
      </c>
      <c r="G308" s="164">
        <f t="shared" si="51"/>
        <v>2085</v>
      </c>
      <c r="H308" s="167">
        <f t="shared" si="52"/>
        <v>788.4</v>
      </c>
    </row>
    <row r="309" spans="1:9" x14ac:dyDescent="0.2">
      <c r="A309" s="30">
        <f t="shared" si="50"/>
        <v>43300</v>
      </c>
      <c r="C309" s="118">
        <v>45</v>
      </c>
      <c r="D309" s="118">
        <v>120</v>
      </c>
      <c r="E309">
        <v>2181.5</v>
      </c>
      <c r="F309">
        <v>691.2</v>
      </c>
      <c r="G309" s="164">
        <f t="shared" si="51"/>
        <v>2226.5</v>
      </c>
      <c r="H309" s="167">
        <f t="shared" si="52"/>
        <v>811.2</v>
      </c>
    </row>
    <row r="310" spans="1:9" x14ac:dyDescent="0.2">
      <c r="A310" s="30">
        <f t="shared" si="50"/>
        <v>43307</v>
      </c>
      <c r="C310">
        <v>0</v>
      </c>
      <c r="D310">
        <v>120</v>
      </c>
      <c r="E310">
        <v>2229.1999999999998</v>
      </c>
      <c r="F310">
        <v>691.2</v>
      </c>
      <c r="G310" s="164">
        <f t="shared" si="51"/>
        <v>2229.1999999999998</v>
      </c>
      <c r="H310" s="167">
        <f t="shared" si="52"/>
        <v>811.2</v>
      </c>
      <c r="I310" s="164">
        <v>60</v>
      </c>
    </row>
    <row r="311" spans="1:9" x14ac:dyDescent="0.2">
      <c r="A311" s="30">
        <f t="shared" si="50"/>
        <v>43314</v>
      </c>
      <c r="C311">
        <v>53</v>
      </c>
      <c r="D311">
        <v>60</v>
      </c>
      <c r="E311">
        <v>2287.6999999999998</v>
      </c>
      <c r="F311">
        <v>748.8</v>
      </c>
      <c r="G311" s="164">
        <f t="shared" si="51"/>
        <v>2340.6999999999998</v>
      </c>
      <c r="H311" s="167">
        <f t="shared" si="52"/>
        <v>808.8</v>
      </c>
      <c r="I311" s="164">
        <v>140</v>
      </c>
    </row>
    <row r="312" spans="1:9" x14ac:dyDescent="0.2">
      <c r="A312" s="30">
        <f t="shared" si="50"/>
        <v>43321</v>
      </c>
      <c r="C312" s="118"/>
      <c r="D312" s="118"/>
      <c r="E312" s="118"/>
      <c r="G312" s="164">
        <f t="shared" si="51"/>
        <v>0</v>
      </c>
      <c r="H312" s="167">
        <f t="shared" si="52"/>
        <v>0</v>
      </c>
    </row>
    <row r="313" spans="1:9" x14ac:dyDescent="0.2">
      <c r="A313" s="30">
        <f t="shared" si="50"/>
        <v>43328</v>
      </c>
      <c r="C313" s="118"/>
      <c r="D313" s="118"/>
      <c r="E313" s="118"/>
      <c r="G313" s="164">
        <f t="shared" si="51"/>
        <v>0</v>
      </c>
      <c r="H313" s="167">
        <f t="shared" si="52"/>
        <v>0</v>
      </c>
    </row>
    <row r="314" spans="1:9" x14ac:dyDescent="0.2">
      <c r="A314" s="30">
        <f t="shared" si="50"/>
        <v>43335</v>
      </c>
      <c r="C314" s="118"/>
      <c r="D314" s="118"/>
      <c r="E314" s="118"/>
      <c r="G314" s="164">
        <f t="shared" si="51"/>
        <v>0</v>
      </c>
      <c r="H314" s="167">
        <f t="shared" si="52"/>
        <v>0</v>
      </c>
    </row>
    <row r="315" spans="1:9" x14ac:dyDescent="0.2">
      <c r="A315" s="30">
        <f t="shared" si="50"/>
        <v>43342</v>
      </c>
      <c r="C315" s="118"/>
      <c r="D315" s="118"/>
      <c r="E315" s="118"/>
      <c r="G315" s="164">
        <f t="shared" si="51"/>
        <v>0</v>
      </c>
      <c r="H315" s="167">
        <f t="shared" si="52"/>
        <v>0</v>
      </c>
    </row>
    <row r="316" spans="1:9" x14ac:dyDescent="0.2">
      <c r="A316" s="30">
        <f t="shared" si="50"/>
        <v>43349</v>
      </c>
      <c r="C316" s="118"/>
      <c r="D316" s="118"/>
      <c r="E316" s="118"/>
      <c r="G316" s="164">
        <f t="shared" si="51"/>
        <v>0</v>
      </c>
      <c r="H316" s="167">
        <f t="shared" si="52"/>
        <v>0</v>
      </c>
    </row>
    <row r="317" spans="1:9" x14ac:dyDescent="0.2">
      <c r="A317" s="30">
        <f t="shared" si="50"/>
        <v>43356</v>
      </c>
      <c r="C317" s="118"/>
      <c r="D317" s="118"/>
      <c r="E317" s="118"/>
      <c r="G317" s="164">
        <f t="shared" si="51"/>
        <v>0</v>
      </c>
      <c r="H317" s="167">
        <f t="shared" si="52"/>
        <v>0</v>
      </c>
    </row>
    <row r="318" spans="1:9" x14ac:dyDescent="0.2">
      <c r="A318" s="30">
        <f t="shared" si="50"/>
        <v>43363</v>
      </c>
      <c r="C318" s="118"/>
      <c r="D318" s="118"/>
      <c r="E318" s="118"/>
      <c r="G318" s="164">
        <f t="shared" si="51"/>
        <v>0</v>
      </c>
      <c r="H318" s="167">
        <f t="shared" si="52"/>
        <v>0</v>
      </c>
    </row>
    <row r="319" spans="1:9" x14ac:dyDescent="0.2">
      <c r="A319" s="30">
        <f t="shared" si="50"/>
        <v>43370</v>
      </c>
      <c r="C319" s="118"/>
      <c r="D319" s="118"/>
      <c r="E319" s="118"/>
      <c r="G319" s="164">
        <f t="shared" si="51"/>
        <v>0</v>
      </c>
      <c r="H319" s="167">
        <f t="shared" si="52"/>
        <v>0</v>
      </c>
    </row>
    <row r="320" spans="1:9" x14ac:dyDescent="0.2">
      <c r="A320" s="30">
        <f t="shared" si="50"/>
        <v>43377</v>
      </c>
      <c r="C320" s="118"/>
      <c r="D320" s="118"/>
      <c r="E320" s="118"/>
      <c r="G320" s="164">
        <f t="shared" si="51"/>
        <v>0</v>
      </c>
      <c r="H320" s="167">
        <f t="shared" si="52"/>
        <v>0</v>
      </c>
    </row>
    <row r="321" spans="1:8" x14ac:dyDescent="0.2">
      <c r="A321" s="30">
        <f t="shared" si="50"/>
        <v>43384</v>
      </c>
      <c r="C321" s="118"/>
      <c r="D321" s="118"/>
      <c r="E321" s="118"/>
      <c r="G321" s="164">
        <f t="shared" si="51"/>
        <v>0</v>
      </c>
      <c r="H321" s="167">
        <f t="shared" si="52"/>
        <v>0</v>
      </c>
    </row>
    <row r="322" spans="1:8" x14ac:dyDescent="0.2">
      <c r="A322" s="30">
        <f t="shared" si="50"/>
        <v>43391</v>
      </c>
      <c r="C322" s="118"/>
      <c r="D322" s="118"/>
      <c r="E322" s="118"/>
      <c r="G322" s="164">
        <f t="shared" si="51"/>
        <v>0</v>
      </c>
      <c r="H322" s="167">
        <f t="shared" si="52"/>
        <v>0</v>
      </c>
    </row>
    <row r="323" spans="1:8" x14ac:dyDescent="0.2">
      <c r="A323" s="30">
        <f t="shared" si="50"/>
        <v>43398</v>
      </c>
      <c r="C323" s="118"/>
      <c r="D323" s="118"/>
      <c r="E323" s="118"/>
      <c r="G323" s="164">
        <f t="shared" si="51"/>
        <v>0</v>
      </c>
      <c r="H323" s="167">
        <f t="shared" si="52"/>
        <v>0</v>
      </c>
    </row>
    <row r="324" spans="1:8" x14ac:dyDescent="0.2">
      <c r="A324" s="30">
        <f t="shared" si="50"/>
        <v>43405</v>
      </c>
      <c r="C324" s="118"/>
      <c r="D324" s="118"/>
      <c r="E324" s="118"/>
      <c r="G324" s="164">
        <f t="shared" si="51"/>
        <v>0</v>
      </c>
      <c r="H324" s="167">
        <f t="shared" si="52"/>
        <v>0</v>
      </c>
    </row>
    <row r="325" spans="1:8" x14ac:dyDescent="0.2">
      <c r="A325" s="30">
        <f t="shared" si="50"/>
        <v>43412</v>
      </c>
      <c r="C325" s="118"/>
      <c r="D325" s="118"/>
      <c r="E325" s="118"/>
      <c r="G325" s="164">
        <f t="shared" si="51"/>
        <v>0</v>
      </c>
      <c r="H325" s="167">
        <f t="shared" si="52"/>
        <v>0</v>
      </c>
    </row>
    <row r="326" spans="1:8" x14ac:dyDescent="0.2">
      <c r="A326" s="30">
        <f t="shared" ref="A326:A389" si="53">A325+7</f>
        <v>43419</v>
      </c>
      <c r="C326" s="118"/>
      <c r="D326" s="118"/>
      <c r="E326" s="118"/>
      <c r="G326" s="164">
        <f t="shared" si="51"/>
        <v>0</v>
      </c>
      <c r="H326" s="167">
        <f t="shared" si="52"/>
        <v>0</v>
      </c>
    </row>
    <row r="327" spans="1:8" x14ac:dyDescent="0.2">
      <c r="A327" s="30">
        <f t="shared" si="53"/>
        <v>43426</v>
      </c>
      <c r="C327" s="118"/>
      <c r="D327" s="118"/>
      <c r="E327" s="118"/>
      <c r="G327" s="164">
        <f t="shared" si="51"/>
        <v>0</v>
      </c>
      <c r="H327" s="167">
        <f t="shared" si="52"/>
        <v>0</v>
      </c>
    </row>
    <row r="328" spans="1:8" x14ac:dyDescent="0.2">
      <c r="A328" s="30">
        <f t="shared" si="53"/>
        <v>43433</v>
      </c>
      <c r="C328" s="118"/>
      <c r="D328" s="118"/>
      <c r="E328" s="118"/>
      <c r="G328" s="164">
        <f t="shared" si="51"/>
        <v>0</v>
      </c>
      <c r="H328" s="167">
        <f t="shared" si="52"/>
        <v>0</v>
      </c>
    </row>
    <row r="329" spans="1:8" x14ac:dyDescent="0.2">
      <c r="A329" s="30">
        <f t="shared" si="53"/>
        <v>43440</v>
      </c>
      <c r="C329" s="118"/>
      <c r="D329" s="118"/>
      <c r="E329" s="118"/>
      <c r="G329" s="164">
        <f t="shared" si="51"/>
        <v>0</v>
      </c>
      <c r="H329" s="167">
        <f t="shared" si="52"/>
        <v>0</v>
      </c>
    </row>
    <row r="330" spans="1:8" x14ac:dyDescent="0.2">
      <c r="A330" s="30">
        <f t="shared" si="53"/>
        <v>43447</v>
      </c>
      <c r="C330" s="118"/>
      <c r="D330" s="118"/>
      <c r="E330" s="118"/>
      <c r="G330" s="164">
        <f t="shared" si="51"/>
        <v>0</v>
      </c>
      <c r="H330" s="167">
        <f t="shared" si="52"/>
        <v>0</v>
      </c>
    </row>
    <row r="331" spans="1:8" x14ac:dyDescent="0.2">
      <c r="A331" s="30">
        <f t="shared" si="53"/>
        <v>43454</v>
      </c>
      <c r="C331" s="118"/>
      <c r="D331" s="118"/>
      <c r="E331" s="118"/>
      <c r="G331" s="164">
        <f t="shared" si="51"/>
        <v>0</v>
      </c>
      <c r="H331" s="167">
        <f t="shared" si="52"/>
        <v>0</v>
      </c>
    </row>
    <row r="332" spans="1:8" x14ac:dyDescent="0.2">
      <c r="A332" s="30">
        <f t="shared" si="53"/>
        <v>43461</v>
      </c>
      <c r="C332" s="118"/>
      <c r="D332" s="118"/>
      <c r="E332" s="118"/>
      <c r="G332" s="164">
        <f t="shared" si="51"/>
        <v>0</v>
      </c>
      <c r="H332" s="167">
        <f t="shared" si="52"/>
        <v>0</v>
      </c>
    </row>
    <row r="333" spans="1:8" x14ac:dyDescent="0.2">
      <c r="A333" s="30">
        <f t="shared" si="53"/>
        <v>43468</v>
      </c>
      <c r="C333" s="118"/>
      <c r="D333" s="118"/>
      <c r="E333" s="118"/>
      <c r="G333" s="164">
        <f t="shared" si="51"/>
        <v>0</v>
      </c>
      <c r="H333" s="167">
        <f t="shared" si="52"/>
        <v>0</v>
      </c>
    </row>
    <row r="334" spans="1:8" x14ac:dyDescent="0.2">
      <c r="A334" s="30">
        <f t="shared" si="53"/>
        <v>43475</v>
      </c>
      <c r="C334" s="118"/>
      <c r="D334" s="118"/>
      <c r="E334" s="118"/>
      <c r="G334" s="164">
        <f t="shared" si="51"/>
        <v>0</v>
      </c>
      <c r="H334" s="167">
        <f t="shared" si="52"/>
        <v>0</v>
      </c>
    </row>
    <row r="335" spans="1:8" x14ac:dyDescent="0.2">
      <c r="A335" s="30">
        <f t="shared" si="53"/>
        <v>43482</v>
      </c>
      <c r="C335" s="118"/>
      <c r="D335" s="118"/>
      <c r="E335" s="118"/>
      <c r="G335" s="164">
        <f t="shared" si="51"/>
        <v>0</v>
      </c>
      <c r="H335" s="167">
        <f t="shared" si="52"/>
        <v>0</v>
      </c>
    </row>
    <row r="336" spans="1:8" x14ac:dyDescent="0.2">
      <c r="A336" s="30">
        <f t="shared" si="53"/>
        <v>43489</v>
      </c>
      <c r="C336" s="118"/>
      <c r="D336" s="118"/>
      <c r="E336" s="118"/>
      <c r="G336" s="164">
        <f t="shared" si="51"/>
        <v>0</v>
      </c>
      <c r="H336" s="167">
        <f t="shared" si="52"/>
        <v>0</v>
      </c>
    </row>
    <row r="337" spans="1:8" x14ac:dyDescent="0.2">
      <c r="A337" s="30">
        <f t="shared" si="53"/>
        <v>43496</v>
      </c>
      <c r="C337" s="118"/>
      <c r="D337" s="118"/>
      <c r="E337" s="118"/>
      <c r="G337" s="164">
        <f t="shared" si="51"/>
        <v>0</v>
      </c>
      <c r="H337" s="167">
        <f t="shared" si="52"/>
        <v>0</v>
      </c>
    </row>
    <row r="338" spans="1:8" x14ac:dyDescent="0.2">
      <c r="A338" s="30">
        <f t="shared" si="53"/>
        <v>43503</v>
      </c>
      <c r="C338" s="118"/>
      <c r="D338" s="118"/>
      <c r="E338" s="118"/>
      <c r="G338" s="164">
        <f t="shared" si="51"/>
        <v>0</v>
      </c>
      <c r="H338" s="167">
        <f t="shared" si="52"/>
        <v>0</v>
      </c>
    </row>
    <row r="339" spans="1:8" x14ac:dyDescent="0.2">
      <c r="A339" s="30">
        <f t="shared" si="53"/>
        <v>43510</v>
      </c>
      <c r="C339" s="118"/>
      <c r="D339" s="118"/>
      <c r="E339" s="118"/>
      <c r="G339" s="164">
        <f t="shared" si="51"/>
        <v>0</v>
      </c>
      <c r="H339" s="167">
        <f t="shared" si="52"/>
        <v>0</v>
      </c>
    </row>
    <row r="340" spans="1:8" x14ac:dyDescent="0.2">
      <c r="A340" s="30">
        <f t="shared" si="53"/>
        <v>43517</v>
      </c>
      <c r="C340" s="118"/>
      <c r="D340" s="118"/>
      <c r="E340" s="118"/>
      <c r="G340" s="164">
        <f t="shared" si="51"/>
        <v>0</v>
      </c>
      <c r="H340" s="167">
        <f t="shared" si="52"/>
        <v>0</v>
      </c>
    </row>
    <row r="341" spans="1:8" x14ac:dyDescent="0.2">
      <c r="A341" s="30">
        <f t="shared" si="53"/>
        <v>43524</v>
      </c>
      <c r="C341" s="118"/>
      <c r="D341" s="118"/>
      <c r="E341" s="118"/>
      <c r="G341" s="164">
        <f t="shared" si="51"/>
        <v>0</v>
      </c>
      <c r="H341" s="167">
        <f t="shared" si="52"/>
        <v>0</v>
      </c>
    </row>
    <row r="342" spans="1:8" x14ac:dyDescent="0.2">
      <c r="A342" s="30">
        <f t="shared" si="53"/>
        <v>43531</v>
      </c>
      <c r="C342" s="118"/>
      <c r="D342" s="118"/>
      <c r="E342" s="118"/>
      <c r="G342" s="164">
        <f t="shared" ref="G342:G382" si="54">+C342+E342</f>
        <v>0</v>
      </c>
      <c r="H342" s="167">
        <f t="shared" ref="H342:H382" si="55">+D342+F342</f>
        <v>0</v>
      </c>
    </row>
    <row r="343" spans="1:8" x14ac:dyDescent="0.2">
      <c r="A343" s="30">
        <f t="shared" si="53"/>
        <v>43538</v>
      </c>
      <c r="C343" s="118"/>
      <c r="D343" s="118"/>
      <c r="E343" s="118"/>
      <c r="G343" s="164">
        <f t="shared" si="54"/>
        <v>0</v>
      </c>
      <c r="H343" s="167">
        <f t="shared" si="55"/>
        <v>0</v>
      </c>
    </row>
    <row r="344" spans="1:8" x14ac:dyDescent="0.2">
      <c r="A344" s="30">
        <f t="shared" si="53"/>
        <v>43545</v>
      </c>
      <c r="C344" s="118"/>
      <c r="D344" s="118"/>
      <c r="E344" s="118"/>
      <c r="G344" s="164">
        <f t="shared" si="54"/>
        <v>0</v>
      </c>
      <c r="H344" s="167">
        <f t="shared" si="55"/>
        <v>0</v>
      </c>
    </row>
    <row r="345" spans="1:8" x14ac:dyDescent="0.2">
      <c r="A345" s="30">
        <f t="shared" si="53"/>
        <v>43552</v>
      </c>
      <c r="C345" s="118"/>
      <c r="D345" s="118"/>
      <c r="E345" s="118"/>
      <c r="G345" s="164">
        <f t="shared" si="54"/>
        <v>0</v>
      </c>
      <c r="H345" s="167">
        <f t="shared" si="55"/>
        <v>0</v>
      </c>
    </row>
    <row r="346" spans="1:8" x14ac:dyDescent="0.2">
      <c r="A346" s="30">
        <f t="shared" si="53"/>
        <v>43559</v>
      </c>
      <c r="C346" s="118"/>
      <c r="D346" s="118"/>
      <c r="E346" s="118"/>
      <c r="G346" s="164">
        <f t="shared" si="54"/>
        <v>0</v>
      </c>
      <c r="H346" s="167">
        <f t="shared" si="55"/>
        <v>0</v>
      </c>
    </row>
    <row r="347" spans="1:8" x14ac:dyDescent="0.2">
      <c r="A347" s="30">
        <f t="shared" si="53"/>
        <v>43566</v>
      </c>
      <c r="C347" s="118"/>
      <c r="D347" s="118"/>
      <c r="E347" s="118"/>
      <c r="G347" s="164">
        <f t="shared" si="54"/>
        <v>0</v>
      </c>
      <c r="H347" s="167">
        <f t="shared" si="55"/>
        <v>0</v>
      </c>
    </row>
    <row r="348" spans="1:8" x14ac:dyDescent="0.2">
      <c r="A348" s="30">
        <f t="shared" si="53"/>
        <v>43573</v>
      </c>
      <c r="C348" s="118"/>
      <c r="D348" s="118"/>
      <c r="E348" s="118"/>
      <c r="G348" s="164">
        <f t="shared" si="54"/>
        <v>0</v>
      </c>
      <c r="H348" s="167">
        <f t="shared" si="55"/>
        <v>0</v>
      </c>
    </row>
    <row r="349" spans="1:8" x14ac:dyDescent="0.2">
      <c r="A349" s="30">
        <f t="shared" si="53"/>
        <v>43580</v>
      </c>
      <c r="C349" s="118"/>
      <c r="D349" s="118"/>
      <c r="E349" s="118"/>
      <c r="G349" s="164">
        <f t="shared" si="54"/>
        <v>0</v>
      </c>
      <c r="H349" s="167">
        <f t="shared" si="55"/>
        <v>0</v>
      </c>
    </row>
    <row r="350" spans="1:8" x14ac:dyDescent="0.2">
      <c r="A350" s="30">
        <f t="shared" si="53"/>
        <v>43587</v>
      </c>
      <c r="G350" s="164">
        <f t="shared" si="54"/>
        <v>0</v>
      </c>
      <c r="H350" s="167">
        <f t="shared" si="55"/>
        <v>0</v>
      </c>
    </row>
    <row r="351" spans="1:8" x14ac:dyDescent="0.2">
      <c r="A351" s="30">
        <f t="shared" si="53"/>
        <v>43594</v>
      </c>
      <c r="G351" s="164">
        <f t="shared" si="54"/>
        <v>0</v>
      </c>
      <c r="H351" s="167">
        <f t="shared" si="55"/>
        <v>0</v>
      </c>
    </row>
    <row r="352" spans="1:8" x14ac:dyDescent="0.2">
      <c r="A352" s="30">
        <f t="shared" si="53"/>
        <v>43601</v>
      </c>
      <c r="G352" s="164">
        <f t="shared" si="54"/>
        <v>0</v>
      </c>
      <c r="H352" s="167">
        <f t="shared" si="55"/>
        <v>0</v>
      </c>
    </row>
    <row r="353" spans="1:8" x14ac:dyDescent="0.2">
      <c r="A353" s="30">
        <f t="shared" si="53"/>
        <v>43608</v>
      </c>
      <c r="G353" s="164">
        <f t="shared" si="54"/>
        <v>0</v>
      </c>
      <c r="H353" s="167">
        <f t="shared" si="55"/>
        <v>0</v>
      </c>
    </row>
    <row r="354" spans="1:8" x14ac:dyDescent="0.2">
      <c r="A354" s="30">
        <f t="shared" si="53"/>
        <v>43615</v>
      </c>
      <c r="G354" s="164">
        <f t="shared" si="54"/>
        <v>0</v>
      </c>
      <c r="H354" s="167">
        <f t="shared" si="55"/>
        <v>0</v>
      </c>
    </row>
    <row r="355" spans="1:8" x14ac:dyDescent="0.2">
      <c r="A355" s="30">
        <f t="shared" si="53"/>
        <v>43622</v>
      </c>
      <c r="G355" s="164">
        <f t="shared" si="54"/>
        <v>0</v>
      </c>
      <c r="H355" s="167">
        <f t="shared" si="55"/>
        <v>0</v>
      </c>
    </row>
    <row r="356" spans="1:8" x14ac:dyDescent="0.2">
      <c r="A356" s="30">
        <f t="shared" si="53"/>
        <v>43629</v>
      </c>
      <c r="G356" s="164">
        <f t="shared" si="54"/>
        <v>0</v>
      </c>
      <c r="H356" s="167">
        <f t="shared" si="55"/>
        <v>0</v>
      </c>
    </row>
    <row r="357" spans="1:8" x14ac:dyDescent="0.2">
      <c r="A357" s="30">
        <f t="shared" si="53"/>
        <v>43636</v>
      </c>
      <c r="G357" s="164">
        <f t="shared" si="54"/>
        <v>0</v>
      </c>
      <c r="H357" s="167">
        <f t="shared" si="55"/>
        <v>0</v>
      </c>
    </row>
    <row r="358" spans="1:8" x14ac:dyDescent="0.2">
      <c r="A358" s="30">
        <f t="shared" si="53"/>
        <v>43643</v>
      </c>
      <c r="G358" s="164">
        <f t="shared" si="54"/>
        <v>0</v>
      </c>
      <c r="H358" s="167">
        <f t="shared" si="55"/>
        <v>0</v>
      </c>
    </row>
    <row r="359" spans="1:8" x14ac:dyDescent="0.2">
      <c r="A359" s="30">
        <f t="shared" si="53"/>
        <v>43650</v>
      </c>
      <c r="G359" s="164">
        <f t="shared" si="54"/>
        <v>0</v>
      </c>
      <c r="H359" s="167">
        <f t="shared" si="55"/>
        <v>0</v>
      </c>
    </row>
    <row r="360" spans="1:8" x14ac:dyDescent="0.2">
      <c r="A360" s="30">
        <f t="shared" si="53"/>
        <v>43657</v>
      </c>
      <c r="G360" s="164">
        <f t="shared" si="54"/>
        <v>0</v>
      </c>
      <c r="H360" s="167">
        <f t="shared" si="55"/>
        <v>0</v>
      </c>
    </row>
    <row r="361" spans="1:8" x14ac:dyDescent="0.2">
      <c r="A361" s="30">
        <f t="shared" si="53"/>
        <v>43664</v>
      </c>
      <c r="G361" s="164">
        <f t="shared" si="54"/>
        <v>0</v>
      </c>
      <c r="H361" s="167">
        <f t="shared" si="55"/>
        <v>0</v>
      </c>
    </row>
    <row r="362" spans="1:8" x14ac:dyDescent="0.2">
      <c r="A362" s="30">
        <f t="shared" si="53"/>
        <v>43671</v>
      </c>
      <c r="G362" s="164">
        <f t="shared" si="54"/>
        <v>0</v>
      </c>
      <c r="H362" s="167">
        <f t="shared" si="55"/>
        <v>0</v>
      </c>
    </row>
    <row r="363" spans="1:8" x14ac:dyDescent="0.2">
      <c r="A363" s="30">
        <f t="shared" si="53"/>
        <v>43678</v>
      </c>
      <c r="G363" s="164">
        <f t="shared" si="54"/>
        <v>0</v>
      </c>
      <c r="H363" s="167">
        <f t="shared" si="55"/>
        <v>0</v>
      </c>
    </row>
    <row r="364" spans="1:8" x14ac:dyDescent="0.2">
      <c r="A364" s="30">
        <f t="shared" si="53"/>
        <v>43685</v>
      </c>
      <c r="G364" s="164">
        <f t="shared" si="54"/>
        <v>0</v>
      </c>
      <c r="H364" s="167">
        <f t="shared" si="55"/>
        <v>0</v>
      </c>
    </row>
    <row r="365" spans="1:8" x14ac:dyDescent="0.2">
      <c r="A365" s="30">
        <f t="shared" si="53"/>
        <v>43692</v>
      </c>
      <c r="G365" s="164">
        <f t="shared" si="54"/>
        <v>0</v>
      </c>
      <c r="H365" s="167">
        <f t="shared" si="55"/>
        <v>0</v>
      </c>
    </row>
    <row r="366" spans="1:8" x14ac:dyDescent="0.2">
      <c r="A366" s="30">
        <f t="shared" si="53"/>
        <v>43699</v>
      </c>
      <c r="G366" s="164">
        <f t="shared" si="54"/>
        <v>0</v>
      </c>
      <c r="H366" s="167">
        <f t="shared" si="55"/>
        <v>0</v>
      </c>
    </row>
    <row r="367" spans="1:8" x14ac:dyDescent="0.2">
      <c r="A367" s="30">
        <f t="shared" si="53"/>
        <v>43706</v>
      </c>
      <c r="G367" s="164">
        <f t="shared" si="54"/>
        <v>0</v>
      </c>
      <c r="H367" s="167">
        <f t="shared" si="55"/>
        <v>0</v>
      </c>
    </row>
    <row r="368" spans="1:8" x14ac:dyDescent="0.2">
      <c r="A368" s="30">
        <f t="shared" si="53"/>
        <v>43713</v>
      </c>
      <c r="G368" s="164">
        <f t="shared" si="54"/>
        <v>0</v>
      </c>
      <c r="H368" s="167">
        <f t="shared" si="55"/>
        <v>0</v>
      </c>
    </row>
    <row r="369" spans="1:8" x14ac:dyDescent="0.2">
      <c r="A369" s="30">
        <f t="shared" si="53"/>
        <v>43720</v>
      </c>
      <c r="G369" s="164">
        <f t="shared" si="54"/>
        <v>0</v>
      </c>
      <c r="H369" s="167">
        <f t="shared" si="55"/>
        <v>0</v>
      </c>
    </row>
    <row r="370" spans="1:8" x14ac:dyDescent="0.2">
      <c r="A370" s="30">
        <f t="shared" si="53"/>
        <v>43727</v>
      </c>
      <c r="G370" s="164">
        <f t="shared" si="54"/>
        <v>0</v>
      </c>
      <c r="H370" s="167">
        <f t="shared" si="55"/>
        <v>0</v>
      </c>
    </row>
    <row r="371" spans="1:8" x14ac:dyDescent="0.2">
      <c r="A371" s="30">
        <f t="shared" si="53"/>
        <v>43734</v>
      </c>
      <c r="G371" s="164">
        <f t="shared" si="54"/>
        <v>0</v>
      </c>
      <c r="H371" s="167">
        <f t="shared" si="55"/>
        <v>0</v>
      </c>
    </row>
    <row r="372" spans="1:8" x14ac:dyDescent="0.2">
      <c r="A372" s="30">
        <f t="shared" si="53"/>
        <v>43741</v>
      </c>
      <c r="G372" s="164">
        <f t="shared" si="54"/>
        <v>0</v>
      </c>
      <c r="H372" s="167">
        <f t="shared" si="55"/>
        <v>0</v>
      </c>
    </row>
    <row r="373" spans="1:8" x14ac:dyDescent="0.2">
      <c r="A373" s="30">
        <f t="shared" si="53"/>
        <v>43748</v>
      </c>
      <c r="G373" s="164">
        <f t="shared" si="54"/>
        <v>0</v>
      </c>
      <c r="H373" s="167">
        <f t="shared" si="55"/>
        <v>0</v>
      </c>
    </row>
    <row r="374" spans="1:8" x14ac:dyDescent="0.2">
      <c r="A374" s="30">
        <f t="shared" si="53"/>
        <v>43755</v>
      </c>
      <c r="G374" s="164">
        <f t="shared" si="54"/>
        <v>0</v>
      </c>
      <c r="H374" s="167">
        <f t="shared" si="55"/>
        <v>0</v>
      </c>
    </row>
    <row r="375" spans="1:8" x14ac:dyDescent="0.2">
      <c r="A375" s="30">
        <f t="shared" si="53"/>
        <v>43762</v>
      </c>
      <c r="G375" s="164">
        <f t="shared" si="54"/>
        <v>0</v>
      </c>
      <c r="H375" s="167">
        <f t="shared" si="55"/>
        <v>0</v>
      </c>
    </row>
    <row r="376" spans="1:8" x14ac:dyDescent="0.2">
      <c r="A376" s="30">
        <f t="shared" si="53"/>
        <v>43769</v>
      </c>
      <c r="G376" s="164">
        <f t="shared" si="54"/>
        <v>0</v>
      </c>
      <c r="H376" s="167">
        <f t="shared" si="55"/>
        <v>0</v>
      </c>
    </row>
    <row r="377" spans="1:8" x14ac:dyDescent="0.2">
      <c r="A377" s="30">
        <f t="shared" si="53"/>
        <v>43776</v>
      </c>
      <c r="G377" s="164">
        <f t="shared" si="54"/>
        <v>0</v>
      </c>
      <c r="H377" s="167">
        <f t="shared" si="55"/>
        <v>0</v>
      </c>
    </row>
    <row r="378" spans="1:8" x14ac:dyDescent="0.2">
      <c r="A378" s="30">
        <f t="shared" si="53"/>
        <v>43783</v>
      </c>
      <c r="G378" s="164">
        <f t="shared" si="54"/>
        <v>0</v>
      </c>
      <c r="H378" s="167">
        <f t="shared" si="55"/>
        <v>0</v>
      </c>
    </row>
    <row r="379" spans="1:8" x14ac:dyDescent="0.2">
      <c r="A379" s="30">
        <f t="shared" si="53"/>
        <v>43790</v>
      </c>
      <c r="G379" s="164">
        <f t="shared" si="54"/>
        <v>0</v>
      </c>
      <c r="H379" s="167">
        <f t="shared" si="55"/>
        <v>0</v>
      </c>
    </row>
    <row r="380" spans="1:8" x14ac:dyDescent="0.2">
      <c r="A380" s="30">
        <f t="shared" si="53"/>
        <v>43797</v>
      </c>
      <c r="G380" s="164">
        <f t="shared" si="54"/>
        <v>0</v>
      </c>
      <c r="H380" s="167">
        <f t="shared" si="55"/>
        <v>0</v>
      </c>
    </row>
    <row r="381" spans="1:8" x14ac:dyDescent="0.2">
      <c r="A381" s="30">
        <f t="shared" si="53"/>
        <v>43804</v>
      </c>
      <c r="G381" s="164">
        <f t="shared" si="54"/>
        <v>0</v>
      </c>
      <c r="H381" s="167">
        <f t="shared" si="55"/>
        <v>0</v>
      </c>
    </row>
    <row r="382" spans="1:8" x14ac:dyDescent="0.2">
      <c r="A382" s="30">
        <f t="shared" si="53"/>
        <v>43811</v>
      </c>
      <c r="G382" s="164">
        <f t="shared" si="54"/>
        <v>0</v>
      </c>
      <c r="H382" s="167">
        <f t="shared" si="55"/>
        <v>0</v>
      </c>
    </row>
    <row r="383" spans="1:8" x14ac:dyDescent="0.2">
      <c r="A383" s="30">
        <f t="shared" si="53"/>
        <v>43818</v>
      </c>
    </row>
    <row r="384" spans="1:8" x14ac:dyDescent="0.2">
      <c r="A384" s="30">
        <f t="shared" si="53"/>
        <v>43825</v>
      </c>
    </row>
    <row r="385" spans="1:1" x14ac:dyDescent="0.2">
      <c r="A385" s="30">
        <f t="shared" si="53"/>
        <v>43832</v>
      </c>
    </row>
    <row r="386" spans="1:1" x14ac:dyDescent="0.2">
      <c r="A386" s="30">
        <f t="shared" si="53"/>
        <v>43839</v>
      </c>
    </row>
    <row r="387" spans="1:1" x14ac:dyDescent="0.2">
      <c r="A387" s="30">
        <f t="shared" si="53"/>
        <v>43846</v>
      </c>
    </row>
    <row r="388" spans="1:1" x14ac:dyDescent="0.2">
      <c r="A388" s="30">
        <f t="shared" si="53"/>
        <v>43853</v>
      </c>
    </row>
    <row r="389" spans="1:1" x14ac:dyDescent="0.2">
      <c r="A389" s="30">
        <f t="shared" si="53"/>
        <v>43860</v>
      </c>
    </row>
    <row r="390" spans="1:1" x14ac:dyDescent="0.2">
      <c r="A390" s="30">
        <f t="shared" ref="A390:A442" si="56">A389+7</f>
        <v>43867</v>
      </c>
    </row>
    <row r="391" spans="1:1" x14ac:dyDescent="0.2">
      <c r="A391" s="30">
        <f t="shared" si="56"/>
        <v>43874</v>
      </c>
    </row>
    <row r="392" spans="1:1" x14ac:dyDescent="0.2">
      <c r="A392" s="30">
        <f t="shared" si="56"/>
        <v>43881</v>
      </c>
    </row>
    <row r="393" spans="1:1" x14ac:dyDescent="0.2">
      <c r="A393" s="30">
        <f t="shared" si="56"/>
        <v>43888</v>
      </c>
    </row>
    <row r="394" spans="1:1" x14ac:dyDescent="0.2">
      <c r="A394" s="30">
        <f t="shared" si="56"/>
        <v>43895</v>
      </c>
    </row>
    <row r="395" spans="1:1" x14ac:dyDescent="0.2">
      <c r="A395" s="30">
        <f t="shared" si="56"/>
        <v>43902</v>
      </c>
    </row>
    <row r="396" spans="1:1" x14ac:dyDescent="0.2">
      <c r="A396" s="30">
        <f t="shared" si="56"/>
        <v>43909</v>
      </c>
    </row>
    <row r="397" spans="1:1" x14ac:dyDescent="0.2">
      <c r="A397" s="30">
        <f t="shared" si="56"/>
        <v>43916</v>
      </c>
    </row>
    <row r="398" spans="1:1" x14ac:dyDescent="0.2">
      <c r="A398" s="30">
        <f t="shared" si="56"/>
        <v>43923</v>
      </c>
    </row>
    <row r="399" spans="1:1" x14ac:dyDescent="0.2">
      <c r="A399" s="30">
        <f t="shared" si="56"/>
        <v>43930</v>
      </c>
    </row>
    <row r="400" spans="1:1" x14ac:dyDescent="0.2">
      <c r="A400" s="30">
        <f t="shared" si="56"/>
        <v>43937</v>
      </c>
    </row>
    <row r="401" spans="1:1" x14ac:dyDescent="0.2">
      <c r="A401" s="30">
        <f t="shared" si="56"/>
        <v>43944</v>
      </c>
    </row>
    <row r="402" spans="1:1" x14ac:dyDescent="0.2">
      <c r="A402" s="30">
        <f t="shared" si="56"/>
        <v>43951</v>
      </c>
    </row>
    <row r="403" spans="1:1" x14ac:dyDescent="0.2">
      <c r="A403" s="30">
        <f t="shared" si="56"/>
        <v>43958</v>
      </c>
    </row>
    <row r="404" spans="1:1" x14ac:dyDescent="0.2">
      <c r="A404" s="30">
        <f t="shared" si="56"/>
        <v>43965</v>
      </c>
    </row>
    <row r="405" spans="1:1" x14ac:dyDescent="0.2">
      <c r="A405" s="30">
        <f t="shared" si="56"/>
        <v>43972</v>
      </c>
    </row>
    <row r="406" spans="1:1" x14ac:dyDescent="0.2">
      <c r="A406" s="30">
        <f t="shared" si="56"/>
        <v>43979</v>
      </c>
    </row>
    <row r="407" spans="1:1" x14ac:dyDescent="0.2">
      <c r="A407" s="30">
        <f t="shared" si="56"/>
        <v>43986</v>
      </c>
    </row>
    <row r="408" spans="1:1" x14ac:dyDescent="0.2">
      <c r="A408" s="30">
        <f t="shared" si="56"/>
        <v>43993</v>
      </c>
    </row>
    <row r="409" spans="1:1" x14ac:dyDescent="0.2">
      <c r="A409" s="30">
        <f t="shared" si="56"/>
        <v>44000</v>
      </c>
    </row>
    <row r="410" spans="1:1" x14ac:dyDescent="0.2">
      <c r="A410" s="30">
        <f t="shared" si="56"/>
        <v>44007</v>
      </c>
    </row>
    <row r="411" spans="1:1" x14ac:dyDescent="0.2">
      <c r="A411" s="30">
        <f t="shared" si="56"/>
        <v>44014</v>
      </c>
    </row>
    <row r="412" spans="1:1" x14ac:dyDescent="0.2">
      <c r="A412" s="30">
        <f t="shared" si="56"/>
        <v>44021</v>
      </c>
    </row>
    <row r="413" spans="1:1" x14ac:dyDescent="0.2">
      <c r="A413" s="30">
        <f t="shared" si="56"/>
        <v>44028</v>
      </c>
    </row>
    <row r="414" spans="1:1" x14ac:dyDescent="0.2">
      <c r="A414" s="30">
        <f t="shared" si="56"/>
        <v>44035</v>
      </c>
    </row>
    <row r="415" spans="1:1" x14ac:dyDescent="0.2">
      <c r="A415" s="30">
        <f t="shared" si="56"/>
        <v>44042</v>
      </c>
    </row>
    <row r="416" spans="1:1" x14ac:dyDescent="0.2">
      <c r="A416" s="30">
        <f t="shared" si="56"/>
        <v>44049</v>
      </c>
    </row>
    <row r="417" spans="1:1" x14ac:dyDescent="0.2">
      <c r="A417" s="30">
        <f t="shared" si="56"/>
        <v>44056</v>
      </c>
    </row>
    <row r="418" spans="1:1" x14ac:dyDescent="0.2">
      <c r="A418" s="30">
        <f t="shared" si="56"/>
        <v>44063</v>
      </c>
    </row>
    <row r="419" spans="1:1" x14ac:dyDescent="0.2">
      <c r="A419" s="30">
        <f t="shared" si="56"/>
        <v>44070</v>
      </c>
    </row>
    <row r="420" spans="1:1" x14ac:dyDescent="0.2">
      <c r="A420" s="30">
        <f t="shared" si="56"/>
        <v>44077</v>
      </c>
    </row>
    <row r="421" spans="1:1" x14ac:dyDescent="0.2">
      <c r="A421" s="30">
        <f t="shared" si="56"/>
        <v>44084</v>
      </c>
    </row>
    <row r="422" spans="1:1" x14ac:dyDescent="0.2">
      <c r="A422" s="30">
        <f t="shared" si="56"/>
        <v>44091</v>
      </c>
    </row>
    <row r="423" spans="1:1" x14ac:dyDescent="0.2">
      <c r="A423" s="30">
        <f t="shared" si="56"/>
        <v>44098</v>
      </c>
    </row>
    <row r="424" spans="1:1" x14ac:dyDescent="0.2">
      <c r="A424" s="30">
        <f t="shared" si="56"/>
        <v>44105</v>
      </c>
    </row>
    <row r="425" spans="1:1" x14ac:dyDescent="0.2">
      <c r="A425" s="30">
        <f t="shared" si="56"/>
        <v>44112</v>
      </c>
    </row>
    <row r="426" spans="1:1" x14ac:dyDescent="0.2">
      <c r="A426" s="30">
        <f t="shared" si="56"/>
        <v>44119</v>
      </c>
    </row>
    <row r="427" spans="1:1" x14ac:dyDescent="0.2">
      <c r="A427" s="30">
        <f t="shared" si="56"/>
        <v>44126</v>
      </c>
    </row>
    <row r="428" spans="1:1" x14ac:dyDescent="0.2">
      <c r="A428" s="30">
        <f t="shared" si="56"/>
        <v>44133</v>
      </c>
    </row>
    <row r="429" spans="1:1" x14ac:dyDescent="0.2">
      <c r="A429" s="30">
        <f t="shared" si="56"/>
        <v>44140</v>
      </c>
    </row>
    <row r="430" spans="1:1" x14ac:dyDescent="0.2">
      <c r="A430" s="30">
        <f t="shared" si="56"/>
        <v>44147</v>
      </c>
    </row>
    <row r="431" spans="1:1" x14ac:dyDescent="0.2">
      <c r="A431" s="30">
        <f t="shared" si="56"/>
        <v>44154</v>
      </c>
    </row>
    <row r="432" spans="1:1" x14ac:dyDescent="0.2">
      <c r="A432" s="30">
        <f t="shared" si="56"/>
        <v>44161</v>
      </c>
    </row>
    <row r="433" spans="1:1" x14ac:dyDescent="0.2">
      <c r="A433" s="30">
        <f t="shared" si="56"/>
        <v>44168</v>
      </c>
    </row>
    <row r="434" spans="1:1" x14ac:dyDescent="0.2">
      <c r="A434" s="30">
        <f t="shared" si="56"/>
        <v>44175</v>
      </c>
    </row>
    <row r="435" spans="1:1" x14ac:dyDescent="0.2">
      <c r="A435" s="30">
        <f t="shared" si="56"/>
        <v>44182</v>
      </c>
    </row>
    <row r="436" spans="1:1" x14ac:dyDescent="0.2">
      <c r="A436" s="30">
        <f t="shared" si="56"/>
        <v>44189</v>
      </c>
    </row>
    <row r="437" spans="1:1" x14ac:dyDescent="0.2">
      <c r="A437" s="30">
        <f t="shared" si="56"/>
        <v>44196</v>
      </c>
    </row>
    <row r="438" spans="1:1" x14ac:dyDescent="0.2">
      <c r="A438" s="30">
        <f t="shared" si="56"/>
        <v>44203</v>
      </c>
    </row>
    <row r="439" spans="1:1" x14ac:dyDescent="0.2">
      <c r="A439" s="30">
        <f t="shared" si="56"/>
        <v>44210</v>
      </c>
    </row>
    <row r="440" spans="1:1" x14ac:dyDescent="0.2">
      <c r="A440" s="30">
        <f t="shared" si="56"/>
        <v>44217</v>
      </c>
    </row>
    <row r="441" spans="1:1" x14ac:dyDescent="0.2">
      <c r="A441" s="30">
        <f t="shared" si="56"/>
        <v>44224</v>
      </c>
    </row>
    <row r="442" spans="1:1" x14ac:dyDescent="0.2">
      <c r="A442" s="30">
        <f t="shared" si="56"/>
        <v>44231</v>
      </c>
    </row>
  </sheetData>
  <mergeCells count="2">
    <mergeCell ref="E1:F1"/>
    <mergeCell ref="G1:H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X65486"/>
  <sheetViews>
    <sheetView zoomScale="130" zoomScaleNormal="130" workbookViewId="0">
      <pane xSplit="1" ySplit="2" topLeftCell="B624" activePane="bottomRight" state="frozen"/>
      <selection pane="topRight" activeCell="C1" sqref="C1"/>
      <selection pane="bottomLeft" activeCell="A3" sqref="A3"/>
      <selection pane="bottomRight" activeCell="E645" sqref="E645"/>
    </sheetView>
  </sheetViews>
  <sheetFormatPr defaultRowHeight="12.75" x14ac:dyDescent="0.2"/>
  <cols>
    <col min="1" max="1" width="19.85546875" customWidth="1"/>
    <col min="3" max="3" width="12.140625" customWidth="1"/>
    <col min="5" max="5" width="11.5703125" customWidth="1"/>
    <col min="7" max="7" width="10" customWidth="1"/>
    <col min="8" max="8" width="10.140625" customWidth="1"/>
  </cols>
  <sheetData>
    <row r="1" spans="1:13" x14ac:dyDescent="0.2">
      <c r="B1" s="3" t="s">
        <v>5</v>
      </c>
      <c r="C1" s="3"/>
      <c r="D1" s="319" t="s">
        <v>1</v>
      </c>
      <c r="E1" s="320"/>
      <c r="F1" s="319" t="s">
        <v>2</v>
      </c>
      <c r="G1" s="320"/>
      <c r="H1" s="257"/>
      <c r="I1" s="260" t="s">
        <v>310</v>
      </c>
      <c r="J1" s="7"/>
      <c r="K1" s="7"/>
    </row>
    <row r="2" spans="1:13" x14ac:dyDescent="0.2">
      <c r="A2" s="3" t="s">
        <v>13</v>
      </c>
      <c r="B2" s="199" t="s">
        <v>27</v>
      </c>
      <c r="C2" s="199" t="s">
        <v>26</v>
      </c>
      <c r="D2" s="199" t="s">
        <v>27</v>
      </c>
      <c r="E2" s="199" t="s">
        <v>26</v>
      </c>
      <c r="F2" s="199" t="s">
        <v>27</v>
      </c>
      <c r="G2" s="199" t="s">
        <v>26</v>
      </c>
      <c r="H2" s="259" t="s">
        <v>4</v>
      </c>
      <c r="I2" s="203" t="s">
        <v>309</v>
      </c>
      <c r="J2" s="6"/>
      <c r="K2" s="6"/>
      <c r="L2" s="9"/>
      <c r="M2" s="9"/>
    </row>
    <row r="3" spans="1:13" x14ac:dyDescent="0.2">
      <c r="A3" s="30">
        <v>38855</v>
      </c>
      <c r="B3">
        <v>489.8</v>
      </c>
      <c r="C3">
        <v>352.9</v>
      </c>
      <c r="D3">
        <v>2635.8</v>
      </c>
      <c r="E3">
        <v>2513.8000000000002</v>
      </c>
      <c r="F3" s="10">
        <f t="shared" ref="F3:G7" si="0">+B3+D3</f>
        <v>3125.6000000000004</v>
      </c>
      <c r="G3" s="2">
        <f t="shared" si="0"/>
        <v>2866.7000000000003</v>
      </c>
      <c r="H3" s="49">
        <f>+(F3/G3-1)*100</f>
        <v>9.0312903338333186</v>
      </c>
    </row>
    <row r="4" spans="1:13" x14ac:dyDescent="0.2">
      <c r="A4" s="30">
        <v>38862</v>
      </c>
      <c r="B4">
        <v>475.1</v>
      </c>
      <c r="C4">
        <v>374.9</v>
      </c>
      <c r="D4">
        <v>2733.3</v>
      </c>
      <c r="E4">
        <v>2585.5</v>
      </c>
      <c r="F4" s="10">
        <f t="shared" si="0"/>
        <v>3208.4</v>
      </c>
      <c r="G4" s="2">
        <f t="shared" si="0"/>
        <v>2960.4</v>
      </c>
      <c r="H4" s="49">
        <f t="shared" ref="H4:H38" si="1">+(F4/G4-1)*100</f>
        <v>8.3772463180651346</v>
      </c>
      <c r="I4">
        <v>40</v>
      </c>
    </row>
    <row r="5" spans="1:13" x14ac:dyDescent="0.2">
      <c r="A5" s="30">
        <v>38869</v>
      </c>
      <c r="B5">
        <v>414.3</v>
      </c>
      <c r="C5">
        <v>397.7</v>
      </c>
      <c r="D5">
        <v>2805.5</v>
      </c>
      <c r="E5">
        <v>2643.2</v>
      </c>
      <c r="F5" s="10">
        <f t="shared" si="0"/>
        <v>3219.8</v>
      </c>
      <c r="G5" s="2">
        <f t="shared" si="0"/>
        <v>3040.8999999999996</v>
      </c>
      <c r="H5" s="49">
        <f t="shared" si="1"/>
        <v>5.8831267059094472</v>
      </c>
      <c r="I5">
        <v>40</v>
      </c>
    </row>
    <row r="6" spans="1:13" x14ac:dyDescent="0.2">
      <c r="A6" s="30">
        <v>38876</v>
      </c>
      <c r="B6">
        <v>345.7</v>
      </c>
      <c r="C6">
        <v>371.1</v>
      </c>
      <c r="D6">
        <v>2911.8</v>
      </c>
      <c r="E6">
        <v>2734.2</v>
      </c>
      <c r="F6" s="10">
        <f t="shared" si="0"/>
        <v>3257.5</v>
      </c>
      <c r="G6" s="2">
        <f t="shared" si="0"/>
        <v>3105.2999999999997</v>
      </c>
      <c r="H6" s="49">
        <f t="shared" si="1"/>
        <v>4.9012977812127767</v>
      </c>
      <c r="I6">
        <v>40</v>
      </c>
    </row>
    <row r="7" spans="1:13" x14ac:dyDescent="0.2">
      <c r="A7" s="30">
        <f t="shared" ref="A7:A108" si="2">+A6+7</f>
        <v>38883</v>
      </c>
      <c r="B7">
        <v>338.4</v>
      </c>
      <c r="C7">
        <v>359.5</v>
      </c>
      <c r="D7">
        <v>2971.9</v>
      </c>
      <c r="E7">
        <v>2834.1</v>
      </c>
      <c r="F7" s="10">
        <f t="shared" si="0"/>
        <v>3310.3</v>
      </c>
      <c r="G7" s="2">
        <f t="shared" si="0"/>
        <v>3193.6</v>
      </c>
      <c r="H7" s="49">
        <f t="shared" si="1"/>
        <v>3.6541833667334656</v>
      </c>
      <c r="I7">
        <v>40</v>
      </c>
    </row>
    <row r="8" spans="1:13" x14ac:dyDescent="0.2">
      <c r="A8" s="30">
        <f t="shared" si="2"/>
        <v>38890</v>
      </c>
      <c r="B8">
        <v>374.8</v>
      </c>
      <c r="C8">
        <v>338.8</v>
      </c>
      <c r="D8">
        <v>2993.4</v>
      </c>
      <c r="E8">
        <v>2923.9</v>
      </c>
      <c r="F8" s="10">
        <f t="shared" ref="F8:G38" si="3">+B8+D8</f>
        <v>3368.2000000000003</v>
      </c>
      <c r="G8" s="2">
        <f t="shared" si="3"/>
        <v>3262.7000000000003</v>
      </c>
      <c r="H8" s="49">
        <f t="shared" si="1"/>
        <v>3.2335182517546857</v>
      </c>
      <c r="I8">
        <v>40</v>
      </c>
    </row>
    <row r="9" spans="1:13" x14ac:dyDescent="0.2">
      <c r="A9" s="30">
        <f t="shared" si="2"/>
        <v>38897</v>
      </c>
      <c r="B9">
        <v>368.3</v>
      </c>
      <c r="C9">
        <v>378.5</v>
      </c>
      <c r="D9">
        <v>3025.4</v>
      </c>
      <c r="E9">
        <v>2956</v>
      </c>
      <c r="F9" s="10">
        <f t="shared" si="3"/>
        <v>3393.7000000000003</v>
      </c>
      <c r="G9" s="2">
        <f t="shared" si="3"/>
        <v>3334.5</v>
      </c>
      <c r="H9" s="49">
        <f t="shared" si="1"/>
        <v>1.7753786174838915</v>
      </c>
      <c r="I9">
        <v>40</v>
      </c>
    </row>
    <row r="10" spans="1:13" x14ac:dyDescent="0.2">
      <c r="A10" s="30">
        <f t="shared" si="2"/>
        <v>38904</v>
      </c>
      <c r="B10">
        <v>370.8</v>
      </c>
      <c r="C10">
        <v>327.2</v>
      </c>
      <c r="D10">
        <v>3072.2</v>
      </c>
      <c r="E10">
        <v>3019.5</v>
      </c>
      <c r="F10" s="10">
        <f t="shared" si="3"/>
        <v>3443</v>
      </c>
      <c r="G10" s="2">
        <f t="shared" si="3"/>
        <v>3346.7</v>
      </c>
      <c r="H10" s="49">
        <f t="shared" si="1"/>
        <v>2.8774613798667303</v>
      </c>
      <c r="I10">
        <v>71</v>
      </c>
    </row>
    <row r="11" spans="1:13" x14ac:dyDescent="0.2">
      <c r="A11" s="30">
        <f t="shared" si="2"/>
        <v>38911</v>
      </c>
      <c r="B11">
        <v>291.3</v>
      </c>
      <c r="C11">
        <v>322.39999999999998</v>
      </c>
      <c r="D11">
        <v>3154.6</v>
      </c>
      <c r="E11">
        <v>3060.8</v>
      </c>
      <c r="F11" s="10">
        <f t="shared" si="3"/>
        <v>3445.9</v>
      </c>
      <c r="G11" s="2">
        <f t="shared" si="3"/>
        <v>3383.2000000000003</v>
      </c>
      <c r="H11" s="49">
        <f t="shared" si="1"/>
        <v>1.8532750059115477</v>
      </c>
      <c r="I11">
        <v>71</v>
      </c>
    </row>
    <row r="12" spans="1:13" x14ac:dyDescent="0.2">
      <c r="A12" s="30">
        <f t="shared" si="2"/>
        <v>38918</v>
      </c>
      <c r="B12">
        <v>307.2</v>
      </c>
      <c r="C12">
        <v>295</v>
      </c>
      <c r="D12">
        <v>3203.2</v>
      </c>
      <c r="E12">
        <v>3142.5</v>
      </c>
      <c r="F12" s="10">
        <f t="shared" si="3"/>
        <v>3510.3999999999996</v>
      </c>
      <c r="G12" s="2">
        <f t="shared" si="3"/>
        <v>3437.5</v>
      </c>
      <c r="H12" s="49">
        <f t="shared" si="1"/>
        <v>2.1207272727272519</v>
      </c>
      <c r="I12">
        <v>101</v>
      </c>
    </row>
    <row r="13" spans="1:13" x14ac:dyDescent="0.2">
      <c r="A13" s="30">
        <f t="shared" si="2"/>
        <v>38925</v>
      </c>
      <c r="B13">
        <v>303.60000000000002</v>
      </c>
      <c r="C13">
        <v>258.8</v>
      </c>
      <c r="D13">
        <v>3288.1</v>
      </c>
      <c r="E13">
        <v>3198.4</v>
      </c>
      <c r="F13" s="10">
        <f t="shared" si="3"/>
        <v>3591.7</v>
      </c>
      <c r="G13" s="2">
        <f t="shared" si="3"/>
        <v>3457.2000000000003</v>
      </c>
      <c r="H13" s="49">
        <f t="shared" si="1"/>
        <v>3.890431563114638</v>
      </c>
      <c r="I13">
        <v>101</v>
      </c>
    </row>
    <row r="14" spans="1:13" x14ac:dyDescent="0.2">
      <c r="A14" s="30">
        <f t="shared" si="2"/>
        <v>38932</v>
      </c>
      <c r="B14">
        <v>253.1</v>
      </c>
      <c r="C14">
        <v>258.89999999999998</v>
      </c>
      <c r="D14">
        <v>3366.1</v>
      </c>
      <c r="E14">
        <v>3227</v>
      </c>
      <c r="F14" s="10">
        <f t="shared" si="3"/>
        <v>3619.2</v>
      </c>
      <c r="G14" s="2">
        <f t="shared" si="3"/>
        <v>3485.9</v>
      </c>
      <c r="H14" s="49">
        <f t="shared" si="1"/>
        <v>3.8239765914111157</v>
      </c>
      <c r="I14">
        <v>101</v>
      </c>
    </row>
    <row r="15" spans="1:13" x14ac:dyDescent="0.2">
      <c r="A15" s="30">
        <f t="shared" si="2"/>
        <v>38939</v>
      </c>
      <c r="B15">
        <v>283.2</v>
      </c>
      <c r="C15">
        <v>223.5</v>
      </c>
      <c r="D15">
        <v>3418.9</v>
      </c>
      <c r="E15">
        <v>3304.3</v>
      </c>
      <c r="F15" s="10">
        <f t="shared" si="3"/>
        <v>3702.1</v>
      </c>
      <c r="G15" s="2">
        <f t="shared" si="3"/>
        <v>3527.8</v>
      </c>
      <c r="H15" s="49">
        <f t="shared" si="1"/>
        <v>4.9407562787006087</v>
      </c>
      <c r="I15">
        <v>121</v>
      </c>
    </row>
    <row r="16" spans="1:13" x14ac:dyDescent="0.2">
      <c r="A16" s="30">
        <f t="shared" si="2"/>
        <v>38946</v>
      </c>
      <c r="B16">
        <v>240.4</v>
      </c>
      <c r="C16">
        <v>188.2</v>
      </c>
      <c r="D16">
        <v>3470</v>
      </c>
      <c r="E16">
        <v>3364.2</v>
      </c>
      <c r="F16" s="10">
        <f t="shared" si="3"/>
        <v>3710.4</v>
      </c>
      <c r="G16" s="2">
        <f t="shared" si="3"/>
        <v>3552.3999999999996</v>
      </c>
      <c r="H16" s="49">
        <f t="shared" si="1"/>
        <v>4.447697331381617</v>
      </c>
      <c r="I16">
        <v>134.5</v>
      </c>
    </row>
    <row r="17" spans="1:9" x14ac:dyDescent="0.2">
      <c r="A17" s="30">
        <f t="shared" si="2"/>
        <v>38953</v>
      </c>
      <c r="B17">
        <v>172.2</v>
      </c>
      <c r="C17">
        <v>151.30000000000001</v>
      </c>
      <c r="D17">
        <v>3563.2</v>
      </c>
      <c r="E17">
        <v>3421.3</v>
      </c>
      <c r="F17" s="10">
        <f t="shared" si="3"/>
        <v>3735.3999999999996</v>
      </c>
      <c r="G17" s="2">
        <f t="shared" si="3"/>
        <v>3572.6000000000004</v>
      </c>
      <c r="H17" s="49">
        <f t="shared" si="1"/>
        <v>4.5569053350500877</v>
      </c>
      <c r="I17">
        <v>171.1</v>
      </c>
    </row>
    <row r="18" spans="1:9" x14ac:dyDescent="0.2">
      <c r="A18" s="30">
        <f t="shared" si="2"/>
        <v>38960</v>
      </c>
      <c r="B18">
        <v>150.69999999999999</v>
      </c>
      <c r="C18">
        <v>122.2</v>
      </c>
      <c r="D18">
        <v>3594</v>
      </c>
      <c r="E18">
        <v>3456.3</v>
      </c>
      <c r="F18" s="10">
        <f t="shared" si="3"/>
        <v>3744.7</v>
      </c>
      <c r="G18" s="2">
        <f t="shared" si="3"/>
        <v>3578.5</v>
      </c>
      <c r="H18" s="49">
        <f t="shared" si="1"/>
        <v>4.644404079921749</v>
      </c>
      <c r="I18">
        <v>361.5</v>
      </c>
    </row>
    <row r="19" spans="1:9" x14ac:dyDescent="0.2">
      <c r="A19" s="75">
        <f t="shared" si="2"/>
        <v>38967</v>
      </c>
      <c r="B19">
        <v>365.3</v>
      </c>
      <c r="C19">
        <v>629.4</v>
      </c>
      <c r="D19">
        <v>128.1</v>
      </c>
      <c r="E19">
        <v>32.5</v>
      </c>
      <c r="F19" s="10">
        <f t="shared" si="3"/>
        <v>493.4</v>
      </c>
      <c r="G19" s="2">
        <f t="shared" si="3"/>
        <v>661.9</v>
      </c>
      <c r="H19" s="49">
        <f t="shared" si="1"/>
        <v>-25.457017676386162</v>
      </c>
    </row>
    <row r="20" spans="1:9" x14ac:dyDescent="0.2">
      <c r="A20" s="30">
        <f t="shared" si="2"/>
        <v>38974</v>
      </c>
      <c r="B20">
        <v>389.7</v>
      </c>
      <c r="C20">
        <v>692.3</v>
      </c>
      <c r="D20">
        <v>162.30000000000001</v>
      </c>
      <c r="E20">
        <v>108.7</v>
      </c>
      <c r="F20" s="10">
        <f t="shared" si="3"/>
        <v>552</v>
      </c>
      <c r="G20" s="2">
        <f t="shared" si="3"/>
        <v>801</v>
      </c>
      <c r="H20" s="49">
        <f t="shared" si="1"/>
        <v>-31.086142322097377</v>
      </c>
    </row>
    <row r="21" spans="1:9" x14ac:dyDescent="0.2">
      <c r="A21" s="30">
        <f t="shared" si="2"/>
        <v>38981</v>
      </c>
      <c r="B21">
        <v>411.8</v>
      </c>
      <c r="C21">
        <v>767.9</v>
      </c>
      <c r="D21">
        <v>238.4</v>
      </c>
      <c r="E21">
        <v>131.80000000000001</v>
      </c>
      <c r="F21" s="10">
        <f t="shared" si="3"/>
        <v>650.20000000000005</v>
      </c>
      <c r="G21" s="2">
        <f t="shared" si="3"/>
        <v>899.7</v>
      </c>
      <c r="H21" s="49">
        <f t="shared" si="1"/>
        <v>-27.731466044236964</v>
      </c>
    </row>
    <row r="22" spans="1:9" x14ac:dyDescent="0.2">
      <c r="A22" s="30">
        <f t="shared" si="2"/>
        <v>38988</v>
      </c>
      <c r="B22">
        <v>395.8</v>
      </c>
      <c r="C22">
        <v>753.1</v>
      </c>
      <c r="D22">
        <v>316</v>
      </c>
      <c r="E22">
        <v>188.5</v>
      </c>
      <c r="F22" s="10">
        <f t="shared" si="3"/>
        <v>711.8</v>
      </c>
      <c r="G22" s="2">
        <f t="shared" si="3"/>
        <v>941.6</v>
      </c>
      <c r="H22" s="49">
        <f t="shared" si="1"/>
        <v>-24.405267629566708</v>
      </c>
    </row>
    <row r="23" spans="1:9" x14ac:dyDescent="0.2">
      <c r="A23" s="30">
        <f t="shared" si="2"/>
        <v>38995</v>
      </c>
      <c r="B23">
        <v>408.6</v>
      </c>
      <c r="C23">
        <v>716.2</v>
      </c>
      <c r="D23">
        <v>397.1</v>
      </c>
      <c r="E23">
        <v>261.8</v>
      </c>
      <c r="F23" s="10">
        <f t="shared" si="3"/>
        <v>805.7</v>
      </c>
      <c r="G23" s="2">
        <f t="shared" si="3"/>
        <v>978</v>
      </c>
      <c r="H23" s="49">
        <f t="shared" si="1"/>
        <v>-17.61758691206543</v>
      </c>
    </row>
    <row r="24" spans="1:9" x14ac:dyDescent="0.2">
      <c r="A24" s="30">
        <f t="shared" si="2"/>
        <v>39002</v>
      </c>
      <c r="B24">
        <v>341.1</v>
      </c>
      <c r="C24">
        <v>712.7</v>
      </c>
      <c r="D24">
        <v>568.79999999999995</v>
      </c>
      <c r="E24">
        <v>341.8</v>
      </c>
      <c r="F24" s="10">
        <f t="shared" si="3"/>
        <v>909.9</v>
      </c>
      <c r="G24" s="2">
        <f t="shared" si="3"/>
        <v>1054.5</v>
      </c>
      <c r="H24" s="49">
        <f t="shared" si="1"/>
        <v>-13.712660028449509</v>
      </c>
    </row>
    <row r="25" spans="1:9" x14ac:dyDescent="0.2">
      <c r="A25" s="30">
        <f t="shared" si="2"/>
        <v>39009</v>
      </c>
      <c r="B25">
        <v>261.60000000000002</v>
      </c>
      <c r="C25">
        <v>606</v>
      </c>
      <c r="D25">
        <v>691.9</v>
      </c>
      <c r="E25">
        <v>512.9</v>
      </c>
      <c r="F25" s="10">
        <f t="shared" si="3"/>
        <v>953.5</v>
      </c>
      <c r="G25" s="2">
        <f t="shared" si="3"/>
        <v>1118.9000000000001</v>
      </c>
      <c r="H25" s="49">
        <f t="shared" si="1"/>
        <v>-14.782375547412641</v>
      </c>
    </row>
    <row r="26" spans="1:9" x14ac:dyDescent="0.2">
      <c r="A26" s="30">
        <f t="shared" si="2"/>
        <v>39016</v>
      </c>
      <c r="B26">
        <v>388.1</v>
      </c>
      <c r="C26">
        <v>638.6</v>
      </c>
      <c r="D26">
        <v>721.5</v>
      </c>
      <c r="E26">
        <v>607.1</v>
      </c>
      <c r="F26" s="10">
        <f t="shared" si="3"/>
        <v>1109.5999999999999</v>
      </c>
      <c r="G26" s="2">
        <f t="shared" si="3"/>
        <v>1245.7</v>
      </c>
      <c r="H26" s="49">
        <f t="shared" si="1"/>
        <v>-10.92558400899094</v>
      </c>
    </row>
    <row r="27" spans="1:9" x14ac:dyDescent="0.2">
      <c r="A27" s="30">
        <f t="shared" si="2"/>
        <v>39023</v>
      </c>
      <c r="B27">
        <v>394</v>
      </c>
      <c r="C27">
        <v>566.1</v>
      </c>
      <c r="D27">
        <v>803.3</v>
      </c>
      <c r="E27">
        <v>736.2</v>
      </c>
      <c r="F27" s="10">
        <f t="shared" si="3"/>
        <v>1197.3</v>
      </c>
      <c r="G27" s="2">
        <f t="shared" si="3"/>
        <v>1302.3000000000002</v>
      </c>
      <c r="H27" s="49">
        <f t="shared" si="1"/>
        <v>-8.0626583736466362</v>
      </c>
    </row>
    <row r="28" spans="1:9" x14ac:dyDescent="0.2">
      <c r="A28" s="30">
        <f t="shared" si="2"/>
        <v>39030</v>
      </c>
      <c r="B28">
        <v>356.3</v>
      </c>
      <c r="C28">
        <v>486.1</v>
      </c>
      <c r="D28">
        <v>905.3</v>
      </c>
      <c r="E28">
        <v>830.8</v>
      </c>
      <c r="F28" s="10">
        <f t="shared" si="3"/>
        <v>1261.5999999999999</v>
      </c>
      <c r="G28" s="2">
        <f t="shared" si="3"/>
        <v>1316.9</v>
      </c>
      <c r="H28" s="49">
        <f t="shared" si="1"/>
        <v>-4.1992558280811165</v>
      </c>
    </row>
    <row r="29" spans="1:9" x14ac:dyDescent="0.2">
      <c r="A29" s="30">
        <f t="shared" si="2"/>
        <v>39037</v>
      </c>
      <c r="B29">
        <v>415.8</v>
      </c>
      <c r="C29">
        <v>459.1</v>
      </c>
      <c r="D29">
        <v>922.4</v>
      </c>
      <c r="E29">
        <v>927.2</v>
      </c>
      <c r="F29" s="10">
        <f t="shared" si="3"/>
        <v>1338.2</v>
      </c>
      <c r="G29" s="2">
        <f t="shared" si="3"/>
        <v>1386.3000000000002</v>
      </c>
      <c r="H29" s="49">
        <f t="shared" si="1"/>
        <v>-3.46966746014572</v>
      </c>
    </row>
    <row r="30" spans="1:9" x14ac:dyDescent="0.2">
      <c r="A30" s="30">
        <f t="shared" si="2"/>
        <v>39044</v>
      </c>
      <c r="B30">
        <v>402.8</v>
      </c>
      <c r="C30">
        <v>443.7</v>
      </c>
      <c r="D30">
        <v>979</v>
      </c>
      <c r="E30">
        <v>951.7</v>
      </c>
      <c r="F30" s="10">
        <f t="shared" si="3"/>
        <v>1381.8</v>
      </c>
      <c r="G30" s="2">
        <f t="shared" si="3"/>
        <v>1395.4</v>
      </c>
      <c r="H30" s="49">
        <f t="shared" si="1"/>
        <v>-0.97463093019923841</v>
      </c>
    </row>
    <row r="31" spans="1:9" x14ac:dyDescent="0.2">
      <c r="A31" s="30">
        <f t="shared" si="2"/>
        <v>39051</v>
      </c>
      <c r="B31">
        <v>425</v>
      </c>
      <c r="C31">
        <v>477.1</v>
      </c>
      <c r="D31">
        <v>1044.4000000000001</v>
      </c>
      <c r="E31">
        <v>970.3</v>
      </c>
      <c r="F31" s="10">
        <f t="shared" si="3"/>
        <v>1469.4</v>
      </c>
      <c r="G31" s="2">
        <f t="shared" si="3"/>
        <v>1447.4</v>
      </c>
      <c r="H31" s="49">
        <f t="shared" si="1"/>
        <v>1.5199668370871944</v>
      </c>
    </row>
    <row r="32" spans="1:9" x14ac:dyDescent="0.2">
      <c r="A32" s="30">
        <f t="shared" si="2"/>
        <v>39058</v>
      </c>
      <c r="B32">
        <v>400.6</v>
      </c>
      <c r="C32">
        <v>467.2</v>
      </c>
      <c r="D32">
        <v>1120.5999999999999</v>
      </c>
      <c r="E32">
        <v>1009.4</v>
      </c>
      <c r="F32" s="10">
        <f t="shared" si="3"/>
        <v>1521.1999999999998</v>
      </c>
      <c r="G32" s="2">
        <f t="shared" si="3"/>
        <v>1476.6</v>
      </c>
      <c r="H32" s="49">
        <f t="shared" si="1"/>
        <v>3.0204523906271152</v>
      </c>
    </row>
    <row r="33" spans="1:8" x14ac:dyDescent="0.2">
      <c r="A33" s="30">
        <f t="shared" si="2"/>
        <v>39065</v>
      </c>
      <c r="B33">
        <v>406.6</v>
      </c>
      <c r="C33">
        <v>470.5</v>
      </c>
      <c r="D33">
        <v>1163.7</v>
      </c>
      <c r="E33">
        <v>1061.2</v>
      </c>
      <c r="F33" s="10">
        <f t="shared" si="3"/>
        <v>1570.3000000000002</v>
      </c>
      <c r="G33" s="2">
        <f t="shared" si="3"/>
        <v>1531.7</v>
      </c>
      <c r="H33" s="49">
        <f t="shared" si="1"/>
        <v>2.5200757328458723</v>
      </c>
    </row>
    <row r="34" spans="1:8" x14ac:dyDescent="0.2">
      <c r="A34" s="30">
        <f t="shared" si="2"/>
        <v>39072</v>
      </c>
      <c r="B34">
        <v>408</v>
      </c>
      <c r="C34">
        <v>570.70000000000005</v>
      </c>
      <c r="D34">
        <v>1210.5999999999999</v>
      </c>
      <c r="E34">
        <v>1099.2</v>
      </c>
      <c r="F34" s="10">
        <f t="shared" si="3"/>
        <v>1618.6</v>
      </c>
      <c r="G34" s="2">
        <f t="shared" si="3"/>
        <v>1669.9</v>
      </c>
      <c r="H34" s="49">
        <f t="shared" si="1"/>
        <v>-3.0720402419306625</v>
      </c>
    </row>
    <row r="35" spans="1:8" x14ac:dyDescent="0.2">
      <c r="A35" s="30">
        <f t="shared" si="2"/>
        <v>39079</v>
      </c>
      <c r="B35">
        <v>396.2</v>
      </c>
      <c r="C35">
        <v>579.9</v>
      </c>
      <c r="D35">
        <v>1241.9000000000001</v>
      </c>
      <c r="E35">
        <v>1138.5999999999999</v>
      </c>
      <c r="F35" s="10">
        <f t="shared" si="3"/>
        <v>1638.1000000000001</v>
      </c>
      <c r="G35" s="2">
        <f t="shared" si="3"/>
        <v>1718.5</v>
      </c>
      <c r="H35" s="49">
        <f t="shared" si="1"/>
        <v>-4.6784986907186461</v>
      </c>
    </row>
    <row r="36" spans="1:8" x14ac:dyDescent="0.2">
      <c r="A36" s="30">
        <f t="shared" si="2"/>
        <v>39086</v>
      </c>
      <c r="B36">
        <v>377.2</v>
      </c>
      <c r="C36">
        <v>516.6</v>
      </c>
      <c r="D36">
        <v>1343</v>
      </c>
      <c r="E36">
        <v>1223.7</v>
      </c>
      <c r="F36" s="10">
        <f t="shared" si="3"/>
        <v>1720.2</v>
      </c>
      <c r="G36" s="2">
        <f t="shared" si="3"/>
        <v>1740.3000000000002</v>
      </c>
      <c r="H36" s="49">
        <f t="shared" si="1"/>
        <v>-1.1549732804688961</v>
      </c>
    </row>
    <row r="37" spans="1:8" x14ac:dyDescent="0.2">
      <c r="A37" s="30">
        <f t="shared" si="2"/>
        <v>39093</v>
      </c>
      <c r="B37">
        <v>408.6</v>
      </c>
      <c r="C37">
        <v>458.4</v>
      </c>
      <c r="D37">
        <v>1417.1</v>
      </c>
      <c r="E37">
        <v>1285.7</v>
      </c>
      <c r="F37" s="10">
        <f t="shared" si="3"/>
        <v>1825.6999999999998</v>
      </c>
      <c r="G37" s="2">
        <f t="shared" si="3"/>
        <v>1744.1</v>
      </c>
      <c r="H37" s="49">
        <f t="shared" si="1"/>
        <v>4.6786308124534104</v>
      </c>
    </row>
    <row r="38" spans="1:8" x14ac:dyDescent="0.2">
      <c r="A38" s="30">
        <f t="shared" si="2"/>
        <v>39100</v>
      </c>
      <c r="B38">
        <v>470.1</v>
      </c>
      <c r="C38">
        <v>361.6</v>
      </c>
      <c r="D38">
        <v>1444.8</v>
      </c>
      <c r="E38">
        <v>1422</v>
      </c>
      <c r="F38" s="10">
        <f t="shared" si="3"/>
        <v>1914.9</v>
      </c>
      <c r="G38" s="2">
        <f t="shared" si="3"/>
        <v>1783.6</v>
      </c>
      <c r="H38" s="49">
        <f t="shared" si="1"/>
        <v>7.3615160349854269</v>
      </c>
    </row>
    <row r="39" spans="1:8" x14ac:dyDescent="0.2">
      <c r="A39" s="30">
        <f t="shared" si="2"/>
        <v>39107</v>
      </c>
      <c r="B39">
        <v>487.8</v>
      </c>
      <c r="C39">
        <v>394.6</v>
      </c>
      <c r="D39">
        <v>1563.1</v>
      </c>
      <c r="E39">
        <v>1484.7</v>
      </c>
      <c r="F39" s="10">
        <f t="shared" ref="F39:G41" si="4">+B39+D39</f>
        <v>2050.9</v>
      </c>
      <c r="G39" s="2">
        <f t="shared" si="4"/>
        <v>1879.3000000000002</v>
      </c>
      <c r="H39" s="49">
        <f t="shared" ref="H39:H44" si="5">+(F39/G39-1)*100</f>
        <v>9.1310594370244136</v>
      </c>
    </row>
    <row r="40" spans="1:8" x14ac:dyDescent="0.2">
      <c r="A40" s="30">
        <f t="shared" si="2"/>
        <v>39114</v>
      </c>
      <c r="B40">
        <v>605.1</v>
      </c>
      <c r="C40">
        <v>449.5</v>
      </c>
      <c r="D40">
        <v>1659.4</v>
      </c>
      <c r="E40">
        <v>1530.8</v>
      </c>
      <c r="F40" s="10">
        <f t="shared" si="4"/>
        <v>2264.5</v>
      </c>
      <c r="G40" s="2">
        <f t="shared" si="4"/>
        <v>1980.3</v>
      </c>
      <c r="H40" s="49">
        <f t="shared" si="5"/>
        <v>14.351360904913403</v>
      </c>
    </row>
    <row r="41" spans="1:8" x14ac:dyDescent="0.2">
      <c r="A41" s="30">
        <f t="shared" si="2"/>
        <v>39121</v>
      </c>
      <c r="B41">
        <v>607.9</v>
      </c>
      <c r="C41">
        <v>485</v>
      </c>
      <c r="D41">
        <v>1670.6</v>
      </c>
      <c r="E41">
        <v>1624.8</v>
      </c>
      <c r="F41" s="10">
        <f t="shared" si="4"/>
        <v>2278.5</v>
      </c>
      <c r="G41" s="2">
        <f t="shared" si="4"/>
        <v>2109.8000000000002</v>
      </c>
      <c r="H41" s="49">
        <f t="shared" si="5"/>
        <v>7.9960185799601735</v>
      </c>
    </row>
    <row r="42" spans="1:8" x14ac:dyDescent="0.2">
      <c r="A42" s="30">
        <f t="shared" si="2"/>
        <v>39128</v>
      </c>
      <c r="B42">
        <v>657.8</v>
      </c>
      <c r="C42">
        <v>463.6</v>
      </c>
      <c r="D42">
        <v>1697.3</v>
      </c>
      <c r="E42">
        <v>1653</v>
      </c>
      <c r="F42" s="10">
        <f t="shared" ref="F42:G44" si="6">+B42+D42</f>
        <v>2355.1</v>
      </c>
      <c r="G42" s="2">
        <f t="shared" si="6"/>
        <v>2116.6</v>
      </c>
      <c r="H42" s="49">
        <f t="shared" si="5"/>
        <v>11.268071435320802</v>
      </c>
    </row>
    <row r="43" spans="1:8" x14ac:dyDescent="0.2">
      <c r="A43" s="30">
        <f t="shared" si="2"/>
        <v>39135</v>
      </c>
      <c r="B43">
        <v>662.4</v>
      </c>
      <c r="C43">
        <v>410.5</v>
      </c>
      <c r="D43">
        <v>1816.6</v>
      </c>
      <c r="E43">
        <v>1731.5</v>
      </c>
      <c r="F43" s="10">
        <f t="shared" si="6"/>
        <v>2479</v>
      </c>
      <c r="G43" s="2">
        <f t="shared" si="6"/>
        <v>2142</v>
      </c>
      <c r="H43" s="49">
        <f t="shared" si="5"/>
        <v>15.732959850606921</v>
      </c>
    </row>
    <row r="44" spans="1:8" x14ac:dyDescent="0.2">
      <c r="A44" s="30">
        <f t="shared" si="2"/>
        <v>39142</v>
      </c>
      <c r="B44">
        <v>720.9</v>
      </c>
      <c r="C44">
        <v>370.1</v>
      </c>
      <c r="D44">
        <v>1873.3</v>
      </c>
      <c r="E44">
        <v>1811</v>
      </c>
      <c r="F44" s="10">
        <f t="shared" si="6"/>
        <v>2594.1999999999998</v>
      </c>
      <c r="G44" s="2">
        <f t="shared" si="6"/>
        <v>2181.1</v>
      </c>
      <c r="H44" s="49">
        <f t="shared" si="5"/>
        <v>18.939984411535459</v>
      </c>
    </row>
    <row r="45" spans="1:8" x14ac:dyDescent="0.2">
      <c r="A45" s="30">
        <f t="shared" si="2"/>
        <v>39149</v>
      </c>
      <c r="B45">
        <v>826.5</v>
      </c>
      <c r="C45">
        <v>422.7</v>
      </c>
      <c r="D45">
        <v>1958.3</v>
      </c>
      <c r="E45">
        <v>1895.1</v>
      </c>
      <c r="F45" s="10">
        <f t="shared" ref="F45:G47" si="7">+B45+D45</f>
        <v>2784.8</v>
      </c>
      <c r="G45" s="2">
        <f t="shared" si="7"/>
        <v>2317.7999999999997</v>
      </c>
      <c r="H45" s="49">
        <f t="shared" ref="H45:H50" si="8">+(F45/G45-1)*100</f>
        <v>20.148416601950146</v>
      </c>
    </row>
    <row r="46" spans="1:8" x14ac:dyDescent="0.2">
      <c r="A46" s="30">
        <f t="shared" si="2"/>
        <v>39156</v>
      </c>
      <c r="B46">
        <v>964.8</v>
      </c>
      <c r="C46">
        <v>383</v>
      </c>
      <c r="D46">
        <v>2053.5</v>
      </c>
      <c r="E46">
        <v>1978.4</v>
      </c>
      <c r="F46" s="10">
        <f t="shared" si="7"/>
        <v>3018.3</v>
      </c>
      <c r="G46" s="2">
        <f t="shared" si="7"/>
        <v>2361.4</v>
      </c>
      <c r="H46" s="49">
        <f t="shared" si="8"/>
        <v>27.818243414923359</v>
      </c>
    </row>
    <row r="47" spans="1:8" x14ac:dyDescent="0.2">
      <c r="A47" s="30">
        <f t="shared" si="2"/>
        <v>39163</v>
      </c>
      <c r="B47">
        <v>938.4</v>
      </c>
      <c r="C47">
        <v>482</v>
      </c>
      <c r="D47">
        <v>2124.1999999999998</v>
      </c>
      <c r="E47">
        <v>2012.8</v>
      </c>
      <c r="F47" s="10">
        <f t="shared" si="7"/>
        <v>3062.6</v>
      </c>
      <c r="G47" s="2">
        <f t="shared" si="7"/>
        <v>2494.8000000000002</v>
      </c>
      <c r="H47" s="49">
        <f t="shared" si="8"/>
        <v>22.759339426006076</v>
      </c>
    </row>
    <row r="48" spans="1:8" x14ac:dyDescent="0.2">
      <c r="A48" s="30">
        <f t="shared" si="2"/>
        <v>39170</v>
      </c>
      <c r="B48">
        <v>897.6</v>
      </c>
      <c r="C48">
        <v>487.6</v>
      </c>
      <c r="D48">
        <v>2208.1999999999998</v>
      </c>
      <c r="E48">
        <v>2051</v>
      </c>
      <c r="F48" s="10">
        <f t="shared" ref="F48:G50" si="9">+B48+D48</f>
        <v>3105.7999999999997</v>
      </c>
      <c r="G48" s="2">
        <f t="shared" si="9"/>
        <v>2538.6</v>
      </c>
      <c r="H48" s="49">
        <f t="shared" si="8"/>
        <v>22.343023713858035</v>
      </c>
    </row>
    <row r="49" spans="1:9" x14ac:dyDescent="0.2">
      <c r="A49" s="30">
        <f t="shared" si="2"/>
        <v>39177</v>
      </c>
      <c r="B49">
        <v>841.7</v>
      </c>
      <c r="C49">
        <v>490.9</v>
      </c>
      <c r="D49">
        <v>2302.3000000000002</v>
      </c>
      <c r="E49">
        <v>2157.1</v>
      </c>
      <c r="F49" s="10">
        <f t="shared" si="9"/>
        <v>3144</v>
      </c>
      <c r="G49" s="2">
        <f t="shared" si="9"/>
        <v>2648</v>
      </c>
      <c r="H49" s="49">
        <f t="shared" si="8"/>
        <v>18.731117824773413</v>
      </c>
    </row>
    <row r="50" spans="1:9" x14ac:dyDescent="0.2">
      <c r="A50" s="30">
        <f t="shared" si="2"/>
        <v>39184</v>
      </c>
      <c r="B50">
        <v>865.6</v>
      </c>
      <c r="C50">
        <v>508.6</v>
      </c>
      <c r="D50">
        <v>2400.5</v>
      </c>
      <c r="E50">
        <v>2221.3000000000002</v>
      </c>
      <c r="F50" s="10">
        <f t="shared" si="9"/>
        <v>3266.1</v>
      </c>
      <c r="G50" s="2">
        <f t="shared" si="9"/>
        <v>2729.9</v>
      </c>
      <c r="H50" s="49">
        <f t="shared" si="8"/>
        <v>19.641745118868826</v>
      </c>
    </row>
    <row r="51" spans="1:9" x14ac:dyDescent="0.2">
      <c r="A51" s="30">
        <f t="shared" si="2"/>
        <v>39191</v>
      </c>
      <c r="B51">
        <v>833.3</v>
      </c>
      <c r="C51">
        <v>426.3</v>
      </c>
      <c r="D51">
        <v>2476.5</v>
      </c>
      <c r="E51">
        <v>2330.6999999999998</v>
      </c>
      <c r="F51" s="10">
        <f t="shared" ref="F51:G53" si="10">+B51+D51</f>
        <v>3309.8</v>
      </c>
      <c r="G51" s="2">
        <f t="shared" si="10"/>
        <v>2757</v>
      </c>
      <c r="H51" s="49">
        <f t="shared" ref="H51:H56" si="11">+(F51/G51-1)*100</f>
        <v>20.050779833151978</v>
      </c>
    </row>
    <row r="52" spans="1:9" x14ac:dyDescent="0.2">
      <c r="A52" s="30">
        <f t="shared" si="2"/>
        <v>39198</v>
      </c>
      <c r="B52">
        <v>826.6</v>
      </c>
      <c r="C52">
        <v>422.6</v>
      </c>
      <c r="D52">
        <v>2583.8000000000002</v>
      </c>
      <c r="E52">
        <v>2403.6</v>
      </c>
      <c r="F52" s="10">
        <f t="shared" si="10"/>
        <v>3410.4</v>
      </c>
      <c r="G52" s="2">
        <f t="shared" si="10"/>
        <v>2826.2</v>
      </c>
      <c r="H52" s="49">
        <f t="shared" si="11"/>
        <v>20.670865473073398</v>
      </c>
    </row>
    <row r="53" spans="1:9" x14ac:dyDescent="0.2">
      <c r="A53" s="30">
        <f t="shared" si="2"/>
        <v>39205</v>
      </c>
      <c r="B53">
        <v>789.4</v>
      </c>
      <c r="C53">
        <v>447.1</v>
      </c>
      <c r="D53">
        <v>2639.3</v>
      </c>
      <c r="E53">
        <v>2460.5</v>
      </c>
      <c r="F53" s="10">
        <f t="shared" si="10"/>
        <v>3428.7000000000003</v>
      </c>
      <c r="G53" s="2">
        <f t="shared" si="10"/>
        <v>2907.6</v>
      </c>
      <c r="H53" s="49">
        <f t="shared" si="11"/>
        <v>17.921997523730916</v>
      </c>
      <c r="I53">
        <v>180</v>
      </c>
    </row>
    <row r="54" spans="1:9" x14ac:dyDescent="0.2">
      <c r="A54" s="30">
        <f t="shared" si="2"/>
        <v>39212</v>
      </c>
      <c r="B54">
        <v>759.6</v>
      </c>
      <c r="C54">
        <v>450.1</v>
      </c>
      <c r="D54">
        <v>2704.5</v>
      </c>
      <c r="E54">
        <v>2563.4</v>
      </c>
      <c r="F54" s="10">
        <f t="shared" ref="F54:G56" si="12">+B54+D54</f>
        <v>3464.1</v>
      </c>
      <c r="G54" s="2">
        <f t="shared" si="12"/>
        <v>3013.5</v>
      </c>
      <c r="H54" s="49">
        <f t="shared" si="11"/>
        <v>14.952712792434042</v>
      </c>
      <c r="I54">
        <v>180</v>
      </c>
    </row>
    <row r="55" spans="1:9" x14ac:dyDescent="0.2">
      <c r="A55" s="30">
        <f t="shared" si="2"/>
        <v>39219</v>
      </c>
      <c r="B55">
        <v>624.5</v>
      </c>
      <c r="C55">
        <v>489.8</v>
      </c>
      <c r="D55">
        <v>2839.5</v>
      </c>
      <c r="E55">
        <v>2635.8</v>
      </c>
      <c r="F55" s="10">
        <f t="shared" si="12"/>
        <v>3464</v>
      </c>
      <c r="G55" s="2">
        <f t="shared" si="12"/>
        <v>3125.6000000000004</v>
      </c>
      <c r="H55" s="49">
        <f t="shared" si="11"/>
        <v>10.826721269516248</v>
      </c>
      <c r="I55">
        <v>211</v>
      </c>
    </row>
    <row r="56" spans="1:9" x14ac:dyDescent="0.2">
      <c r="A56" s="30">
        <f t="shared" si="2"/>
        <v>39226</v>
      </c>
      <c r="B56">
        <v>683.7</v>
      </c>
      <c r="C56">
        <v>475.1</v>
      </c>
      <c r="D56">
        <v>2908.1</v>
      </c>
      <c r="E56">
        <v>2733.3</v>
      </c>
      <c r="F56" s="10">
        <f t="shared" si="12"/>
        <v>3591.8</v>
      </c>
      <c r="G56" s="2">
        <f t="shared" si="12"/>
        <v>3208.4</v>
      </c>
      <c r="H56" s="49">
        <f t="shared" si="11"/>
        <v>11.949881560902643</v>
      </c>
      <c r="I56">
        <v>241</v>
      </c>
    </row>
    <row r="57" spans="1:9" x14ac:dyDescent="0.2">
      <c r="A57" s="30">
        <f t="shared" si="2"/>
        <v>39233</v>
      </c>
      <c r="B57">
        <v>663</v>
      </c>
      <c r="C57">
        <v>414.3</v>
      </c>
      <c r="D57">
        <v>2943.7</v>
      </c>
      <c r="E57">
        <v>2805.5</v>
      </c>
      <c r="F57" s="10">
        <f t="shared" ref="F57:G59" si="13">+B57+D57</f>
        <v>3606.7</v>
      </c>
      <c r="G57" s="2">
        <f t="shared" si="13"/>
        <v>3219.8</v>
      </c>
      <c r="H57" s="49">
        <f t="shared" ref="H57:H62" si="14">+(F57/G57-1)*100</f>
        <v>12.016274302751718</v>
      </c>
      <c r="I57">
        <v>241</v>
      </c>
    </row>
    <row r="58" spans="1:9" x14ac:dyDescent="0.2">
      <c r="A58" s="30">
        <f t="shared" si="2"/>
        <v>39240</v>
      </c>
      <c r="B58">
        <v>682.9</v>
      </c>
      <c r="C58">
        <v>345.7</v>
      </c>
      <c r="D58">
        <v>2995</v>
      </c>
      <c r="E58">
        <v>2911.8</v>
      </c>
      <c r="F58" s="10">
        <f t="shared" si="13"/>
        <v>3677.9</v>
      </c>
      <c r="G58" s="2">
        <f t="shared" si="13"/>
        <v>3257.5</v>
      </c>
      <c r="H58" s="49">
        <f t="shared" si="14"/>
        <v>12.905602455871069</v>
      </c>
      <c r="I58">
        <v>241</v>
      </c>
    </row>
    <row r="59" spans="1:9" x14ac:dyDescent="0.2">
      <c r="A59" s="30">
        <f t="shared" si="2"/>
        <v>39247</v>
      </c>
      <c r="B59">
        <v>724.3</v>
      </c>
      <c r="C59">
        <v>338.4</v>
      </c>
      <c r="D59">
        <v>3061.3</v>
      </c>
      <c r="E59">
        <v>2971.9</v>
      </c>
      <c r="F59" s="10">
        <f t="shared" si="13"/>
        <v>3785.6000000000004</v>
      </c>
      <c r="G59" s="2">
        <f t="shared" si="13"/>
        <v>3310.3</v>
      </c>
      <c r="H59" s="49">
        <f t="shared" si="14"/>
        <v>14.358215267498409</v>
      </c>
      <c r="I59">
        <v>272</v>
      </c>
    </row>
    <row r="60" spans="1:9" x14ac:dyDescent="0.2">
      <c r="A60" s="30">
        <f t="shared" si="2"/>
        <v>39254</v>
      </c>
      <c r="B60">
        <v>658</v>
      </c>
      <c r="C60">
        <v>374.8</v>
      </c>
      <c r="D60">
        <v>3196.8</v>
      </c>
      <c r="E60">
        <v>2993.4</v>
      </c>
      <c r="F60" s="10">
        <f t="shared" ref="F60:G62" si="15">+B60+D60</f>
        <v>3854.8</v>
      </c>
      <c r="G60" s="2">
        <f t="shared" si="15"/>
        <v>3368.2000000000003</v>
      </c>
      <c r="H60" s="49">
        <f t="shared" si="14"/>
        <v>14.446885576865975</v>
      </c>
      <c r="I60">
        <v>272</v>
      </c>
    </row>
    <row r="61" spans="1:9" x14ac:dyDescent="0.2">
      <c r="A61" s="30">
        <f t="shared" si="2"/>
        <v>39261</v>
      </c>
      <c r="B61">
        <v>693.4</v>
      </c>
      <c r="C61">
        <v>368.3</v>
      </c>
      <c r="D61">
        <v>3252.4</v>
      </c>
      <c r="E61">
        <v>3025.4</v>
      </c>
      <c r="F61" s="10">
        <f t="shared" si="15"/>
        <v>3945.8</v>
      </c>
      <c r="G61" s="2">
        <f t="shared" si="15"/>
        <v>3393.7000000000003</v>
      </c>
      <c r="H61" s="49">
        <f t="shared" si="14"/>
        <v>16.268379644635655</v>
      </c>
      <c r="I61">
        <v>283</v>
      </c>
    </row>
    <row r="62" spans="1:9" x14ac:dyDescent="0.2">
      <c r="A62" s="30">
        <f t="shared" si="2"/>
        <v>39268</v>
      </c>
      <c r="B62">
        <v>685.3</v>
      </c>
      <c r="C62">
        <v>370.8</v>
      </c>
      <c r="D62">
        <v>3290.8</v>
      </c>
      <c r="E62">
        <v>3072.2</v>
      </c>
      <c r="F62" s="10">
        <f t="shared" si="15"/>
        <v>3976.1000000000004</v>
      </c>
      <c r="G62" s="2">
        <f t="shared" si="15"/>
        <v>3443</v>
      </c>
      <c r="H62" s="49">
        <f t="shared" si="14"/>
        <v>15.483589892535598</v>
      </c>
      <c r="I62">
        <v>302</v>
      </c>
    </row>
    <row r="63" spans="1:9" x14ac:dyDescent="0.2">
      <c r="A63" s="30">
        <f t="shared" si="2"/>
        <v>39275</v>
      </c>
      <c r="B63">
        <v>657.9</v>
      </c>
      <c r="C63">
        <v>291.3</v>
      </c>
      <c r="D63">
        <v>3341</v>
      </c>
      <c r="E63">
        <v>3154.6</v>
      </c>
      <c r="F63" s="10">
        <f t="shared" ref="F63:G65" si="16">+B63+D63</f>
        <v>3998.9</v>
      </c>
      <c r="G63" s="2">
        <f t="shared" si="16"/>
        <v>3445.9</v>
      </c>
      <c r="H63" s="49">
        <f t="shared" ref="H63:H68" si="17">+(F63/G63-1)*100</f>
        <v>16.048057111349713</v>
      </c>
      <c r="I63">
        <v>457.9</v>
      </c>
    </row>
    <row r="64" spans="1:9" x14ac:dyDescent="0.2">
      <c r="A64" s="30">
        <f t="shared" si="2"/>
        <v>39282</v>
      </c>
      <c r="B64">
        <v>633.5</v>
      </c>
      <c r="C64">
        <v>307.2</v>
      </c>
      <c r="D64">
        <v>3383.7</v>
      </c>
      <c r="E64">
        <v>3203.2</v>
      </c>
      <c r="F64" s="10">
        <f t="shared" si="16"/>
        <v>4017.2</v>
      </c>
      <c r="G64" s="2">
        <f t="shared" si="16"/>
        <v>3510.3999999999996</v>
      </c>
      <c r="H64" s="49">
        <f t="shared" si="17"/>
        <v>14.43710118505015</v>
      </c>
      <c r="I64">
        <v>467.7</v>
      </c>
    </row>
    <row r="65" spans="1:9" x14ac:dyDescent="0.2">
      <c r="A65" s="30">
        <f t="shared" si="2"/>
        <v>39289</v>
      </c>
      <c r="B65">
        <v>581.29999999999995</v>
      </c>
      <c r="C65">
        <v>303.60000000000002</v>
      </c>
      <c r="D65">
        <v>3451.1</v>
      </c>
      <c r="E65">
        <v>3288.1</v>
      </c>
      <c r="F65" s="10">
        <f t="shared" si="16"/>
        <v>4032.3999999999996</v>
      </c>
      <c r="G65" s="2">
        <f t="shared" si="16"/>
        <v>3591.7</v>
      </c>
      <c r="H65" s="49">
        <f t="shared" si="17"/>
        <v>12.269955731269322</v>
      </c>
      <c r="I65">
        <v>478.7</v>
      </c>
    </row>
    <row r="66" spans="1:9" x14ac:dyDescent="0.2">
      <c r="A66" s="30">
        <f t="shared" si="2"/>
        <v>39296</v>
      </c>
      <c r="B66">
        <v>470.5</v>
      </c>
      <c r="C66">
        <v>253.1</v>
      </c>
      <c r="D66">
        <v>3582.1</v>
      </c>
      <c r="E66">
        <v>3366.1</v>
      </c>
      <c r="F66" s="10">
        <f t="shared" ref="F66:G68" si="18">+B66+D66</f>
        <v>4052.6</v>
      </c>
      <c r="G66" s="2">
        <f t="shared" si="18"/>
        <v>3619.2</v>
      </c>
      <c r="H66" s="49">
        <f t="shared" si="17"/>
        <v>11.975022104332457</v>
      </c>
      <c r="I66">
        <v>521.1</v>
      </c>
    </row>
    <row r="67" spans="1:9" x14ac:dyDescent="0.2">
      <c r="A67" s="30">
        <f t="shared" si="2"/>
        <v>39303</v>
      </c>
      <c r="B67">
        <v>461.8</v>
      </c>
      <c r="C67">
        <v>283.2</v>
      </c>
      <c r="D67">
        <v>3618.1</v>
      </c>
      <c r="E67">
        <v>3418.9</v>
      </c>
      <c r="F67" s="10">
        <f t="shared" si="18"/>
        <v>4079.9</v>
      </c>
      <c r="G67" s="2">
        <f t="shared" si="18"/>
        <v>3702.1</v>
      </c>
      <c r="H67" s="49">
        <f t="shared" si="17"/>
        <v>10.20501877312876</v>
      </c>
      <c r="I67">
        <v>523.4</v>
      </c>
    </row>
    <row r="68" spans="1:9" x14ac:dyDescent="0.2">
      <c r="A68" s="30">
        <f t="shared" si="2"/>
        <v>39310</v>
      </c>
      <c r="B68">
        <v>407.5</v>
      </c>
      <c r="C68">
        <v>240.4</v>
      </c>
      <c r="D68">
        <v>3671.6</v>
      </c>
      <c r="E68">
        <v>3470</v>
      </c>
      <c r="F68" s="10">
        <f t="shared" si="18"/>
        <v>4079.1</v>
      </c>
      <c r="G68" s="2">
        <f t="shared" si="18"/>
        <v>3710.4</v>
      </c>
      <c r="H68" s="49">
        <f t="shared" si="17"/>
        <v>9.9369340232859038</v>
      </c>
      <c r="I68">
        <v>570.1</v>
      </c>
    </row>
    <row r="69" spans="1:9" x14ac:dyDescent="0.2">
      <c r="A69" s="30">
        <f t="shared" si="2"/>
        <v>39317</v>
      </c>
      <c r="B69">
        <v>257.5</v>
      </c>
      <c r="C69">
        <v>172.2</v>
      </c>
      <c r="D69">
        <v>3774.7</v>
      </c>
      <c r="E69">
        <v>3563.2</v>
      </c>
      <c r="F69" s="10">
        <f t="shared" ref="F69:G71" si="19">+B69+D69</f>
        <v>4032.2</v>
      </c>
      <c r="G69" s="2">
        <f t="shared" si="19"/>
        <v>3735.3999999999996</v>
      </c>
      <c r="H69" s="49">
        <f t="shared" ref="H69:H74" si="20">+(F69/G69-1)*100</f>
        <v>7.9456015420035442</v>
      </c>
      <c r="I69">
        <v>579.1</v>
      </c>
    </row>
    <row r="70" spans="1:9" x14ac:dyDescent="0.2">
      <c r="A70" s="30">
        <f t="shared" si="2"/>
        <v>39324</v>
      </c>
      <c r="B70">
        <v>200.8</v>
      </c>
      <c r="C70">
        <v>150.69999999999999</v>
      </c>
      <c r="D70">
        <v>3843.9</v>
      </c>
      <c r="E70">
        <v>3594</v>
      </c>
      <c r="F70" s="10">
        <f t="shared" si="19"/>
        <v>4044.7000000000003</v>
      </c>
      <c r="G70" s="2">
        <f t="shared" si="19"/>
        <v>3744.7</v>
      </c>
      <c r="H70" s="49">
        <f t="shared" si="20"/>
        <v>8.0113226693727224</v>
      </c>
      <c r="I70">
        <v>588.4</v>
      </c>
    </row>
    <row r="71" spans="1:9" x14ac:dyDescent="0.2">
      <c r="A71" s="77">
        <f t="shared" si="2"/>
        <v>39331</v>
      </c>
      <c r="B71">
        <v>770.4</v>
      </c>
      <c r="C71">
        <v>365.3</v>
      </c>
      <c r="D71">
        <v>17.399999999999999</v>
      </c>
      <c r="E71">
        <v>128.1</v>
      </c>
      <c r="F71" s="10">
        <f t="shared" si="19"/>
        <v>787.8</v>
      </c>
      <c r="G71" s="2">
        <f t="shared" si="19"/>
        <v>493.4</v>
      </c>
      <c r="H71" s="49">
        <f t="shared" si="20"/>
        <v>59.667612484799349</v>
      </c>
    </row>
    <row r="72" spans="1:9" x14ac:dyDescent="0.2">
      <c r="A72" s="30">
        <f t="shared" si="2"/>
        <v>39338</v>
      </c>
      <c r="B72">
        <v>776.7</v>
      </c>
      <c r="C72">
        <v>389.7</v>
      </c>
      <c r="D72">
        <v>69.900000000000006</v>
      </c>
      <c r="E72">
        <v>162.30000000000001</v>
      </c>
      <c r="F72" s="10">
        <f t="shared" ref="F72:G74" si="21">+B72+D72</f>
        <v>846.6</v>
      </c>
      <c r="G72" s="2">
        <f t="shared" si="21"/>
        <v>552</v>
      </c>
      <c r="H72" s="49">
        <f t="shared" si="20"/>
        <v>53.369565217391312</v>
      </c>
    </row>
    <row r="73" spans="1:9" x14ac:dyDescent="0.2">
      <c r="A73" s="30">
        <f t="shared" si="2"/>
        <v>39345</v>
      </c>
      <c r="B73">
        <v>695.6</v>
      </c>
      <c r="C73">
        <v>411.8</v>
      </c>
      <c r="D73">
        <v>206.4</v>
      </c>
      <c r="E73">
        <v>238.4</v>
      </c>
      <c r="F73" s="10">
        <f t="shared" si="21"/>
        <v>902</v>
      </c>
      <c r="G73" s="2">
        <f t="shared" si="21"/>
        <v>650.20000000000005</v>
      </c>
      <c r="H73" s="49">
        <f t="shared" si="20"/>
        <v>38.726545678252847</v>
      </c>
    </row>
    <row r="74" spans="1:9" x14ac:dyDescent="0.2">
      <c r="A74" s="30">
        <f t="shared" si="2"/>
        <v>39352</v>
      </c>
      <c r="B74">
        <v>728.9</v>
      </c>
      <c r="C74">
        <v>395.8</v>
      </c>
      <c r="D74">
        <v>249.2</v>
      </c>
      <c r="E74">
        <v>316</v>
      </c>
      <c r="F74" s="10">
        <f t="shared" si="21"/>
        <v>978.09999999999991</v>
      </c>
      <c r="G74" s="2">
        <f t="shared" si="21"/>
        <v>711.8</v>
      </c>
      <c r="H74" s="49">
        <f t="shared" si="20"/>
        <v>37.412194436639503</v>
      </c>
    </row>
    <row r="75" spans="1:9" x14ac:dyDescent="0.2">
      <c r="A75" s="30">
        <f t="shared" si="2"/>
        <v>39359</v>
      </c>
      <c r="B75">
        <v>705.1</v>
      </c>
      <c r="C75">
        <v>408.6</v>
      </c>
      <c r="D75">
        <v>361.2</v>
      </c>
      <c r="E75">
        <v>397.1</v>
      </c>
      <c r="F75" s="10">
        <f t="shared" ref="F75:G77" si="22">+B75+D75</f>
        <v>1066.3</v>
      </c>
      <c r="G75" s="2">
        <f t="shared" si="22"/>
        <v>805.7</v>
      </c>
      <c r="H75" s="49">
        <f t="shared" ref="H75:H80" si="23">+(F75/G75-1)*100</f>
        <v>32.344545116048138</v>
      </c>
    </row>
    <row r="76" spans="1:9" x14ac:dyDescent="0.2">
      <c r="A76" s="30">
        <f t="shared" si="2"/>
        <v>39366</v>
      </c>
      <c r="B76">
        <v>790.5</v>
      </c>
      <c r="C76">
        <v>341.1</v>
      </c>
      <c r="D76">
        <v>398.2</v>
      </c>
      <c r="E76">
        <v>568.79999999999995</v>
      </c>
      <c r="F76" s="10">
        <f t="shared" si="22"/>
        <v>1188.7</v>
      </c>
      <c r="G76" s="2">
        <f t="shared" si="22"/>
        <v>909.9</v>
      </c>
      <c r="H76" s="49">
        <f t="shared" si="23"/>
        <v>30.640729750522034</v>
      </c>
    </row>
    <row r="77" spans="1:9" x14ac:dyDescent="0.2">
      <c r="A77" s="30">
        <f t="shared" si="2"/>
        <v>39373</v>
      </c>
      <c r="B77">
        <v>745.9</v>
      </c>
      <c r="C77">
        <v>261.60000000000002</v>
      </c>
      <c r="D77">
        <v>484</v>
      </c>
      <c r="E77">
        <v>691.9</v>
      </c>
      <c r="F77" s="10">
        <f t="shared" si="22"/>
        <v>1229.9000000000001</v>
      </c>
      <c r="G77" s="2">
        <f t="shared" si="22"/>
        <v>953.5</v>
      </c>
      <c r="H77" s="49">
        <f t="shared" si="23"/>
        <v>28.987939171473531</v>
      </c>
    </row>
    <row r="78" spans="1:9" x14ac:dyDescent="0.2">
      <c r="A78" s="30">
        <f t="shared" si="2"/>
        <v>39380</v>
      </c>
      <c r="B78">
        <v>786</v>
      </c>
      <c r="C78">
        <v>388.1</v>
      </c>
      <c r="D78">
        <v>551.5</v>
      </c>
      <c r="E78">
        <v>721.5</v>
      </c>
      <c r="F78" s="10">
        <f t="shared" ref="F78:G80" si="24">+B78+D78</f>
        <v>1337.5</v>
      </c>
      <c r="G78" s="2">
        <f t="shared" si="24"/>
        <v>1109.5999999999999</v>
      </c>
      <c r="H78" s="49">
        <f t="shared" si="23"/>
        <v>20.538932948810395</v>
      </c>
    </row>
    <row r="79" spans="1:9" x14ac:dyDescent="0.2">
      <c r="A79" s="30">
        <f t="shared" si="2"/>
        <v>39387</v>
      </c>
      <c r="B79">
        <v>679.5</v>
      </c>
      <c r="C79">
        <v>394</v>
      </c>
      <c r="D79">
        <v>667.7</v>
      </c>
      <c r="E79">
        <v>803.3</v>
      </c>
      <c r="F79" s="10">
        <f t="shared" si="24"/>
        <v>1347.2</v>
      </c>
      <c r="G79" s="2">
        <f t="shared" si="24"/>
        <v>1197.3</v>
      </c>
      <c r="H79" s="49">
        <f t="shared" si="23"/>
        <v>12.519836298337928</v>
      </c>
    </row>
    <row r="80" spans="1:9" x14ac:dyDescent="0.2">
      <c r="A80" s="30">
        <f t="shared" si="2"/>
        <v>39394</v>
      </c>
      <c r="B80">
        <v>589.9</v>
      </c>
      <c r="C80">
        <v>356.3</v>
      </c>
      <c r="D80">
        <v>778</v>
      </c>
      <c r="E80">
        <v>905.3</v>
      </c>
      <c r="F80" s="10">
        <f t="shared" si="24"/>
        <v>1367.9</v>
      </c>
      <c r="G80" s="2">
        <f t="shared" si="24"/>
        <v>1261.5999999999999</v>
      </c>
      <c r="H80" s="49">
        <f t="shared" si="23"/>
        <v>8.425808497146491</v>
      </c>
    </row>
    <row r="81" spans="1:9" x14ac:dyDescent="0.2">
      <c r="A81" s="30">
        <f t="shared" si="2"/>
        <v>39401</v>
      </c>
      <c r="B81">
        <v>622.4</v>
      </c>
      <c r="C81">
        <v>415.8</v>
      </c>
      <c r="D81">
        <v>825.3</v>
      </c>
      <c r="E81">
        <v>922.4</v>
      </c>
      <c r="F81" s="10">
        <f t="shared" ref="F81:G83" si="25">+B81+D81</f>
        <v>1447.6999999999998</v>
      </c>
      <c r="G81" s="2">
        <f t="shared" si="25"/>
        <v>1338.2</v>
      </c>
      <c r="H81" s="49">
        <f t="shared" ref="H81:H86" si="26">+(F81/G81-1)*100</f>
        <v>8.1826333881332971</v>
      </c>
    </row>
    <row r="82" spans="1:9" x14ac:dyDescent="0.2">
      <c r="A82" s="30">
        <f t="shared" si="2"/>
        <v>39408</v>
      </c>
      <c r="B82">
        <v>643.29999999999995</v>
      </c>
      <c r="C82">
        <v>402.8</v>
      </c>
      <c r="D82">
        <v>908.5</v>
      </c>
      <c r="E82">
        <v>979</v>
      </c>
      <c r="F82" s="10">
        <f t="shared" si="25"/>
        <v>1551.8</v>
      </c>
      <c r="G82" s="2">
        <f t="shared" si="25"/>
        <v>1381.8</v>
      </c>
      <c r="H82" s="49">
        <f t="shared" si="26"/>
        <v>12.302793457808647</v>
      </c>
    </row>
    <row r="83" spans="1:9" x14ac:dyDescent="0.2">
      <c r="A83" s="30">
        <f t="shared" si="2"/>
        <v>39415</v>
      </c>
      <c r="B83">
        <v>565.29999999999995</v>
      </c>
      <c r="C83">
        <v>425</v>
      </c>
      <c r="D83">
        <v>925.3</v>
      </c>
      <c r="E83">
        <v>1044.4000000000001</v>
      </c>
      <c r="F83" s="10">
        <f t="shared" si="25"/>
        <v>1490.6</v>
      </c>
      <c r="G83" s="2">
        <f t="shared" si="25"/>
        <v>1469.4</v>
      </c>
      <c r="H83" s="49">
        <f t="shared" si="26"/>
        <v>1.4427657547298134</v>
      </c>
    </row>
    <row r="84" spans="1:9" x14ac:dyDescent="0.2">
      <c r="A84" s="30">
        <f t="shared" si="2"/>
        <v>39422</v>
      </c>
      <c r="B84">
        <v>522.70000000000005</v>
      </c>
      <c r="C84">
        <v>400.6</v>
      </c>
      <c r="D84">
        <v>998.7</v>
      </c>
      <c r="E84">
        <v>1120.5999999999999</v>
      </c>
      <c r="F84" s="10">
        <f t="shared" ref="F84:G86" si="27">+B84+D84</f>
        <v>1521.4</v>
      </c>
      <c r="G84" s="2">
        <f t="shared" si="27"/>
        <v>1521.1999999999998</v>
      </c>
      <c r="H84" s="49">
        <f t="shared" si="26"/>
        <v>1.3147515119671382E-2</v>
      </c>
    </row>
    <row r="85" spans="1:9" x14ac:dyDescent="0.2">
      <c r="A85" s="30">
        <f t="shared" si="2"/>
        <v>39429</v>
      </c>
      <c r="B85">
        <v>687.4</v>
      </c>
      <c r="C85">
        <v>406.6</v>
      </c>
      <c r="D85">
        <v>1023.6</v>
      </c>
      <c r="E85">
        <v>1163.7</v>
      </c>
      <c r="F85" s="10">
        <f t="shared" si="27"/>
        <v>1711</v>
      </c>
      <c r="G85" s="2">
        <f t="shared" si="27"/>
        <v>1570.3000000000002</v>
      </c>
      <c r="H85" s="49">
        <f t="shared" si="26"/>
        <v>8.9600713239508245</v>
      </c>
    </row>
    <row r="86" spans="1:9" x14ac:dyDescent="0.2">
      <c r="A86" s="30">
        <f t="shared" si="2"/>
        <v>39436</v>
      </c>
      <c r="B86">
        <v>717.9</v>
      </c>
      <c r="C86">
        <v>408</v>
      </c>
      <c r="D86">
        <v>1042.2</v>
      </c>
      <c r="E86">
        <v>1210.5999999999999</v>
      </c>
      <c r="F86" s="10">
        <f t="shared" si="27"/>
        <v>1760.1</v>
      </c>
      <c r="G86" s="2">
        <f t="shared" si="27"/>
        <v>1618.6</v>
      </c>
      <c r="H86" s="49">
        <f t="shared" si="26"/>
        <v>8.7421228221920231</v>
      </c>
    </row>
    <row r="87" spans="1:9" x14ac:dyDescent="0.2">
      <c r="A87" s="30">
        <f t="shared" si="2"/>
        <v>39443</v>
      </c>
      <c r="B87">
        <v>742.3</v>
      </c>
      <c r="C87">
        <v>396.2</v>
      </c>
      <c r="D87">
        <v>1067.4000000000001</v>
      </c>
      <c r="E87">
        <v>1241.9000000000001</v>
      </c>
      <c r="F87" s="10">
        <f t="shared" ref="F87:G89" si="28">+B87+D87</f>
        <v>1809.7</v>
      </c>
      <c r="G87" s="2">
        <f t="shared" si="28"/>
        <v>1638.1000000000001</v>
      </c>
      <c r="H87" s="49">
        <f t="shared" ref="H87:H92" si="29">+(F87/G87-1)*100</f>
        <v>10.475550943165857</v>
      </c>
    </row>
    <row r="88" spans="1:9" x14ac:dyDescent="0.2">
      <c r="A88" s="30">
        <f t="shared" si="2"/>
        <v>39450</v>
      </c>
      <c r="B88">
        <v>696.4</v>
      </c>
      <c r="C88">
        <v>377.2</v>
      </c>
      <c r="D88">
        <v>1144.8</v>
      </c>
      <c r="E88">
        <v>1343</v>
      </c>
      <c r="F88" s="10">
        <f t="shared" si="28"/>
        <v>1841.1999999999998</v>
      </c>
      <c r="G88" s="2">
        <f t="shared" si="28"/>
        <v>1720.2</v>
      </c>
      <c r="H88" s="49">
        <f t="shared" si="29"/>
        <v>7.0340658063015704</v>
      </c>
    </row>
    <row r="89" spans="1:9" x14ac:dyDescent="0.2">
      <c r="A89" s="30">
        <f t="shared" si="2"/>
        <v>39457</v>
      </c>
      <c r="B89">
        <v>792.8</v>
      </c>
      <c r="C89">
        <v>408.6</v>
      </c>
      <c r="D89">
        <v>1204.3</v>
      </c>
      <c r="E89">
        <v>1417.1</v>
      </c>
      <c r="F89" s="10">
        <f t="shared" si="28"/>
        <v>1997.1</v>
      </c>
      <c r="G89" s="2">
        <f t="shared" si="28"/>
        <v>1825.6999999999998</v>
      </c>
      <c r="H89" s="49">
        <f t="shared" si="29"/>
        <v>9.3881798762118773</v>
      </c>
    </row>
    <row r="90" spans="1:9" x14ac:dyDescent="0.2">
      <c r="A90" s="30">
        <f t="shared" si="2"/>
        <v>39464</v>
      </c>
      <c r="B90">
        <v>786.3</v>
      </c>
      <c r="C90">
        <v>470.1</v>
      </c>
      <c r="D90">
        <v>1322.4</v>
      </c>
      <c r="E90">
        <v>1444.8</v>
      </c>
      <c r="F90" s="10">
        <f t="shared" ref="F90:G92" si="30">+B90+D90</f>
        <v>2108.6999999999998</v>
      </c>
      <c r="G90" s="2">
        <f t="shared" si="30"/>
        <v>1914.9</v>
      </c>
      <c r="H90" s="49">
        <f t="shared" si="29"/>
        <v>10.12063293122354</v>
      </c>
    </row>
    <row r="91" spans="1:9" x14ac:dyDescent="0.2">
      <c r="A91" s="30">
        <f t="shared" si="2"/>
        <v>39471</v>
      </c>
      <c r="B91">
        <v>777.8</v>
      </c>
      <c r="C91">
        <v>487.8</v>
      </c>
      <c r="D91">
        <v>1399.5</v>
      </c>
      <c r="E91">
        <v>1563.1</v>
      </c>
      <c r="F91" s="10">
        <f t="shared" si="30"/>
        <v>2177.3000000000002</v>
      </c>
      <c r="G91" s="2">
        <f t="shared" si="30"/>
        <v>2050.9</v>
      </c>
      <c r="H91" s="49">
        <f t="shared" si="29"/>
        <v>6.1631478862938183</v>
      </c>
    </row>
    <row r="92" spans="1:9" x14ac:dyDescent="0.2">
      <c r="A92" s="30">
        <f t="shared" si="2"/>
        <v>39478</v>
      </c>
      <c r="B92">
        <v>826.4</v>
      </c>
      <c r="C92">
        <v>605.1</v>
      </c>
      <c r="D92">
        <v>1499.6</v>
      </c>
      <c r="E92">
        <v>1659.4</v>
      </c>
      <c r="F92" s="10">
        <f t="shared" si="30"/>
        <v>2326</v>
      </c>
      <c r="G92" s="2">
        <f t="shared" si="30"/>
        <v>2264.5</v>
      </c>
      <c r="H92" s="49">
        <f t="shared" si="29"/>
        <v>2.7158313093398112</v>
      </c>
    </row>
    <row r="93" spans="1:9" x14ac:dyDescent="0.2">
      <c r="A93" s="30">
        <f t="shared" si="2"/>
        <v>39485</v>
      </c>
      <c r="B93">
        <v>892.3</v>
      </c>
      <c r="C93">
        <v>607.9</v>
      </c>
      <c r="D93">
        <v>1577.3</v>
      </c>
      <c r="E93">
        <v>1670.6</v>
      </c>
      <c r="F93" s="10">
        <f t="shared" ref="F93:G95" si="31">+B93+D93</f>
        <v>2469.6</v>
      </c>
      <c r="G93" s="2">
        <f t="shared" si="31"/>
        <v>2278.5</v>
      </c>
      <c r="H93" s="49">
        <f t="shared" ref="H93:H98" si="32">+(F93/G93-1)*100</f>
        <v>8.3870967741935374</v>
      </c>
    </row>
    <row r="94" spans="1:9" x14ac:dyDescent="0.2">
      <c r="A94" s="30">
        <f t="shared" si="2"/>
        <v>39492</v>
      </c>
      <c r="B94">
        <v>993.6</v>
      </c>
      <c r="C94">
        <v>657.8</v>
      </c>
      <c r="D94">
        <v>1634.9</v>
      </c>
      <c r="E94">
        <v>1697.3</v>
      </c>
      <c r="F94" s="10">
        <f t="shared" si="31"/>
        <v>2628.5</v>
      </c>
      <c r="G94" s="2">
        <f t="shared" si="31"/>
        <v>2355.1</v>
      </c>
      <c r="H94" s="49">
        <f t="shared" si="32"/>
        <v>11.608848881151545</v>
      </c>
    </row>
    <row r="95" spans="1:9" x14ac:dyDescent="0.2">
      <c r="A95" s="30">
        <f t="shared" si="2"/>
        <v>39499</v>
      </c>
      <c r="B95">
        <v>954.7</v>
      </c>
      <c r="C95">
        <v>662.4</v>
      </c>
      <c r="D95">
        <v>1699.3</v>
      </c>
      <c r="E95">
        <v>1816.6</v>
      </c>
      <c r="F95" s="10">
        <f t="shared" si="31"/>
        <v>2654</v>
      </c>
      <c r="G95" s="2">
        <f t="shared" si="31"/>
        <v>2479</v>
      </c>
      <c r="H95" s="49">
        <f t="shared" si="32"/>
        <v>7.0592981040742186</v>
      </c>
    </row>
    <row r="96" spans="1:9" x14ac:dyDescent="0.2">
      <c r="A96" s="30">
        <f t="shared" si="2"/>
        <v>39506</v>
      </c>
      <c r="B96">
        <v>918.4</v>
      </c>
      <c r="C96">
        <v>720.9</v>
      </c>
      <c r="D96">
        <v>1797.2</v>
      </c>
      <c r="E96">
        <v>1873.3</v>
      </c>
      <c r="F96" s="10">
        <f t="shared" ref="F96:G98" si="33">+B96+D96</f>
        <v>2715.6</v>
      </c>
      <c r="G96" s="2">
        <f t="shared" si="33"/>
        <v>2594.1999999999998</v>
      </c>
      <c r="H96" s="49">
        <f t="shared" si="32"/>
        <v>4.6796700331508845</v>
      </c>
      <c r="I96">
        <v>30</v>
      </c>
    </row>
    <row r="97" spans="1:9" x14ac:dyDescent="0.2">
      <c r="A97" s="30">
        <f t="shared" si="2"/>
        <v>39513</v>
      </c>
      <c r="B97">
        <v>967.3</v>
      </c>
      <c r="C97">
        <v>826.5</v>
      </c>
      <c r="D97">
        <v>1890.5</v>
      </c>
      <c r="E97">
        <v>1958.3</v>
      </c>
      <c r="F97" s="10">
        <f t="shared" si="33"/>
        <v>2857.8</v>
      </c>
      <c r="G97" s="2">
        <f t="shared" si="33"/>
        <v>2784.8</v>
      </c>
      <c r="H97" s="49">
        <f t="shared" si="32"/>
        <v>2.6213731686297148</v>
      </c>
    </row>
    <row r="98" spans="1:9" x14ac:dyDescent="0.2">
      <c r="A98" s="30">
        <f t="shared" si="2"/>
        <v>39520</v>
      </c>
      <c r="B98">
        <v>982.7</v>
      </c>
      <c r="C98">
        <v>964.8</v>
      </c>
      <c r="D98">
        <v>1978.9</v>
      </c>
      <c r="E98">
        <v>2053.5</v>
      </c>
      <c r="F98" s="10">
        <f t="shared" si="33"/>
        <v>2961.6000000000004</v>
      </c>
      <c r="G98" s="2">
        <f t="shared" si="33"/>
        <v>3018.3</v>
      </c>
      <c r="H98" s="49">
        <f t="shared" si="32"/>
        <v>-1.8785409005068976</v>
      </c>
    </row>
    <row r="99" spans="1:9" x14ac:dyDescent="0.2">
      <c r="A99" s="30">
        <f t="shared" si="2"/>
        <v>39527</v>
      </c>
      <c r="B99">
        <v>983</v>
      </c>
      <c r="C99">
        <v>938.4</v>
      </c>
      <c r="D99">
        <v>2024.2</v>
      </c>
      <c r="E99">
        <v>2124.1999999999998</v>
      </c>
      <c r="F99" s="10">
        <f t="shared" ref="F99:G101" si="34">+B99+D99</f>
        <v>3007.2</v>
      </c>
      <c r="G99" s="2">
        <f t="shared" si="34"/>
        <v>3062.6</v>
      </c>
      <c r="H99" s="49">
        <f t="shared" ref="H99:H104" si="35">+(F99/G99-1)*100</f>
        <v>-1.8089205250440887</v>
      </c>
    </row>
    <row r="100" spans="1:9" x14ac:dyDescent="0.2">
      <c r="A100" s="30">
        <f t="shared" si="2"/>
        <v>39534</v>
      </c>
      <c r="B100">
        <v>917.4</v>
      </c>
      <c r="C100">
        <v>897.6</v>
      </c>
      <c r="D100">
        <v>2137.3000000000002</v>
      </c>
      <c r="E100">
        <v>2208.1999999999998</v>
      </c>
      <c r="F100" s="10">
        <f t="shared" si="34"/>
        <v>3054.7000000000003</v>
      </c>
      <c r="G100" s="2">
        <f t="shared" si="34"/>
        <v>3105.7999999999997</v>
      </c>
      <c r="H100" s="49">
        <f t="shared" si="35"/>
        <v>-1.6453087771266528</v>
      </c>
    </row>
    <row r="101" spans="1:9" x14ac:dyDescent="0.2">
      <c r="A101" s="30">
        <f t="shared" si="2"/>
        <v>39541</v>
      </c>
      <c r="B101">
        <v>866.3</v>
      </c>
      <c r="C101">
        <v>841.7</v>
      </c>
      <c r="D101">
        <v>2197.8000000000002</v>
      </c>
      <c r="E101">
        <v>2302.3000000000002</v>
      </c>
      <c r="F101" s="10">
        <f t="shared" si="34"/>
        <v>3064.1000000000004</v>
      </c>
      <c r="G101" s="2">
        <f t="shared" si="34"/>
        <v>3144</v>
      </c>
      <c r="H101" s="49">
        <f t="shared" si="35"/>
        <v>-2.541348600508897</v>
      </c>
    </row>
    <row r="102" spans="1:9" x14ac:dyDescent="0.2">
      <c r="A102" s="30">
        <f t="shared" si="2"/>
        <v>39548</v>
      </c>
      <c r="B102">
        <v>831.3</v>
      </c>
      <c r="C102">
        <v>865.6</v>
      </c>
      <c r="D102">
        <v>2232.9</v>
      </c>
      <c r="E102">
        <v>2400.5</v>
      </c>
      <c r="F102" s="10">
        <f t="shared" ref="F102:G104" si="36">+B102+D102</f>
        <v>3064.2</v>
      </c>
      <c r="G102" s="2">
        <f t="shared" si="36"/>
        <v>3266.1</v>
      </c>
      <c r="H102" s="49">
        <f t="shared" si="35"/>
        <v>-6.1816845779369967</v>
      </c>
    </row>
    <row r="103" spans="1:9" x14ac:dyDescent="0.2">
      <c r="A103" s="30">
        <f t="shared" si="2"/>
        <v>39555</v>
      </c>
      <c r="B103">
        <v>897.3</v>
      </c>
      <c r="C103">
        <v>833.3</v>
      </c>
      <c r="D103">
        <v>2337.3000000000002</v>
      </c>
      <c r="E103">
        <v>2476.5</v>
      </c>
      <c r="F103" s="10">
        <f t="shared" si="36"/>
        <v>3234.6000000000004</v>
      </c>
      <c r="G103" s="2">
        <f t="shared" si="36"/>
        <v>3309.8</v>
      </c>
      <c r="H103" s="49">
        <f t="shared" si="35"/>
        <v>-2.2720406066831789</v>
      </c>
    </row>
    <row r="104" spans="1:9" x14ac:dyDescent="0.2">
      <c r="A104" s="30">
        <f t="shared" si="2"/>
        <v>39562</v>
      </c>
      <c r="B104">
        <v>935.1</v>
      </c>
      <c r="C104">
        <v>826.6</v>
      </c>
      <c r="D104">
        <v>2388.6</v>
      </c>
      <c r="E104">
        <v>2583.8000000000002</v>
      </c>
      <c r="F104" s="10">
        <f t="shared" si="36"/>
        <v>3323.7</v>
      </c>
      <c r="G104" s="2">
        <f t="shared" si="36"/>
        <v>3410.4</v>
      </c>
      <c r="H104" s="49">
        <f t="shared" si="35"/>
        <v>-2.5422237860661556</v>
      </c>
    </row>
    <row r="105" spans="1:9" x14ac:dyDescent="0.2">
      <c r="A105" s="30">
        <f t="shared" si="2"/>
        <v>39569</v>
      </c>
      <c r="B105">
        <v>875.1</v>
      </c>
      <c r="C105">
        <v>789.4</v>
      </c>
      <c r="D105">
        <v>2461.1999999999998</v>
      </c>
      <c r="E105">
        <v>2639.3</v>
      </c>
      <c r="F105" s="10">
        <f t="shared" ref="F105:G107" si="37">+B105+D105</f>
        <v>3336.2999999999997</v>
      </c>
      <c r="G105" s="2">
        <f t="shared" si="37"/>
        <v>3428.7000000000003</v>
      </c>
      <c r="H105" s="49">
        <f t="shared" ref="H105:H110" si="38">+(F105/G105-1)*100</f>
        <v>-2.694898941289714</v>
      </c>
      <c r="I105">
        <v>122.1</v>
      </c>
    </row>
    <row r="106" spans="1:9" x14ac:dyDescent="0.2">
      <c r="A106" s="30">
        <f t="shared" si="2"/>
        <v>39576</v>
      </c>
      <c r="B106">
        <v>819.9</v>
      </c>
      <c r="C106">
        <v>759.6</v>
      </c>
      <c r="D106">
        <v>2545.6</v>
      </c>
      <c r="E106">
        <v>2704.5</v>
      </c>
      <c r="F106" s="10">
        <f t="shared" si="37"/>
        <v>3365.5</v>
      </c>
      <c r="G106" s="2">
        <f t="shared" si="37"/>
        <v>3464.1</v>
      </c>
      <c r="H106" s="49">
        <f t="shared" si="38"/>
        <v>-2.8463381542103261</v>
      </c>
      <c r="I106">
        <v>122.1</v>
      </c>
    </row>
    <row r="107" spans="1:9" x14ac:dyDescent="0.2">
      <c r="A107" s="30">
        <f t="shared" si="2"/>
        <v>39583</v>
      </c>
      <c r="B107">
        <v>803.7</v>
      </c>
      <c r="C107">
        <v>624.5</v>
      </c>
      <c r="D107">
        <v>2625.5</v>
      </c>
      <c r="E107">
        <v>2839.1</v>
      </c>
      <c r="F107" s="10">
        <f t="shared" si="37"/>
        <v>3429.2</v>
      </c>
      <c r="G107" s="2">
        <f t="shared" si="37"/>
        <v>3463.6</v>
      </c>
      <c r="H107" s="49">
        <f t="shared" si="38"/>
        <v>-0.99318628017092125</v>
      </c>
      <c r="I107">
        <v>122.1</v>
      </c>
    </row>
    <row r="108" spans="1:9" x14ac:dyDescent="0.2">
      <c r="A108" s="30">
        <f t="shared" si="2"/>
        <v>39590</v>
      </c>
      <c r="B108">
        <v>739.8</v>
      </c>
      <c r="C108">
        <v>683.7</v>
      </c>
      <c r="D108">
        <v>2723.9</v>
      </c>
      <c r="E108">
        <v>2907.7</v>
      </c>
      <c r="F108" s="10">
        <f t="shared" ref="F108:G110" si="39">+B108+D108</f>
        <v>3463.7</v>
      </c>
      <c r="G108" s="2">
        <f t="shared" si="39"/>
        <v>3591.3999999999996</v>
      </c>
      <c r="H108" s="49">
        <f t="shared" si="38"/>
        <v>-3.5557164337027269</v>
      </c>
      <c r="I108">
        <v>159.4</v>
      </c>
    </row>
    <row r="109" spans="1:9" x14ac:dyDescent="0.2">
      <c r="A109" s="30">
        <f t="shared" ref="A109:A252" si="40">+A108+7</f>
        <v>39597</v>
      </c>
      <c r="B109">
        <v>678.6</v>
      </c>
      <c r="C109">
        <v>663</v>
      </c>
      <c r="D109">
        <v>2792.7</v>
      </c>
      <c r="E109">
        <v>2943.3</v>
      </c>
      <c r="F109" s="10">
        <f t="shared" si="39"/>
        <v>3471.2999999999997</v>
      </c>
      <c r="G109" s="2">
        <f t="shared" si="39"/>
        <v>3606.3</v>
      </c>
      <c r="H109" s="49">
        <f t="shared" si="38"/>
        <v>-3.743448964312468</v>
      </c>
      <c r="I109">
        <v>159.4</v>
      </c>
    </row>
    <row r="110" spans="1:9" x14ac:dyDescent="0.2">
      <c r="A110" s="30">
        <f t="shared" si="40"/>
        <v>39604</v>
      </c>
      <c r="B110">
        <v>660.6</v>
      </c>
      <c r="C110">
        <v>682.9</v>
      </c>
      <c r="D110">
        <v>2830.4</v>
      </c>
      <c r="E110">
        <v>2994.6</v>
      </c>
      <c r="F110" s="10">
        <f t="shared" si="39"/>
        <v>3491</v>
      </c>
      <c r="G110" s="2">
        <f t="shared" si="39"/>
        <v>3677.5</v>
      </c>
      <c r="H110" s="49">
        <f t="shared" si="38"/>
        <v>-5.0713800135961939</v>
      </c>
      <c r="I110">
        <v>187</v>
      </c>
    </row>
    <row r="111" spans="1:9" x14ac:dyDescent="0.2">
      <c r="A111" s="30">
        <f t="shared" si="40"/>
        <v>39611</v>
      </c>
      <c r="B111">
        <v>660.6</v>
      </c>
      <c r="C111">
        <v>682.9</v>
      </c>
      <c r="D111">
        <v>2830.4</v>
      </c>
      <c r="E111">
        <v>2994.6</v>
      </c>
      <c r="F111" s="10">
        <f t="shared" ref="F111:G113" si="41">+B111+D111</f>
        <v>3491</v>
      </c>
      <c r="G111" s="2">
        <f t="shared" si="41"/>
        <v>3677.5</v>
      </c>
      <c r="H111" s="49">
        <f t="shared" ref="H111:H116" si="42">+(F111/G111-1)*100</f>
        <v>-5.0713800135961939</v>
      </c>
      <c r="I111">
        <v>187</v>
      </c>
    </row>
    <row r="112" spans="1:9" x14ac:dyDescent="0.2">
      <c r="A112" s="30">
        <f t="shared" si="40"/>
        <v>39618</v>
      </c>
      <c r="B112">
        <v>539.5</v>
      </c>
      <c r="C112">
        <v>658</v>
      </c>
      <c r="D112">
        <v>2980</v>
      </c>
      <c r="E112">
        <v>3196.4</v>
      </c>
      <c r="F112" s="10">
        <f t="shared" si="41"/>
        <v>3519.5</v>
      </c>
      <c r="G112" s="2">
        <f t="shared" si="41"/>
        <v>3854.4</v>
      </c>
      <c r="H112" s="49">
        <f t="shared" si="42"/>
        <v>-8.6887712743877188</v>
      </c>
      <c r="I112">
        <v>222.7</v>
      </c>
    </row>
    <row r="113" spans="1:10" x14ac:dyDescent="0.2">
      <c r="A113" s="30">
        <f t="shared" si="40"/>
        <v>39625</v>
      </c>
      <c r="B113">
        <v>483.6</v>
      </c>
      <c r="C113">
        <v>693.4</v>
      </c>
      <c r="D113">
        <v>3058.6</v>
      </c>
      <c r="E113">
        <v>3252.4</v>
      </c>
      <c r="F113" s="10">
        <f t="shared" si="41"/>
        <v>3542.2</v>
      </c>
      <c r="G113" s="2">
        <f t="shared" si="41"/>
        <v>3945.8</v>
      </c>
      <c r="H113" s="49">
        <f t="shared" si="42"/>
        <v>-10.228597496071778</v>
      </c>
      <c r="I113">
        <v>222.7</v>
      </c>
    </row>
    <row r="114" spans="1:10" x14ac:dyDescent="0.2">
      <c r="A114" s="30">
        <f t="shared" si="40"/>
        <v>39632</v>
      </c>
      <c r="B114">
        <v>489.7</v>
      </c>
      <c r="C114">
        <v>685.3</v>
      </c>
      <c r="D114">
        <v>3112.4</v>
      </c>
      <c r="E114">
        <v>3290.8</v>
      </c>
      <c r="F114" s="10">
        <f t="shared" ref="F114:G116" si="43">+B114+D114</f>
        <v>3602.1</v>
      </c>
      <c r="G114" s="2">
        <f t="shared" si="43"/>
        <v>3976.1000000000004</v>
      </c>
      <c r="H114" s="49">
        <f t="shared" si="42"/>
        <v>-9.4062020572923348</v>
      </c>
      <c r="I114">
        <v>222.7</v>
      </c>
    </row>
    <row r="115" spans="1:10" x14ac:dyDescent="0.2">
      <c r="A115" s="30">
        <f t="shared" si="40"/>
        <v>39639</v>
      </c>
      <c r="B115">
        <v>445.4</v>
      </c>
      <c r="C115">
        <v>657.9</v>
      </c>
      <c r="D115">
        <v>3150</v>
      </c>
      <c r="E115">
        <v>3341</v>
      </c>
      <c r="F115" s="10">
        <f t="shared" si="43"/>
        <v>3595.4</v>
      </c>
      <c r="G115" s="2">
        <f t="shared" si="43"/>
        <v>3998.9</v>
      </c>
      <c r="H115" s="49">
        <f t="shared" si="42"/>
        <v>-10.090274825577028</v>
      </c>
      <c r="I115">
        <v>241.3</v>
      </c>
    </row>
    <row r="116" spans="1:10" x14ac:dyDescent="0.2">
      <c r="A116" s="30">
        <f t="shared" si="40"/>
        <v>39646</v>
      </c>
      <c r="B116">
        <v>437.4</v>
      </c>
      <c r="C116">
        <v>633.5</v>
      </c>
      <c r="D116">
        <v>3189.1</v>
      </c>
      <c r="E116">
        <v>3383.7</v>
      </c>
      <c r="F116" s="10">
        <f t="shared" si="43"/>
        <v>3626.5</v>
      </c>
      <c r="G116" s="2">
        <f t="shared" si="43"/>
        <v>4017.2</v>
      </c>
      <c r="H116" s="49">
        <f t="shared" si="42"/>
        <v>-9.7256795778153933</v>
      </c>
      <c r="I116">
        <v>264.3</v>
      </c>
    </row>
    <row r="117" spans="1:10" x14ac:dyDescent="0.2">
      <c r="A117" s="30">
        <f t="shared" si="40"/>
        <v>39653</v>
      </c>
      <c r="B117">
        <v>367.6</v>
      </c>
      <c r="C117">
        <v>581.29999999999995</v>
      </c>
      <c r="D117">
        <v>3233.3</v>
      </c>
      <c r="E117">
        <v>3451.1</v>
      </c>
      <c r="F117" s="10">
        <f t="shared" ref="F117:G119" si="44">+B117+D117</f>
        <v>3600.9</v>
      </c>
      <c r="G117" s="2">
        <f t="shared" si="44"/>
        <v>4032.3999999999996</v>
      </c>
      <c r="H117" s="49">
        <f t="shared" ref="H117:H122" si="45">+(F117/G117-1)*100</f>
        <v>-10.700823331018739</v>
      </c>
      <c r="I117">
        <v>264.3</v>
      </c>
    </row>
    <row r="118" spans="1:10" x14ac:dyDescent="0.2">
      <c r="A118" s="30">
        <f t="shared" si="40"/>
        <v>39660</v>
      </c>
      <c r="B118">
        <v>335.8</v>
      </c>
      <c r="C118">
        <v>470.5</v>
      </c>
      <c r="D118">
        <v>3300.5</v>
      </c>
      <c r="E118">
        <v>3582.1</v>
      </c>
      <c r="F118" s="10">
        <f t="shared" si="44"/>
        <v>3636.3</v>
      </c>
      <c r="G118" s="2">
        <f t="shared" si="44"/>
        <v>4052.6</v>
      </c>
      <c r="H118" s="49">
        <f t="shared" si="45"/>
        <v>-10.272417707150961</v>
      </c>
      <c r="I118">
        <v>298</v>
      </c>
    </row>
    <row r="119" spans="1:10" x14ac:dyDescent="0.2">
      <c r="A119" s="30">
        <f t="shared" si="40"/>
        <v>39667</v>
      </c>
      <c r="B119">
        <v>306.7</v>
      </c>
      <c r="C119">
        <v>461.8</v>
      </c>
      <c r="D119">
        <v>3350.2</v>
      </c>
      <c r="E119">
        <v>3618.1</v>
      </c>
      <c r="F119" s="10">
        <f t="shared" si="44"/>
        <v>3656.8999999999996</v>
      </c>
      <c r="G119" s="2">
        <f t="shared" si="44"/>
        <v>4079.9</v>
      </c>
      <c r="H119" s="49">
        <f t="shared" si="45"/>
        <v>-10.367901174048399</v>
      </c>
      <c r="I119">
        <v>329</v>
      </c>
    </row>
    <row r="120" spans="1:10" x14ac:dyDescent="0.2">
      <c r="A120" s="30">
        <f t="shared" si="40"/>
        <v>39674</v>
      </c>
      <c r="B120">
        <v>242.3</v>
      </c>
      <c r="C120">
        <v>407.5</v>
      </c>
      <c r="D120">
        <v>3437.4</v>
      </c>
      <c r="E120">
        <v>3671.6</v>
      </c>
      <c r="F120" s="10">
        <f t="shared" ref="F120:G122" si="46">+B120+D120</f>
        <v>3679.7000000000003</v>
      </c>
      <c r="G120" s="2">
        <f t="shared" si="46"/>
        <v>4079.1</v>
      </c>
      <c r="H120" s="49">
        <f t="shared" si="45"/>
        <v>-9.7913755485278475</v>
      </c>
      <c r="I120">
        <v>444.5</v>
      </c>
    </row>
    <row r="121" spans="1:10" x14ac:dyDescent="0.2">
      <c r="A121" s="30">
        <f t="shared" si="40"/>
        <v>39681</v>
      </c>
      <c r="B121">
        <v>178.3</v>
      </c>
      <c r="C121">
        <v>257.5</v>
      </c>
      <c r="D121">
        <v>3503</v>
      </c>
      <c r="E121">
        <v>3774.7</v>
      </c>
      <c r="F121" s="10">
        <f t="shared" si="46"/>
        <v>3681.3</v>
      </c>
      <c r="G121" s="2">
        <f t="shared" si="46"/>
        <v>4032.2</v>
      </c>
      <c r="H121" s="49">
        <f t="shared" si="45"/>
        <v>-8.7024453152125254</v>
      </c>
      <c r="I121">
        <v>493.3</v>
      </c>
    </row>
    <row r="122" spans="1:10" x14ac:dyDescent="0.2">
      <c r="A122" s="30">
        <f t="shared" si="40"/>
        <v>39688</v>
      </c>
      <c r="B122">
        <v>116.4</v>
      </c>
      <c r="C122">
        <v>200.8</v>
      </c>
      <c r="D122">
        <v>3574.4</v>
      </c>
      <c r="E122">
        <v>3843.9</v>
      </c>
      <c r="F122" s="10">
        <f t="shared" si="46"/>
        <v>3690.8</v>
      </c>
      <c r="G122" s="2">
        <f t="shared" si="46"/>
        <v>4044.7000000000003</v>
      </c>
      <c r="H122" s="49">
        <f t="shared" si="45"/>
        <v>-8.7497218582342384</v>
      </c>
      <c r="I122">
        <v>488</v>
      </c>
      <c r="J122" s="10" t="e">
        <f>+F122-#REF!</f>
        <v>#REF!</v>
      </c>
    </row>
    <row r="123" spans="1:10" x14ac:dyDescent="0.2">
      <c r="A123" s="30">
        <f t="shared" si="40"/>
        <v>39695</v>
      </c>
      <c r="B123">
        <v>590</v>
      </c>
      <c r="C123">
        <v>770.4</v>
      </c>
      <c r="D123">
        <v>14.9</v>
      </c>
      <c r="E123">
        <v>17.399999999999999</v>
      </c>
      <c r="F123" s="10">
        <f t="shared" ref="F123:G125" si="47">+B123+D123</f>
        <v>604.9</v>
      </c>
      <c r="G123" s="2">
        <f t="shared" si="47"/>
        <v>787.8</v>
      </c>
      <c r="H123" s="49">
        <f t="shared" ref="H123:H128" si="48">+(F123/G123-1)*100</f>
        <v>-23.216552424473214</v>
      </c>
    </row>
    <row r="124" spans="1:10" x14ac:dyDescent="0.2">
      <c r="A124" s="30">
        <f t="shared" si="40"/>
        <v>39702</v>
      </c>
      <c r="B124">
        <v>604.29999999999995</v>
      </c>
      <c r="C124">
        <v>776.7</v>
      </c>
      <c r="D124">
        <v>38.700000000000003</v>
      </c>
      <c r="E124">
        <v>69.900000000000006</v>
      </c>
      <c r="F124" s="10">
        <f t="shared" si="47"/>
        <v>643</v>
      </c>
      <c r="G124" s="2">
        <f t="shared" si="47"/>
        <v>846.6</v>
      </c>
      <c r="H124" s="49">
        <f t="shared" si="48"/>
        <v>-24.04913772738011</v>
      </c>
    </row>
    <row r="125" spans="1:10" x14ac:dyDescent="0.2">
      <c r="A125" s="30">
        <f t="shared" si="40"/>
        <v>39709</v>
      </c>
      <c r="B125">
        <v>652.79999999999995</v>
      </c>
      <c r="C125">
        <v>695.6</v>
      </c>
      <c r="D125">
        <v>48.2</v>
      </c>
      <c r="E125">
        <v>206.4</v>
      </c>
      <c r="F125" s="10">
        <f t="shared" si="47"/>
        <v>701</v>
      </c>
      <c r="G125" s="2">
        <f t="shared" si="47"/>
        <v>902</v>
      </c>
      <c r="H125" s="49">
        <f t="shared" si="48"/>
        <v>-22.283813747228375</v>
      </c>
    </row>
    <row r="126" spans="1:10" x14ac:dyDescent="0.2">
      <c r="A126" s="30">
        <f t="shared" si="40"/>
        <v>39716</v>
      </c>
      <c r="B126">
        <v>679.2</v>
      </c>
      <c r="C126">
        <v>728.9</v>
      </c>
      <c r="D126">
        <v>76.8</v>
      </c>
      <c r="E126">
        <v>249.2</v>
      </c>
      <c r="F126" s="10">
        <f t="shared" ref="F126:G128" si="49">+B126+D126</f>
        <v>756</v>
      </c>
      <c r="G126" s="2">
        <f t="shared" si="49"/>
        <v>978.09999999999991</v>
      </c>
      <c r="H126" s="49">
        <f t="shared" si="48"/>
        <v>-22.707289643185756</v>
      </c>
    </row>
    <row r="127" spans="1:10" x14ac:dyDescent="0.2">
      <c r="A127" s="30">
        <f t="shared" si="40"/>
        <v>39723</v>
      </c>
      <c r="B127">
        <v>621.9</v>
      </c>
      <c r="C127">
        <v>705.1</v>
      </c>
      <c r="D127">
        <v>148.4</v>
      </c>
      <c r="E127">
        <v>361.2</v>
      </c>
      <c r="F127" s="10">
        <f t="shared" si="49"/>
        <v>770.3</v>
      </c>
      <c r="G127" s="2">
        <f t="shared" si="49"/>
        <v>1066.3</v>
      </c>
      <c r="H127" s="49">
        <f t="shared" si="48"/>
        <v>-27.759542342680298</v>
      </c>
    </row>
    <row r="128" spans="1:10" x14ac:dyDescent="0.2">
      <c r="A128" s="30">
        <f t="shared" si="40"/>
        <v>39730</v>
      </c>
      <c r="B128">
        <v>700.1</v>
      </c>
      <c r="C128">
        <v>790.5</v>
      </c>
      <c r="D128">
        <v>178.6</v>
      </c>
      <c r="E128">
        <v>398.2</v>
      </c>
      <c r="F128" s="10">
        <f t="shared" si="49"/>
        <v>878.7</v>
      </c>
      <c r="G128" s="2">
        <f t="shared" si="49"/>
        <v>1188.7</v>
      </c>
      <c r="H128" s="49">
        <f t="shared" si="48"/>
        <v>-26.078909733322121</v>
      </c>
    </row>
    <row r="129" spans="1:8" x14ac:dyDescent="0.2">
      <c r="A129" s="30">
        <f t="shared" si="40"/>
        <v>39737</v>
      </c>
      <c r="B129">
        <v>553.20000000000005</v>
      </c>
      <c r="C129">
        <v>745.9</v>
      </c>
      <c r="D129">
        <v>351.1</v>
      </c>
      <c r="E129">
        <v>484</v>
      </c>
      <c r="F129" s="10">
        <f t="shared" ref="F129:G131" si="50">+B129+D129</f>
        <v>904.30000000000007</v>
      </c>
      <c r="G129" s="2">
        <f t="shared" si="50"/>
        <v>1229.9000000000001</v>
      </c>
      <c r="H129" s="49">
        <f t="shared" ref="H129:H134" si="51">+(F129/G129-1)*100</f>
        <v>-26.473697048540533</v>
      </c>
    </row>
    <row r="130" spans="1:8" x14ac:dyDescent="0.2">
      <c r="A130" s="30">
        <f t="shared" si="40"/>
        <v>39744</v>
      </c>
      <c r="B130">
        <v>473</v>
      </c>
      <c r="C130">
        <v>786</v>
      </c>
      <c r="D130">
        <v>481.9</v>
      </c>
      <c r="E130">
        <v>551.5</v>
      </c>
      <c r="F130" s="10">
        <f t="shared" si="50"/>
        <v>954.9</v>
      </c>
      <c r="G130" s="2">
        <f t="shared" si="50"/>
        <v>1337.5</v>
      </c>
      <c r="H130" s="49">
        <f t="shared" si="51"/>
        <v>-28.60560747663552</v>
      </c>
    </row>
    <row r="131" spans="1:8" x14ac:dyDescent="0.2">
      <c r="A131" s="30">
        <f t="shared" si="40"/>
        <v>39751</v>
      </c>
      <c r="B131">
        <v>443.1</v>
      </c>
      <c r="C131">
        <v>679.5</v>
      </c>
      <c r="D131">
        <v>522.9</v>
      </c>
      <c r="E131">
        <v>667.7</v>
      </c>
      <c r="F131" s="10">
        <f t="shared" si="50"/>
        <v>966</v>
      </c>
      <c r="G131" s="2">
        <f t="shared" si="50"/>
        <v>1347.2</v>
      </c>
      <c r="H131" s="49">
        <f t="shared" si="51"/>
        <v>-28.295724465558191</v>
      </c>
    </row>
    <row r="132" spans="1:8" x14ac:dyDescent="0.2">
      <c r="A132" s="30">
        <f t="shared" si="40"/>
        <v>39758</v>
      </c>
      <c r="B132">
        <v>413.4</v>
      </c>
      <c r="C132">
        <v>589.9</v>
      </c>
      <c r="D132">
        <v>634.6</v>
      </c>
      <c r="E132">
        <v>778</v>
      </c>
      <c r="F132" s="10">
        <f t="shared" ref="F132:G134" si="52">+B132+D132</f>
        <v>1048</v>
      </c>
      <c r="G132" s="2">
        <f t="shared" si="52"/>
        <v>1367.9</v>
      </c>
      <c r="H132" s="49">
        <f t="shared" si="51"/>
        <v>-23.386212442430011</v>
      </c>
    </row>
    <row r="133" spans="1:8" x14ac:dyDescent="0.2">
      <c r="A133" s="30">
        <f t="shared" si="40"/>
        <v>39765</v>
      </c>
      <c r="B133">
        <v>508.7</v>
      </c>
      <c r="C133">
        <v>622.4</v>
      </c>
      <c r="D133">
        <v>661.5</v>
      </c>
      <c r="E133">
        <v>825.3</v>
      </c>
      <c r="F133" s="10">
        <f t="shared" si="52"/>
        <v>1170.2</v>
      </c>
      <c r="G133" s="2">
        <f t="shared" si="52"/>
        <v>1447.6999999999998</v>
      </c>
      <c r="H133" s="49">
        <f t="shared" si="51"/>
        <v>-19.168335981211559</v>
      </c>
    </row>
    <row r="134" spans="1:8" x14ac:dyDescent="0.2">
      <c r="A134" s="30">
        <f t="shared" si="40"/>
        <v>39772</v>
      </c>
      <c r="B134">
        <v>523.9</v>
      </c>
      <c r="C134">
        <v>643.29999999999995</v>
      </c>
      <c r="D134">
        <v>699</v>
      </c>
      <c r="E134">
        <v>908.5</v>
      </c>
      <c r="F134" s="10">
        <f t="shared" si="52"/>
        <v>1222.9000000000001</v>
      </c>
      <c r="G134" s="2">
        <f t="shared" si="52"/>
        <v>1551.8</v>
      </c>
      <c r="H134" s="49">
        <f t="shared" si="51"/>
        <v>-21.194741590411127</v>
      </c>
    </row>
    <row r="135" spans="1:8" x14ac:dyDescent="0.2">
      <c r="A135" s="30">
        <f t="shared" si="40"/>
        <v>39779</v>
      </c>
      <c r="B135">
        <v>525.6</v>
      </c>
      <c r="C135">
        <v>565.29999999999995</v>
      </c>
      <c r="D135">
        <v>749.7</v>
      </c>
      <c r="E135">
        <v>925.3</v>
      </c>
      <c r="F135" s="10">
        <f t="shared" ref="F135:G137" si="53">+B135+D135</f>
        <v>1275.3000000000002</v>
      </c>
      <c r="G135" s="2">
        <f t="shared" si="53"/>
        <v>1490.6</v>
      </c>
      <c r="H135" s="49">
        <f t="shared" ref="H135:H140" si="54">+(F135/G135-1)*100</f>
        <v>-14.443848114853065</v>
      </c>
    </row>
    <row r="136" spans="1:8" x14ac:dyDescent="0.2">
      <c r="A136" s="30">
        <f t="shared" si="40"/>
        <v>39786</v>
      </c>
      <c r="B136">
        <v>480.6</v>
      </c>
      <c r="C136">
        <v>522.70000000000005</v>
      </c>
      <c r="D136">
        <v>794.5</v>
      </c>
      <c r="E136">
        <v>998.7</v>
      </c>
      <c r="F136" s="10">
        <f t="shared" si="53"/>
        <v>1275.0999999999999</v>
      </c>
      <c r="G136" s="2">
        <f t="shared" si="53"/>
        <v>1521.4</v>
      </c>
      <c r="H136" s="49">
        <f t="shared" si="54"/>
        <v>-16.189036413829385</v>
      </c>
    </row>
    <row r="137" spans="1:8" x14ac:dyDescent="0.2">
      <c r="A137" s="30">
        <f t="shared" si="40"/>
        <v>39793</v>
      </c>
      <c r="B137">
        <v>483.6</v>
      </c>
      <c r="C137">
        <v>687.4</v>
      </c>
      <c r="D137">
        <v>816.9</v>
      </c>
      <c r="E137">
        <v>1023.6</v>
      </c>
      <c r="F137" s="10">
        <f t="shared" si="53"/>
        <v>1300.5</v>
      </c>
      <c r="G137" s="2">
        <f t="shared" si="53"/>
        <v>1711</v>
      </c>
      <c r="H137" s="49">
        <f t="shared" si="54"/>
        <v>-23.991817650496785</v>
      </c>
    </row>
    <row r="138" spans="1:8" x14ac:dyDescent="0.2">
      <c r="A138" s="30">
        <f t="shared" si="40"/>
        <v>39800</v>
      </c>
      <c r="B138">
        <v>456.1</v>
      </c>
      <c r="C138">
        <v>717.9</v>
      </c>
      <c r="D138">
        <v>856.8</v>
      </c>
      <c r="E138">
        <v>1042.2</v>
      </c>
      <c r="F138" s="10">
        <f t="shared" ref="F138:G140" si="55">+B138+D138</f>
        <v>1312.9</v>
      </c>
      <c r="G138" s="2">
        <f t="shared" si="55"/>
        <v>1760.1</v>
      </c>
      <c r="H138" s="49">
        <f t="shared" si="54"/>
        <v>-25.407647292767443</v>
      </c>
    </row>
    <row r="139" spans="1:8" x14ac:dyDescent="0.2">
      <c r="A139" s="30">
        <f t="shared" si="40"/>
        <v>39807</v>
      </c>
      <c r="B139">
        <v>448.1</v>
      </c>
      <c r="C139">
        <v>742.3</v>
      </c>
      <c r="D139">
        <v>879.2</v>
      </c>
      <c r="E139">
        <v>1067.4000000000001</v>
      </c>
      <c r="F139" s="10">
        <f t="shared" si="55"/>
        <v>1327.3000000000002</v>
      </c>
      <c r="G139" s="2">
        <f t="shared" si="55"/>
        <v>1809.7</v>
      </c>
      <c r="H139" s="49">
        <f t="shared" si="54"/>
        <v>-26.656351881527318</v>
      </c>
    </row>
    <row r="140" spans="1:8" x14ac:dyDescent="0.2">
      <c r="A140" s="30">
        <f t="shared" si="40"/>
        <v>39814</v>
      </c>
      <c r="B140">
        <v>417.2</v>
      </c>
      <c r="C140">
        <v>696.4</v>
      </c>
      <c r="D140">
        <v>928.1</v>
      </c>
      <c r="E140">
        <v>1144.8</v>
      </c>
      <c r="F140" s="10">
        <f t="shared" si="55"/>
        <v>1345.3</v>
      </c>
      <c r="G140" s="2">
        <f t="shared" si="55"/>
        <v>1841.1999999999998</v>
      </c>
      <c r="H140" s="49">
        <f t="shared" si="54"/>
        <v>-26.933521616337163</v>
      </c>
    </row>
    <row r="141" spans="1:8" x14ac:dyDescent="0.2">
      <c r="A141" s="30">
        <f t="shared" si="40"/>
        <v>39821</v>
      </c>
      <c r="B141">
        <v>307</v>
      </c>
      <c r="C141">
        <v>792.8</v>
      </c>
      <c r="D141">
        <v>1083.5</v>
      </c>
      <c r="E141">
        <v>1204.3</v>
      </c>
      <c r="F141" s="10">
        <f t="shared" ref="F141:G143" si="56">+B141+D141</f>
        <v>1390.5</v>
      </c>
      <c r="G141" s="2">
        <f t="shared" si="56"/>
        <v>1997.1</v>
      </c>
      <c r="H141" s="49">
        <f t="shared" ref="H141:H146" si="57">+(F141/G141-1)*100</f>
        <v>-30.37404236142406</v>
      </c>
    </row>
    <row r="142" spans="1:8" x14ac:dyDescent="0.2">
      <c r="A142" s="30">
        <f t="shared" si="40"/>
        <v>39828</v>
      </c>
      <c r="B142">
        <v>304.2</v>
      </c>
      <c r="C142">
        <v>786.3</v>
      </c>
      <c r="D142">
        <v>1156.7</v>
      </c>
      <c r="E142">
        <v>1322.4</v>
      </c>
      <c r="F142" s="10">
        <f t="shared" si="56"/>
        <v>1460.9</v>
      </c>
      <c r="G142" s="2">
        <f t="shared" si="56"/>
        <v>2108.6999999999998</v>
      </c>
      <c r="H142" s="49">
        <f t="shared" si="57"/>
        <v>-30.720349030208173</v>
      </c>
    </row>
    <row r="143" spans="1:8" x14ac:dyDescent="0.2">
      <c r="A143" s="30">
        <f t="shared" si="40"/>
        <v>39835</v>
      </c>
      <c r="B143">
        <v>271.8</v>
      </c>
      <c r="C143">
        <v>777.8</v>
      </c>
      <c r="D143">
        <v>1224.9000000000001</v>
      </c>
      <c r="E143">
        <v>1399.5</v>
      </c>
      <c r="F143" s="10">
        <f t="shared" si="56"/>
        <v>1496.7</v>
      </c>
      <c r="G143" s="2">
        <f t="shared" si="56"/>
        <v>2177.3000000000002</v>
      </c>
      <c r="H143" s="49">
        <f t="shared" si="57"/>
        <v>-31.258898635925235</v>
      </c>
    </row>
    <row r="144" spans="1:8" x14ac:dyDescent="0.2">
      <c r="A144" s="30">
        <f t="shared" si="40"/>
        <v>39842</v>
      </c>
      <c r="B144">
        <v>268</v>
      </c>
      <c r="C144">
        <v>826.4</v>
      </c>
      <c r="D144">
        <v>1267.5999999999999</v>
      </c>
      <c r="E144">
        <v>1499.6</v>
      </c>
      <c r="F144" s="10">
        <f t="shared" ref="F144:G146" si="58">+B144+D144</f>
        <v>1535.6</v>
      </c>
      <c r="G144" s="2">
        <f t="shared" si="58"/>
        <v>2326</v>
      </c>
      <c r="H144" s="49">
        <f t="shared" si="57"/>
        <v>-33.98108340498711</v>
      </c>
    </row>
    <row r="145" spans="1:9" x14ac:dyDescent="0.2">
      <c r="A145" s="30">
        <f t="shared" si="40"/>
        <v>39849</v>
      </c>
      <c r="B145">
        <v>285.7</v>
      </c>
      <c r="C145">
        <v>892.3</v>
      </c>
      <c r="D145">
        <v>1346</v>
      </c>
      <c r="E145">
        <v>1577.3</v>
      </c>
      <c r="F145" s="10">
        <f t="shared" si="58"/>
        <v>1631.7</v>
      </c>
      <c r="G145" s="2">
        <f t="shared" si="58"/>
        <v>2469.6</v>
      </c>
      <c r="H145" s="49">
        <f t="shared" si="57"/>
        <v>-33.928571428571416</v>
      </c>
    </row>
    <row r="146" spans="1:9" x14ac:dyDescent="0.2">
      <c r="A146" s="30">
        <f t="shared" si="40"/>
        <v>39856</v>
      </c>
      <c r="B146">
        <v>294.39999999999998</v>
      </c>
      <c r="C146">
        <v>993.6</v>
      </c>
      <c r="D146">
        <v>1385.4</v>
      </c>
      <c r="E146">
        <v>1634.9</v>
      </c>
      <c r="F146" s="10">
        <f t="shared" si="58"/>
        <v>1679.8000000000002</v>
      </c>
      <c r="G146" s="2">
        <f t="shared" si="58"/>
        <v>2628.5</v>
      </c>
      <c r="H146" s="49">
        <f t="shared" si="57"/>
        <v>-36.092828609473081</v>
      </c>
    </row>
    <row r="147" spans="1:9" x14ac:dyDescent="0.2">
      <c r="A147" s="30">
        <f t="shared" si="40"/>
        <v>39863</v>
      </c>
      <c r="B147">
        <v>258</v>
      </c>
      <c r="C147">
        <v>954.7</v>
      </c>
      <c r="D147">
        <v>1440</v>
      </c>
      <c r="E147">
        <v>1699.3</v>
      </c>
      <c r="F147" s="10">
        <f t="shared" ref="F147:G149" si="59">+B147+D147</f>
        <v>1698</v>
      </c>
      <c r="G147" s="2">
        <f t="shared" si="59"/>
        <v>2654</v>
      </c>
      <c r="H147" s="49">
        <f t="shared" ref="H147:H152" si="60">+(F147/G147-1)*100</f>
        <v>-36.021100226073855</v>
      </c>
    </row>
    <row r="148" spans="1:9" x14ac:dyDescent="0.2">
      <c r="A148" s="30">
        <f t="shared" si="40"/>
        <v>39870</v>
      </c>
      <c r="B148">
        <v>252.4</v>
      </c>
      <c r="C148">
        <v>918.4</v>
      </c>
      <c r="D148">
        <v>1479.4</v>
      </c>
      <c r="E148">
        <v>1797.2</v>
      </c>
      <c r="F148" s="10">
        <f t="shared" si="59"/>
        <v>1731.8000000000002</v>
      </c>
      <c r="G148" s="2">
        <f t="shared" si="59"/>
        <v>2715.6</v>
      </c>
      <c r="H148" s="49">
        <f t="shared" si="60"/>
        <v>-36.227721313890108</v>
      </c>
    </row>
    <row r="149" spans="1:9" x14ac:dyDescent="0.2">
      <c r="A149" s="30">
        <f t="shared" si="40"/>
        <v>39877</v>
      </c>
      <c r="B149">
        <v>388.1</v>
      </c>
      <c r="C149">
        <v>967.3</v>
      </c>
      <c r="D149">
        <v>1530.9</v>
      </c>
      <c r="E149">
        <v>1890.5</v>
      </c>
      <c r="F149" s="10">
        <f t="shared" si="59"/>
        <v>1919</v>
      </c>
      <c r="G149" s="2">
        <f t="shared" si="59"/>
        <v>2857.8</v>
      </c>
      <c r="H149" s="49">
        <f t="shared" si="60"/>
        <v>-32.850444397788515</v>
      </c>
    </row>
    <row r="150" spans="1:9" x14ac:dyDescent="0.2">
      <c r="A150" s="30">
        <f t="shared" si="40"/>
        <v>39884</v>
      </c>
      <c r="B150">
        <v>426.1</v>
      </c>
      <c r="C150">
        <v>982.7</v>
      </c>
      <c r="D150">
        <v>1551.4</v>
      </c>
      <c r="E150">
        <v>1978.9</v>
      </c>
      <c r="F150" s="10">
        <f t="shared" ref="F150:G152" si="61">+B150+D150</f>
        <v>1977.5</v>
      </c>
      <c r="G150" s="2">
        <f t="shared" si="61"/>
        <v>2961.6000000000004</v>
      </c>
      <c r="H150" s="49">
        <f t="shared" si="60"/>
        <v>-33.228660183684497</v>
      </c>
    </row>
    <row r="151" spans="1:9" x14ac:dyDescent="0.2">
      <c r="A151" s="30">
        <f t="shared" si="40"/>
        <v>39891</v>
      </c>
      <c r="B151">
        <v>461.2</v>
      </c>
      <c r="C151">
        <v>983</v>
      </c>
      <c r="D151">
        <v>1617.1</v>
      </c>
      <c r="E151">
        <v>2024.2</v>
      </c>
      <c r="F151" s="10">
        <f t="shared" si="61"/>
        <v>2078.2999999999997</v>
      </c>
      <c r="G151" s="2">
        <f t="shared" si="61"/>
        <v>3007.2</v>
      </c>
      <c r="H151" s="49">
        <f t="shared" si="60"/>
        <v>-30.889199255121046</v>
      </c>
    </row>
    <row r="152" spans="1:9" x14ac:dyDescent="0.2">
      <c r="A152" s="30">
        <f t="shared" si="40"/>
        <v>39898</v>
      </c>
      <c r="B152">
        <v>524.70000000000005</v>
      </c>
      <c r="C152">
        <v>917.4</v>
      </c>
      <c r="D152">
        <v>1684.6</v>
      </c>
      <c r="E152">
        <v>2137.3000000000002</v>
      </c>
      <c r="F152" s="10">
        <f t="shared" si="61"/>
        <v>2209.3000000000002</v>
      </c>
      <c r="G152" s="2">
        <f t="shared" si="61"/>
        <v>3054.7000000000003</v>
      </c>
      <c r="H152" s="49">
        <f t="shared" si="60"/>
        <v>-27.675385471568404</v>
      </c>
    </row>
    <row r="153" spans="1:9" x14ac:dyDescent="0.2">
      <c r="A153" s="30">
        <f t="shared" si="40"/>
        <v>39905</v>
      </c>
      <c r="B153">
        <v>497.1</v>
      </c>
      <c r="C153">
        <v>866.3</v>
      </c>
      <c r="D153">
        <v>1784.8</v>
      </c>
      <c r="E153">
        <v>2197.8000000000002</v>
      </c>
      <c r="F153" s="10">
        <f t="shared" ref="F153:F184" si="62">+B153+D153</f>
        <v>2281.9</v>
      </c>
      <c r="G153" s="2">
        <f t="shared" ref="G153:G184" si="63">+C153+E153</f>
        <v>3064.1000000000004</v>
      </c>
      <c r="H153" s="49">
        <f t="shared" ref="H153:H184" si="64">+(F153/G153-1)*100</f>
        <v>-25.527887471035548</v>
      </c>
    </row>
    <row r="154" spans="1:9" x14ac:dyDescent="0.2">
      <c r="A154" s="30">
        <f t="shared" si="40"/>
        <v>39912</v>
      </c>
      <c r="B154">
        <v>448.9</v>
      </c>
      <c r="C154">
        <v>831.3</v>
      </c>
      <c r="D154">
        <v>1855.4</v>
      </c>
      <c r="E154">
        <v>2232.9</v>
      </c>
      <c r="F154" s="10">
        <f t="shared" si="62"/>
        <v>2304.3000000000002</v>
      </c>
      <c r="G154" s="2">
        <f t="shared" si="63"/>
        <v>3064.2</v>
      </c>
      <c r="H154" s="49">
        <f t="shared" si="64"/>
        <v>-24.799295085177199</v>
      </c>
    </row>
    <row r="155" spans="1:9" x14ac:dyDescent="0.2">
      <c r="A155" s="30">
        <f t="shared" si="40"/>
        <v>39919</v>
      </c>
      <c r="B155">
        <v>440.9</v>
      </c>
      <c r="C155">
        <v>897.3</v>
      </c>
      <c r="D155">
        <v>1951.7</v>
      </c>
      <c r="E155">
        <v>2337.3000000000002</v>
      </c>
      <c r="F155" s="10">
        <f t="shared" si="62"/>
        <v>2392.6</v>
      </c>
      <c r="G155" s="2">
        <f t="shared" si="63"/>
        <v>3234.6000000000004</v>
      </c>
      <c r="H155" s="49">
        <f t="shared" si="64"/>
        <v>-26.031039386632049</v>
      </c>
    </row>
    <row r="156" spans="1:9" x14ac:dyDescent="0.2">
      <c r="A156" s="30">
        <f t="shared" si="40"/>
        <v>39926</v>
      </c>
      <c r="B156">
        <v>517.70000000000005</v>
      </c>
      <c r="C156">
        <v>935.1</v>
      </c>
      <c r="D156">
        <v>1982.9</v>
      </c>
      <c r="E156">
        <v>2388.6</v>
      </c>
      <c r="F156" s="10">
        <f t="shared" si="62"/>
        <v>2500.6000000000004</v>
      </c>
      <c r="G156" s="2">
        <f t="shared" si="63"/>
        <v>3323.7</v>
      </c>
      <c r="H156" s="49">
        <f t="shared" si="64"/>
        <v>-24.764569606161789</v>
      </c>
    </row>
    <row r="157" spans="1:9" x14ac:dyDescent="0.2">
      <c r="A157" s="30">
        <f t="shared" si="40"/>
        <v>39933</v>
      </c>
      <c r="B157">
        <v>597</v>
      </c>
      <c r="C157">
        <v>875.1</v>
      </c>
      <c r="D157">
        <v>2008.8</v>
      </c>
      <c r="E157">
        <v>2461.1999999999998</v>
      </c>
      <c r="F157" s="10">
        <f t="shared" si="62"/>
        <v>2605.8000000000002</v>
      </c>
      <c r="G157" s="2">
        <f t="shared" si="63"/>
        <v>3336.2999999999997</v>
      </c>
      <c r="H157" s="49">
        <f t="shared" si="64"/>
        <v>-21.89551299343583</v>
      </c>
      <c r="I157">
        <v>109.5</v>
      </c>
    </row>
    <row r="158" spans="1:9" x14ac:dyDescent="0.2">
      <c r="A158" s="30">
        <f t="shared" si="40"/>
        <v>39940</v>
      </c>
      <c r="B158">
        <v>635.4</v>
      </c>
      <c r="C158">
        <v>819.9</v>
      </c>
      <c r="D158">
        <v>2124</v>
      </c>
      <c r="E158">
        <v>2545.6</v>
      </c>
      <c r="F158" s="10">
        <f t="shared" si="62"/>
        <v>2759.4</v>
      </c>
      <c r="G158" s="2">
        <f t="shared" si="63"/>
        <v>3365.5</v>
      </c>
      <c r="H158" s="49">
        <f t="shared" si="64"/>
        <v>-18.009211112761847</v>
      </c>
      <c r="I158">
        <v>109.5</v>
      </c>
    </row>
    <row r="159" spans="1:9" x14ac:dyDescent="0.2">
      <c r="A159" s="30">
        <f t="shared" si="40"/>
        <v>39947</v>
      </c>
      <c r="B159">
        <v>588.9</v>
      </c>
      <c r="C159">
        <v>803.7</v>
      </c>
      <c r="D159">
        <v>2148.4</v>
      </c>
      <c r="E159">
        <v>2625.5</v>
      </c>
      <c r="F159" s="10">
        <f t="shared" si="62"/>
        <v>2737.3</v>
      </c>
      <c r="G159" s="2">
        <f t="shared" si="63"/>
        <v>3429.2</v>
      </c>
      <c r="H159" s="49">
        <f t="shared" si="64"/>
        <v>-20.176717601772999</v>
      </c>
      <c r="I159">
        <v>128.6</v>
      </c>
    </row>
    <row r="160" spans="1:9" x14ac:dyDescent="0.2">
      <c r="A160" s="30">
        <f t="shared" si="40"/>
        <v>39954</v>
      </c>
      <c r="B160">
        <v>571.6</v>
      </c>
      <c r="C160">
        <v>739.8</v>
      </c>
      <c r="D160">
        <v>2227.4</v>
      </c>
      <c r="E160">
        <v>2723.9</v>
      </c>
      <c r="F160" s="10">
        <f t="shared" si="62"/>
        <v>2799</v>
      </c>
      <c r="G160" s="2">
        <f t="shared" si="63"/>
        <v>3463.7</v>
      </c>
      <c r="H160" s="49">
        <f t="shared" si="64"/>
        <v>-19.190461067644428</v>
      </c>
      <c r="I160">
        <v>128.6</v>
      </c>
    </row>
    <row r="161" spans="1:9" x14ac:dyDescent="0.2">
      <c r="A161" s="30">
        <f t="shared" si="40"/>
        <v>39961</v>
      </c>
      <c r="B161">
        <v>498.2</v>
      </c>
      <c r="C161">
        <v>678.6</v>
      </c>
      <c r="D161">
        <v>2347.9</v>
      </c>
      <c r="E161">
        <v>2792.7</v>
      </c>
      <c r="F161" s="10">
        <f t="shared" si="62"/>
        <v>2846.1</v>
      </c>
      <c r="G161" s="2">
        <f t="shared" si="63"/>
        <v>3471.2999999999997</v>
      </c>
      <c r="H161" s="49">
        <f t="shared" si="64"/>
        <v>-18.010543600380259</v>
      </c>
      <c r="I161">
        <v>128.6</v>
      </c>
    </row>
    <row r="162" spans="1:9" x14ac:dyDescent="0.2">
      <c r="A162" s="30">
        <f t="shared" si="40"/>
        <v>39968</v>
      </c>
      <c r="B162">
        <v>415.4</v>
      </c>
      <c r="C162">
        <v>660.6</v>
      </c>
      <c r="D162">
        <v>2443.1</v>
      </c>
      <c r="E162">
        <v>2830.4</v>
      </c>
      <c r="F162" s="10">
        <f t="shared" si="62"/>
        <v>2858.5</v>
      </c>
      <c r="G162" s="2">
        <f t="shared" si="63"/>
        <v>3491</v>
      </c>
      <c r="H162" s="49">
        <f t="shared" si="64"/>
        <v>-18.118017759954164</v>
      </c>
      <c r="I162">
        <v>182.2</v>
      </c>
    </row>
    <row r="163" spans="1:9" x14ac:dyDescent="0.2">
      <c r="A163" s="30">
        <f t="shared" si="40"/>
        <v>39975</v>
      </c>
      <c r="B163">
        <v>425.9</v>
      </c>
      <c r="C163">
        <v>680.7</v>
      </c>
      <c r="D163">
        <v>2483.6</v>
      </c>
      <c r="E163">
        <v>2842.6</v>
      </c>
      <c r="F163" s="10">
        <f t="shared" si="62"/>
        <v>2909.5</v>
      </c>
      <c r="G163" s="2">
        <f t="shared" si="63"/>
        <v>3523.3</v>
      </c>
      <c r="H163" s="49">
        <f t="shared" si="64"/>
        <v>-17.421167655323146</v>
      </c>
      <c r="I163">
        <v>182.2</v>
      </c>
    </row>
    <row r="164" spans="1:9" x14ac:dyDescent="0.2">
      <c r="A164" s="30">
        <f t="shared" si="40"/>
        <v>39982</v>
      </c>
      <c r="B164">
        <v>400.2</v>
      </c>
      <c r="C164">
        <v>539.5</v>
      </c>
      <c r="D164">
        <v>2530.6</v>
      </c>
      <c r="E164">
        <v>2980</v>
      </c>
      <c r="F164" s="10">
        <f t="shared" si="62"/>
        <v>2930.7999999999997</v>
      </c>
      <c r="G164" s="2">
        <f t="shared" si="63"/>
        <v>3519.5</v>
      </c>
      <c r="H164" s="49">
        <f t="shared" si="64"/>
        <v>-16.726807785196772</v>
      </c>
      <c r="I164">
        <v>249.6</v>
      </c>
    </row>
    <row r="165" spans="1:9" x14ac:dyDescent="0.2">
      <c r="A165" s="30">
        <f t="shared" si="40"/>
        <v>39989</v>
      </c>
      <c r="B165">
        <v>404.2</v>
      </c>
      <c r="C165">
        <v>483.6</v>
      </c>
      <c r="D165">
        <v>2570.1</v>
      </c>
      <c r="E165">
        <v>3058.6</v>
      </c>
      <c r="F165" s="10">
        <f t="shared" si="62"/>
        <v>2974.2999999999997</v>
      </c>
      <c r="G165" s="2">
        <f t="shared" si="63"/>
        <v>3542.2</v>
      </c>
      <c r="H165" s="49">
        <f t="shared" si="64"/>
        <v>-16.032409237197221</v>
      </c>
      <c r="I165">
        <v>249.6</v>
      </c>
    </row>
    <row r="166" spans="1:9" x14ac:dyDescent="0.2">
      <c r="A166" s="30">
        <f t="shared" si="40"/>
        <v>39996</v>
      </c>
      <c r="B166">
        <v>301.8</v>
      </c>
      <c r="C166">
        <v>489.7</v>
      </c>
      <c r="D166">
        <v>2697.4</v>
      </c>
      <c r="E166">
        <v>3112.4</v>
      </c>
      <c r="F166" s="10">
        <f t="shared" si="62"/>
        <v>2999.2000000000003</v>
      </c>
      <c r="G166" s="2">
        <f t="shared" si="63"/>
        <v>3602.1</v>
      </c>
      <c r="H166" s="49">
        <f t="shared" si="64"/>
        <v>-16.737458704644503</v>
      </c>
      <c r="I166">
        <v>249.6</v>
      </c>
    </row>
    <row r="167" spans="1:9" x14ac:dyDescent="0.2">
      <c r="A167" s="30">
        <f t="shared" si="40"/>
        <v>40003</v>
      </c>
      <c r="B167">
        <v>255.6</v>
      </c>
      <c r="C167">
        <v>445.4</v>
      </c>
      <c r="D167">
        <v>2756.8</v>
      </c>
      <c r="E167">
        <v>3150</v>
      </c>
      <c r="F167" s="10">
        <f t="shared" si="62"/>
        <v>3012.4</v>
      </c>
      <c r="G167" s="2">
        <f t="shared" si="63"/>
        <v>3595.4</v>
      </c>
      <c r="H167" s="49">
        <f t="shared" si="64"/>
        <v>-16.21516382043723</v>
      </c>
      <c r="I167">
        <v>249.6</v>
      </c>
    </row>
    <row r="168" spans="1:9" x14ac:dyDescent="0.2">
      <c r="A168" s="30">
        <f t="shared" si="40"/>
        <v>40010</v>
      </c>
      <c r="B168">
        <v>345.6</v>
      </c>
      <c r="C168">
        <v>437.4</v>
      </c>
      <c r="D168">
        <v>2782.1</v>
      </c>
      <c r="E168">
        <v>3189.1</v>
      </c>
      <c r="F168" s="10">
        <f t="shared" si="62"/>
        <v>3127.7</v>
      </c>
      <c r="G168" s="2">
        <f t="shared" si="63"/>
        <v>3626.5</v>
      </c>
      <c r="H168" s="49">
        <f t="shared" si="64"/>
        <v>-13.75430856197436</v>
      </c>
      <c r="I168">
        <v>249.6</v>
      </c>
    </row>
    <row r="169" spans="1:9" x14ac:dyDescent="0.2">
      <c r="A169" s="30">
        <f t="shared" si="40"/>
        <v>40017</v>
      </c>
      <c r="B169">
        <v>332.3</v>
      </c>
      <c r="C169">
        <v>367.6</v>
      </c>
      <c r="D169">
        <v>2807.5</v>
      </c>
      <c r="E169">
        <v>3233.3</v>
      </c>
      <c r="F169" s="10">
        <f t="shared" si="62"/>
        <v>3139.8</v>
      </c>
      <c r="G169" s="2">
        <f t="shared" si="63"/>
        <v>3600.9</v>
      </c>
      <c r="H169" s="49">
        <f t="shared" si="64"/>
        <v>-12.805132050320756</v>
      </c>
      <c r="I169">
        <v>289.60000000000002</v>
      </c>
    </row>
    <row r="170" spans="1:9" x14ac:dyDescent="0.2">
      <c r="A170" s="30">
        <f t="shared" si="40"/>
        <v>40024</v>
      </c>
      <c r="B170">
        <v>242.7</v>
      </c>
      <c r="C170">
        <v>335.8</v>
      </c>
      <c r="D170">
        <v>2923.4</v>
      </c>
      <c r="E170">
        <v>3300.5</v>
      </c>
      <c r="F170" s="10">
        <f t="shared" si="62"/>
        <v>3166.1</v>
      </c>
      <c r="G170" s="2">
        <f t="shared" si="63"/>
        <v>3636.3</v>
      </c>
      <c r="H170" s="49">
        <f t="shared" si="64"/>
        <v>-12.930726287710037</v>
      </c>
      <c r="I170">
        <v>311.7</v>
      </c>
    </row>
    <row r="171" spans="1:9" x14ac:dyDescent="0.2">
      <c r="A171" s="30">
        <f t="shared" si="40"/>
        <v>40031</v>
      </c>
      <c r="B171">
        <v>218.1</v>
      </c>
      <c r="C171">
        <v>306.7</v>
      </c>
      <c r="D171">
        <v>2949.5</v>
      </c>
      <c r="E171">
        <v>3350.2</v>
      </c>
      <c r="F171" s="10">
        <f t="shared" si="62"/>
        <v>3167.6</v>
      </c>
      <c r="G171" s="2">
        <f t="shared" si="63"/>
        <v>3656.8999999999996</v>
      </c>
      <c r="H171" s="49">
        <f t="shared" si="64"/>
        <v>-13.380185402936906</v>
      </c>
      <c r="I171">
        <v>311.7</v>
      </c>
    </row>
    <row r="172" spans="1:9" x14ac:dyDescent="0.2">
      <c r="A172" s="30">
        <f t="shared" si="40"/>
        <v>40038</v>
      </c>
      <c r="B172">
        <v>152.9</v>
      </c>
      <c r="C172">
        <v>242.3</v>
      </c>
      <c r="D172">
        <v>3017.2</v>
      </c>
      <c r="E172">
        <v>3437.4</v>
      </c>
      <c r="F172" s="10">
        <f t="shared" si="62"/>
        <v>3170.1</v>
      </c>
      <c r="G172" s="2">
        <f t="shared" si="63"/>
        <v>3679.7000000000003</v>
      </c>
      <c r="H172" s="49">
        <f t="shared" si="64"/>
        <v>-13.848955077859614</v>
      </c>
      <c r="I172">
        <v>324.8</v>
      </c>
    </row>
    <row r="173" spans="1:9" x14ac:dyDescent="0.2">
      <c r="A173" s="30">
        <f t="shared" si="40"/>
        <v>40045</v>
      </c>
      <c r="B173">
        <v>154.9</v>
      </c>
      <c r="C173">
        <v>178.3</v>
      </c>
      <c r="D173">
        <v>3017.2</v>
      </c>
      <c r="E173">
        <v>3503</v>
      </c>
      <c r="F173" s="10">
        <f t="shared" si="62"/>
        <v>3172.1</v>
      </c>
      <c r="G173" s="2">
        <f t="shared" si="63"/>
        <v>3681.3</v>
      </c>
      <c r="H173" s="49">
        <f t="shared" si="64"/>
        <v>-13.832070192595014</v>
      </c>
      <c r="I173">
        <v>406.3</v>
      </c>
    </row>
    <row r="174" spans="1:9" x14ac:dyDescent="0.2">
      <c r="A174" s="30">
        <f t="shared" si="40"/>
        <v>40052</v>
      </c>
      <c r="B174">
        <v>116.8</v>
      </c>
      <c r="C174">
        <v>116.4</v>
      </c>
      <c r="D174">
        <v>3056.7</v>
      </c>
      <c r="E174">
        <v>3574.4</v>
      </c>
      <c r="F174" s="10">
        <f t="shared" si="62"/>
        <v>3173.5</v>
      </c>
      <c r="G174" s="2">
        <f t="shared" si="63"/>
        <v>3690.8</v>
      </c>
      <c r="H174" s="49">
        <f t="shared" si="64"/>
        <v>-14.015931505364698</v>
      </c>
      <c r="I174">
        <v>546</v>
      </c>
    </row>
    <row r="175" spans="1:9" x14ac:dyDescent="0.2">
      <c r="A175" s="30">
        <f t="shared" si="40"/>
        <v>40059</v>
      </c>
      <c r="B175">
        <v>566.79999999999995</v>
      </c>
      <c r="C175">
        <v>590</v>
      </c>
      <c r="D175">
        <v>1.1000000000000001</v>
      </c>
      <c r="E175">
        <v>14.9</v>
      </c>
      <c r="F175" s="10">
        <f t="shared" si="62"/>
        <v>567.9</v>
      </c>
      <c r="G175" s="2">
        <f t="shared" si="63"/>
        <v>604.9</v>
      </c>
      <c r="H175" s="49">
        <f t="shared" si="64"/>
        <v>-6.1167135063646905</v>
      </c>
    </row>
    <row r="176" spans="1:9" x14ac:dyDescent="0.2">
      <c r="A176" s="30">
        <f t="shared" si="40"/>
        <v>40066</v>
      </c>
      <c r="B176">
        <v>571.9</v>
      </c>
      <c r="C176">
        <v>604.29999999999995</v>
      </c>
      <c r="D176">
        <v>30.2</v>
      </c>
      <c r="E176">
        <v>38.700000000000003</v>
      </c>
      <c r="F176" s="10">
        <f t="shared" si="62"/>
        <v>602.1</v>
      </c>
      <c r="G176" s="2">
        <f t="shared" si="63"/>
        <v>643</v>
      </c>
      <c r="H176" s="49">
        <f t="shared" si="64"/>
        <v>-6.3608087091757355</v>
      </c>
    </row>
    <row r="177" spans="1:9" x14ac:dyDescent="0.2">
      <c r="A177" s="30">
        <f t="shared" si="40"/>
        <v>40073</v>
      </c>
      <c r="B177">
        <v>595</v>
      </c>
      <c r="C177">
        <v>652.79999999999995</v>
      </c>
      <c r="D177">
        <v>32.799999999999997</v>
      </c>
      <c r="E177">
        <v>48.2</v>
      </c>
      <c r="F177" s="10">
        <f t="shared" si="62"/>
        <v>627.79999999999995</v>
      </c>
      <c r="G177" s="2">
        <f t="shared" si="63"/>
        <v>701</v>
      </c>
      <c r="H177" s="49">
        <f t="shared" si="64"/>
        <v>-10.442225392296722</v>
      </c>
    </row>
    <row r="178" spans="1:9" x14ac:dyDescent="0.2">
      <c r="A178" s="30">
        <f t="shared" si="40"/>
        <v>40080</v>
      </c>
      <c r="B178">
        <v>580.5</v>
      </c>
      <c r="C178">
        <v>679.2</v>
      </c>
      <c r="D178">
        <v>58.3</v>
      </c>
      <c r="E178">
        <v>76.8</v>
      </c>
      <c r="F178" s="10">
        <f t="shared" si="62"/>
        <v>638.79999999999995</v>
      </c>
      <c r="G178" s="2">
        <f t="shared" si="63"/>
        <v>756</v>
      </c>
      <c r="H178" s="49">
        <f t="shared" si="64"/>
        <v>-15.502645502645507</v>
      </c>
    </row>
    <row r="179" spans="1:9" x14ac:dyDescent="0.2">
      <c r="A179" s="30">
        <f t="shared" si="40"/>
        <v>40087</v>
      </c>
      <c r="B179">
        <v>570.9</v>
      </c>
      <c r="C179">
        <v>621.9</v>
      </c>
      <c r="D179">
        <v>79.099999999999994</v>
      </c>
      <c r="E179">
        <v>148.4</v>
      </c>
      <c r="F179" s="10">
        <f t="shared" si="62"/>
        <v>650</v>
      </c>
      <c r="G179" s="2">
        <f t="shared" si="63"/>
        <v>770.3</v>
      </c>
      <c r="H179" s="49">
        <f t="shared" si="64"/>
        <v>-15.6172919641698</v>
      </c>
    </row>
    <row r="180" spans="1:9" x14ac:dyDescent="0.2">
      <c r="A180" s="30">
        <f t="shared" si="40"/>
        <v>40094</v>
      </c>
      <c r="B180">
        <v>510.9</v>
      </c>
      <c r="C180">
        <v>700.1</v>
      </c>
      <c r="D180">
        <v>198.9</v>
      </c>
      <c r="E180">
        <v>178.6</v>
      </c>
      <c r="F180" s="10">
        <f t="shared" si="62"/>
        <v>709.8</v>
      </c>
      <c r="G180" s="2">
        <f t="shared" si="63"/>
        <v>878.7</v>
      </c>
      <c r="H180" s="49">
        <f t="shared" si="64"/>
        <v>-19.221577330146822</v>
      </c>
    </row>
    <row r="181" spans="1:9" x14ac:dyDescent="0.2">
      <c r="A181" s="30">
        <f t="shared" si="40"/>
        <v>40101</v>
      </c>
      <c r="B181">
        <v>564.4</v>
      </c>
      <c r="C181">
        <v>553.20000000000005</v>
      </c>
      <c r="D181">
        <v>238.3</v>
      </c>
      <c r="E181">
        <v>351.1</v>
      </c>
      <c r="F181" s="10">
        <f t="shared" si="62"/>
        <v>802.7</v>
      </c>
      <c r="G181" s="2">
        <f t="shared" si="63"/>
        <v>904.30000000000007</v>
      </c>
      <c r="H181" s="49">
        <f t="shared" si="64"/>
        <v>-11.235209554351433</v>
      </c>
    </row>
    <row r="182" spans="1:9" x14ac:dyDescent="0.2">
      <c r="A182" s="30">
        <f t="shared" si="40"/>
        <v>40108</v>
      </c>
      <c r="B182">
        <v>457</v>
      </c>
      <c r="C182">
        <v>473</v>
      </c>
      <c r="D182">
        <v>387.5</v>
      </c>
      <c r="E182">
        <v>481.9</v>
      </c>
      <c r="F182" s="10">
        <f t="shared" si="62"/>
        <v>844.5</v>
      </c>
      <c r="G182" s="2">
        <f t="shared" si="63"/>
        <v>954.9</v>
      </c>
      <c r="H182" s="49">
        <f t="shared" si="64"/>
        <v>-11.561420043983661</v>
      </c>
    </row>
    <row r="183" spans="1:9" x14ac:dyDescent="0.2">
      <c r="A183" s="30">
        <f t="shared" si="40"/>
        <v>40115</v>
      </c>
      <c r="B183">
        <v>491.7</v>
      </c>
      <c r="C183">
        <v>443.1</v>
      </c>
      <c r="D183">
        <v>422</v>
      </c>
      <c r="E183">
        <v>522.9</v>
      </c>
      <c r="F183" s="10">
        <f t="shared" si="62"/>
        <v>913.7</v>
      </c>
      <c r="G183" s="2">
        <f t="shared" si="63"/>
        <v>966</v>
      </c>
      <c r="H183" s="49">
        <f t="shared" si="64"/>
        <v>-5.4140786749482306</v>
      </c>
    </row>
    <row r="184" spans="1:9" x14ac:dyDescent="0.2">
      <c r="A184" s="30">
        <f t="shared" si="40"/>
        <v>40122</v>
      </c>
      <c r="B184">
        <v>515.29999999999995</v>
      </c>
      <c r="C184">
        <v>508.7</v>
      </c>
      <c r="D184">
        <v>484.1</v>
      </c>
      <c r="E184">
        <v>661.5</v>
      </c>
      <c r="F184" s="10">
        <f t="shared" si="62"/>
        <v>999.4</v>
      </c>
      <c r="G184" s="2">
        <f t="shared" si="63"/>
        <v>1170.2</v>
      </c>
      <c r="H184" s="49">
        <f t="shared" si="64"/>
        <v>-14.595795590497351</v>
      </c>
    </row>
    <row r="185" spans="1:9" x14ac:dyDescent="0.2">
      <c r="A185" s="30">
        <f t="shared" si="40"/>
        <v>40129</v>
      </c>
      <c r="B185">
        <v>525.1</v>
      </c>
      <c r="C185">
        <v>508.7</v>
      </c>
      <c r="D185">
        <v>616.5</v>
      </c>
      <c r="E185">
        <v>661.5</v>
      </c>
      <c r="F185" s="10">
        <f t="shared" ref="F185:F216" si="65">+B185+D185</f>
        <v>1141.5999999999999</v>
      </c>
      <c r="G185" s="2">
        <f t="shared" ref="G185:G216" si="66">+C185+E185</f>
        <v>1170.2</v>
      </c>
      <c r="H185" s="49">
        <f t="shared" ref="H185:H216" si="67">+(F185/G185-1)*100</f>
        <v>-2.4440266621090556</v>
      </c>
    </row>
    <row r="186" spans="1:9" x14ac:dyDescent="0.2">
      <c r="A186" s="30">
        <f t="shared" si="40"/>
        <v>40136</v>
      </c>
      <c r="B186">
        <v>501.5</v>
      </c>
      <c r="C186">
        <v>523.9</v>
      </c>
      <c r="D186">
        <v>658</v>
      </c>
      <c r="E186">
        <v>699</v>
      </c>
      <c r="F186" s="10">
        <f t="shared" si="65"/>
        <v>1159.5</v>
      </c>
      <c r="G186" s="2">
        <f t="shared" si="66"/>
        <v>1222.9000000000001</v>
      </c>
      <c r="H186" s="49">
        <f t="shared" si="67"/>
        <v>-5.1843977430697574</v>
      </c>
    </row>
    <row r="187" spans="1:9" x14ac:dyDescent="0.2">
      <c r="A187" s="30">
        <f t="shared" si="40"/>
        <v>40143</v>
      </c>
      <c r="B187">
        <v>468</v>
      </c>
      <c r="C187">
        <v>525.6</v>
      </c>
      <c r="D187">
        <v>718.9</v>
      </c>
      <c r="E187">
        <v>749.7</v>
      </c>
      <c r="F187" s="10">
        <f t="shared" si="65"/>
        <v>1186.9000000000001</v>
      </c>
      <c r="G187" s="2">
        <f t="shared" si="66"/>
        <v>1275.3000000000002</v>
      </c>
      <c r="H187" s="49">
        <f t="shared" si="67"/>
        <v>-6.9317023445463866</v>
      </c>
      <c r="I187">
        <v>7.6</v>
      </c>
    </row>
    <row r="188" spans="1:9" x14ac:dyDescent="0.2">
      <c r="A188" s="30">
        <f t="shared" si="40"/>
        <v>40150</v>
      </c>
      <c r="B188">
        <v>368.9</v>
      </c>
      <c r="C188">
        <v>480.6</v>
      </c>
      <c r="D188">
        <v>847.2</v>
      </c>
      <c r="E188">
        <v>794.5</v>
      </c>
      <c r="F188" s="10">
        <f t="shared" si="65"/>
        <v>1216.0999999999999</v>
      </c>
      <c r="G188" s="2">
        <f t="shared" si="66"/>
        <v>1275.0999999999999</v>
      </c>
      <c r="H188" s="49">
        <f t="shared" si="67"/>
        <v>-4.627088071523799</v>
      </c>
    </row>
    <row r="189" spans="1:9" x14ac:dyDescent="0.2">
      <c r="A189" s="30">
        <f t="shared" si="40"/>
        <v>40157</v>
      </c>
      <c r="B189">
        <v>417</v>
      </c>
      <c r="C189">
        <v>483.6</v>
      </c>
      <c r="D189">
        <v>890.8</v>
      </c>
      <c r="E189">
        <v>816.9</v>
      </c>
      <c r="F189" s="10">
        <f t="shared" si="65"/>
        <v>1307.8</v>
      </c>
      <c r="G189" s="2">
        <f t="shared" si="66"/>
        <v>1300.5</v>
      </c>
      <c r="H189" s="49">
        <f t="shared" si="67"/>
        <v>0.56132256824297233</v>
      </c>
    </row>
    <row r="190" spans="1:9" x14ac:dyDescent="0.2">
      <c r="A190" s="30">
        <f t="shared" si="40"/>
        <v>40164</v>
      </c>
      <c r="B190">
        <v>404.4</v>
      </c>
      <c r="C190">
        <v>456.1</v>
      </c>
      <c r="D190">
        <v>972.1</v>
      </c>
      <c r="E190">
        <v>856.8</v>
      </c>
      <c r="F190" s="10">
        <f t="shared" si="65"/>
        <v>1376.5</v>
      </c>
      <c r="G190" s="2">
        <f t="shared" si="66"/>
        <v>1312.9</v>
      </c>
      <c r="H190" s="49">
        <f t="shared" si="67"/>
        <v>4.8442379465305718</v>
      </c>
    </row>
    <row r="191" spans="1:9" x14ac:dyDescent="0.2">
      <c r="A191" s="30">
        <f t="shared" si="40"/>
        <v>40171</v>
      </c>
      <c r="B191">
        <v>398.6</v>
      </c>
      <c r="C191">
        <v>448.1</v>
      </c>
      <c r="D191">
        <v>1027.7</v>
      </c>
      <c r="E191">
        <v>879.2</v>
      </c>
      <c r="F191" s="10">
        <f t="shared" si="65"/>
        <v>1426.3000000000002</v>
      </c>
      <c r="G191" s="2">
        <f t="shared" si="66"/>
        <v>1327.3000000000002</v>
      </c>
      <c r="H191" s="49">
        <f t="shared" si="67"/>
        <v>7.4587508475853159</v>
      </c>
    </row>
    <row r="192" spans="1:9" x14ac:dyDescent="0.2">
      <c r="A192" s="30">
        <f t="shared" si="40"/>
        <v>40178</v>
      </c>
      <c r="B192">
        <v>419.9</v>
      </c>
      <c r="C192">
        <v>417.2</v>
      </c>
      <c r="D192">
        <v>1065.5999999999999</v>
      </c>
      <c r="E192">
        <v>928.1</v>
      </c>
      <c r="F192" s="10">
        <f t="shared" si="65"/>
        <v>1485.5</v>
      </c>
      <c r="G192" s="2">
        <f t="shared" si="66"/>
        <v>1345.3</v>
      </c>
      <c r="H192" s="49">
        <f t="shared" si="67"/>
        <v>10.421467330706902</v>
      </c>
    </row>
    <row r="193" spans="1:8" x14ac:dyDescent="0.2">
      <c r="A193" s="30">
        <f t="shared" si="40"/>
        <v>40185</v>
      </c>
      <c r="B193">
        <v>431.5</v>
      </c>
      <c r="C193">
        <v>307</v>
      </c>
      <c r="D193">
        <v>1114.2</v>
      </c>
      <c r="E193">
        <v>1083.5</v>
      </c>
      <c r="F193" s="10">
        <f t="shared" si="65"/>
        <v>1545.7</v>
      </c>
      <c r="G193" s="2">
        <f t="shared" si="66"/>
        <v>1390.5</v>
      </c>
      <c r="H193" s="49">
        <f t="shared" si="67"/>
        <v>11.161452714850784</v>
      </c>
    </row>
    <row r="194" spans="1:8" x14ac:dyDescent="0.2">
      <c r="A194" s="30">
        <f t="shared" si="40"/>
        <v>40192</v>
      </c>
      <c r="B194">
        <v>463.4</v>
      </c>
      <c r="C194">
        <v>304.2</v>
      </c>
      <c r="D194">
        <v>1195.4000000000001</v>
      </c>
      <c r="E194">
        <v>1156.7</v>
      </c>
      <c r="F194" s="10">
        <f t="shared" si="65"/>
        <v>1658.8000000000002</v>
      </c>
      <c r="G194" s="2">
        <f t="shared" si="66"/>
        <v>1460.9</v>
      </c>
      <c r="H194" s="49">
        <f t="shared" si="67"/>
        <v>13.546443972893417</v>
      </c>
    </row>
    <row r="195" spans="1:8" x14ac:dyDescent="0.2">
      <c r="A195" s="30">
        <f t="shared" si="40"/>
        <v>40199</v>
      </c>
      <c r="B195">
        <v>468.6</v>
      </c>
      <c r="C195">
        <v>271.8</v>
      </c>
      <c r="D195">
        <v>1250.4000000000001</v>
      </c>
      <c r="E195">
        <v>1224.9000000000001</v>
      </c>
      <c r="F195" s="10">
        <f t="shared" si="65"/>
        <v>1719</v>
      </c>
      <c r="G195" s="2">
        <f t="shared" si="66"/>
        <v>1496.7</v>
      </c>
      <c r="H195" s="49">
        <f t="shared" si="67"/>
        <v>14.852675886951294</v>
      </c>
    </row>
    <row r="196" spans="1:8" x14ac:dyDescent="0.2">
      <c r="A196" s="30">
        <f t="shared" si="40"/>
        <v>40206</v>
      </c>
      <c r="B196">
        <v>487</v>
      </c>
      <c r="C196">
        <v>268</v>
      </c>
      <c r="D196">
        <v>1297.5999999999999</v>
      </c>
      <c r="E196">
        <v>1267.5999999999999</v>
      </c>
      <c r="F196" s="10">
        <f t="shared" si="65"/>
        <v>1784.6</v>
      </c>
      <c r="G196" s="2">
        <f t="shared" si="66"/>
        <v>1535.6</v>
      </c>
      <c r="H196" s="49">
        <f t="shared" si="67"/>
        <v>16.215160197968224</v>
      </c>
    </row>
    <row r="197" spans="1:8" x14ac:dyDescent="0.2">
      <c r="A197" s="30">
        <f t="shared" si="40"/>
        <v>40213</v>
      </c>
      <c r="B197">
        <v>513.79999999999995</v>
      </c>
      <c r="C197">
        <v>285.7</v>
      </c>
      <c r="D197">
        <v>1379.6</v>
      </c>
      <c r="E197">
        <v>1346</v>
      </c>
      <c r="F197" s="10">
        <f t="shared" si="65"/>
        <v>1893.3999999999999</v>
      </c>
      <c r="G197" s="2">
        <f t="shared" si="66"/>
        <v>1631.7</v>
      </c>
      <c r="H197" s="49">
        <f t="shared" si="67"/>
        <v>16.038487467058893</v>
      </c>
    </row>
    <row r="198" spans="1:8" x14ac:dyDescent="0.2">
      <c r="A198" s="30">
        <f t="shared" si="40"/>
        <v>40220</v>
      </c>
      <c r="B198">
        <v>573.29999999999995</v>
      </c>
      <c r="C198">
        <v>294.39999999999998</v>
      </c>
      <c r="D198">
        <v>1437.8</v>
      </c>
      <c r="E198">
        <v>1385.4</v>
      </c>
      <c r="F198" s="10">
        <f t="shared" si="65"/>
        <v>2011.1</v>
      </c>
      <c r="G198" s="2">
        <f t="shared" si="66"/>
        <v>1679.8000000000002</v>
      </c>
      <c r="H198" s="49">
        <f t="shared" si="67"/>
        <v>19.722586022145471</v>
      </c>
    </row>
    <row r="199" spans="1:8" x14ac:dyDescent="0.2">
      <c r="A199" s="30">
        <f t="shared" si="40"/>
        <v>40227</v>
      </c>
      <c r="B199">
        <v>572</v>
      </c>
      <c r="C199">
        <v>258</v>
      </c>
      <c r="D199">
        <v>1497.5</v>
      </c>
      <c r="E199">
        <v>1440</v>
      </c>
      <c r="F199" s="10">
        <f t="shared" si="65"/>
        <v>2069.5</v>
      </c>
      <c r="G199" s="2">
        <f t="shared" si="66"/>
        <v>1698</v>
      </c>
      <c r="H199" s="49">
        <f t="shared" si="67"/>
        <v>21.878680800942284</v>
      </c>
    </row>
    <row r="200" spans="1:8" x14ac:dyDescent="0.2">
      <c r="A200" s="30">
        <f t="shared" si="40"/>
        <v>40234</v>
      </c>
      <c r="B200">
        <v>541.29999999999995</v>
      </c>
      <c r="C200">
        <v>252.4</v>
      </c>
      <c r="D200">
        <v>1541.8</v>
      </c>
      <c r="E200">
        <v>1479.4</v>
      </c>
      <c r="F200" s="10">
        <f t="shared" si="65"/>
        <v>2083.1</v>
      </c>
      <c r="G200" s="2">
        <f t="shared" si="66"/>
        <v>1731.8000000000002</v>
      </c>
      <c r="H200" s="49">
        <f t="shared" si="67"/>
        <v>20.285252338607208</v>
      </c>
    </row>
    <row r="201" spans="1:8" x14ac:dyDescent="0.2">
      <c r="A201" s="30">
        <f t="shared" si="40"/>
        <v>40241</v>
      </c>
      <c r="B201">
        <v>489.9</v>
      </c>
      <c r="C201">
        <v>388.1</v>
      </c>
      <c r="D201">
        <v>1651.2</v>
      </c>
      <c r="E201">
        <v>1530.9</v>
      </c>
      <c r="F201" s="10">
        <f t="shared" si="65"/>
        <v>2141.1</v>
      </c>
      <c r="G201" s="2">
        <f t="shared" si="66"/>
        <v>1919</v>
      </c>
      <c r="H201" s="49">
        <f t="shared" si="67"/>
        <v>11.573736321000517</v>
      </c>
    </row>
    <row r="202" spans="1:8" x14ac:dyDescent="0.2">
      <c r="A202" s="30">
        <f t="shared" si="40"/>
        <v>40248</v>
      </c>
      <c r="B202">
        <v>434.9</v>
      </c>
      <c r="C202">
        <v>426.1</v>
      </c>
      <c r="D202">
        <v>1730.8</v>
      </c>
      <c r="E202">
        <v>1551.4</v>
      </c>
      <c r="F202" s="10">
        <f t="shared" si="65"/>
        <v>2165.6999999999998</v>
      </c>
      <c r="G202" s="2">
        <f t="shared" si="66"/>
        <v>1977.5</v>
      </c>
      <c r="H202" s="49">
        <f t="shared" si="67"/>
        <v>9.5170670037926683</v>
      </c>
    </row>
    <row r="203" spans="1:8" x14ac:dyDescent="0.2">
      <c r="A203" s="30">
        <f t="shared" si="40"/>
        <v>40255</v>
      </c>
      <c r="B203">
        <v>523.6</v>
      </c>
      <c r="C203">
        <v>461.2</v>
      </c>
      <c r="D203">
        <v>1799.3</v>
      </c>
      <c r="E203">
        <v>1617.1</v>
      </c>
      <c r="F203" s="10">
        <f t="shared" si="65"/>
        <v>2322.9</v>
      </c>
      <c r="G203" s="2">
        <f t="shared" si="66"/>
        <v>2078.2999999999997</v>
      </c>
      <c r="H203" s="49">
        <f t="shared" si="67"/>
        <v>11.769234470480704</v>
      </c>
    </row>
    <row r="204" spans="1:8" x14ac:dyDescent="0.2">
      <c r="A204" s="30">
        <f t="shared" si="40"/>
        <v>40262</v>
      </c>
      <c r="B204">
        <v>487.1</v>
      </c>
      <c r="C204">
        <v>524.70000000000005</v>
      </c>
      <c r="D204">
        <v>1871.7</v>
      </c>
      <c r="E204">
        <v>1684.6</v>
      </c>
      <c r="F204" s="10">
        <f t="shared" si="65"/>
        <v>2358.8000000000002</v>
      </c>
      <c r="G204" s="2">
        <f t="shared" si="66"/>
        <v>2209.3000000000002</v>
      </c>
      <c r="H204" s="49">
        <f t="shared" si="67"/>
        <v>6.7668492282623394</v>
      </c>
    </row>
    <row r="205" spans="1:8" x14ac:dyDescent="0.2">
      <c r="A205" s="30">
        <f t="shared" si="40"/>
        <v>40269</v>
      </c>
      <c r="B205">
        <v>504.5</v>
      </c>
      <c r="C205">
        <v>497.1</v>
      </c>
      <c r="D205">
        <v>1943.6</v>
      </c>
      <c r="E205">
        <v>1784.8</v>
      </c>
      <c r="F205" s="10">
        <f t="shared" si="65"/>
        <v>2448.1</v>
      </c>
      <c r="G205" s="2">
        <f t="shared" si="66"/>
        <v>2281.9</v>
      </c>
      <c r="H205" s="49">
        <f t="shared" si="67"/>
        <v>7.2834041807265715</v>
      </c>
    </row>
    <row r="206" spans="1:8" x14ac:dyDescent="0.2">
      <c r="A206" s="30">
        <f t="shared" si="40"/>
        <v>40276</v>
      </c>
      <c r="B206">
        <v>441.7</v>
      </c>
      <c r="C206">
        <v>448.9</v>
      </c>
      <c r="D206">
        <v>2047</v>
      </c>
      <c r="E206">
        <v>1855.4</v>
      </c>
      <c r="F206" s="10">
        <f t="shared" si="65"/>
        <v>2488.6999999999998</v>
      </c>
      <c r="G206" s="2">
        <f t="shared" si="66"/>
        <v>2304.3000000000002</v>
      </c>
      <c r="H206" s="49">
        <f t="shared" si="67"/>
        <v>8.0024302391181514</v>
      </c>
    </row>
    <row r="207" spans="1:8" x14ac:dyDescent="0.2">
      <c r="A207" s="30">
        <f t="shared" si="40"/>
        <v>40283</v>
      </c>
      <c r="B207">
        <v>462.1</v>
      </c>
      <c r="C207">
        <v>440.9</v>
      </c>
      <c r="D207">
        <v>2102.9</v>
      </c>
      <c r="E207">
        <v>1951.7</v>
      </c>
      <c r="F207" s="10">
        <f t="shared" si="65"/>
        <v>2565</v>
      </c>
      <c r="G207" s="2">
        <f t="shared" si="66"/>
        <v>2392.6</v>
      </c>
      <c r="H207" s="49">
        <f t="shared" si="67"/>
        <v>7.20555044721225</v>
      </c>
    </row>
    <row r="208" spans="1:8" x14ac:dyDescent="0.2">
      <c r="A208" s="30">
        <f t="shared" si="40"/>
        <v>40290</v>
      </c>
      <c r="B208">
        <v>457.2</v>
      </c>
      <c r="C208">
        <v>517.70000000000005</v>
      </c>
      <c r="D208">
        <v>2184.4</v>
      </c>
      <c r="E208">
        <v>1982.9</v>
      </c>
      <c r="F208" s="10">
        <f t="shared" si="65"/>
        <v>2641.6</v>
      </c>
      <c r="G208" s="2">
        <f t="shared" si="66"/>
        <v>2500.6000000000004</v>
      </c>
      <c r="H208" s="49">
        <f t="shared" si="67"/>
        <v>5.6386467247860228</v>
      </c>
    </row>
    <row r="209" spans="1:9" x14ac:dyDescent="0.2">
      <c r="A209" s="30">
        <f t="shared" si="40"/>
        <v>40297</v>
      </c>
      <c r="B209">
        <v>432.2</v>
      </c>
      <c r="C209">
        <v>597</v>
      </c>
      <c r="D209">
        <v>2289.1</v>
      </c>
      <c r="E209">
        <v>2008.8</v>
      </c>
      <c r="F209" s="10">
        <f t="shared" si="65"/>
        <v>2721.2999999999997</v>
      </c>
      <c r="G209" s="2">
        <f t="shared" si="66"/>
        <v>2605.8000000000002</v>
      </c>
      <c r="H209" s="49">
        <f t="shared" si="67"/>
        <v>4.4324199861846436</v>
      </c>
      <c r="I209">
        <v>40</v>
      </c>
    </row>
    <row r="210" spans="1:9" x14ac:dyDescent="0.2">
      <c r="A210" s="30">
        <f t="shared" si="40"/>
        <v>40304</v>
      </c>
      <c r="B210">
        <v>399.1</v>
      </c>
      <c r="C210">
        <v>635.4</v>
      </c>
      <c r="D210">
        <v>2372.6</v>
      </c>
      <c r="E210">
        <v>2124</v>
      </c>
      <c r="F210" s="10">
        <f t="shared" si="65"/>
        <v>2771.7</v>
      </c>
      <c r="G210" s="2">
        <f t="shared" si="66"/>
        <v>2759.4</v>
      </c>
      <c r="H210" s="49">
        <f t="shared" si="67"/>
        <v>0.44574907588605939</v>
      </c>
      <c r="I210">
        <v>40</v>
      </c>
    </row>
    <row r="211" spans="1:9" x14ac:dyDescent="0.2">
      <c r="A211" s="30">
        <f t="shared" si="40"/>
        <v>40311</v>
      </c>
      <c r="B211">
        <v>417</v>
      </c>
      <c r="C211">
        <v>588.9</v>
      </c>
      <c r="D211">
        <v>2476.9</v>
      </c>
      <c r="E211">
        <v>2148.4</v>
      </c>
      <c r="F211" s="10">
        <f t="shared" si="65"/>
        <v>2893.9</v>
      </c>
      <c r="G211" s="2">
        <f t="shared" si="66"/>
        <v>2737.3</v>
      </c>
      <c r="H211" s="49">
        <f t="shared" si="67"/>
        <v>5.7209659153180104</v>
      </c>
      <c r="I211">
        <v>40</v>
      </c>
    </row>
    <row r="212" spans="1:9" x14ac:dyDescent="0.2">
      <c r="A212" s="30">
        <f t="shared" si="40"/>
        <v>40318</v>
      </c>
      <c r="B212">
        <v>417</v>
      </c>
      <c r="C212">
        <v>588.9</v>
      </c>
      <c r="D212">
        <v>2476.9</v>
      </c>
      <c r="E212">
        <v>2148.4</v>
      </c>
      <c r="F212" s="10">
        <f t="shared" si="65"/>
        <v>2893.9</v>
      </c>
      <c r="G212" s="2">
        <f t="shared" si="66"/>
        <v>2737.3</v>
      </c>
      <c r="H212" s="49">
        <f t="shared" si="67"/>
        <v>5.7209659153180104</v>
      </c>
      <c r="I212">
        <v>40</v>
      </c>
    </row>
    <row r="213" spans="1:9" x14ac:dyDescent="0.2">
      <c r="A213" s="30">
        <f t="shared" si="40"/>
        <v>40325</v>
      </c>
      <c r="B213">
        <v>392.2</v>
      </c>
      <c r="C213">
        <v>498.2</v>
      </c>
      <c r="D213">
        <v>2569.3000000000002</v>
      </c>
      <c r="E213">
        <v>2347.9</v>
      </c>
      <c r="F213" s="10">
        <f t="shared" si="65"/>
        <v>2961.5</v>
      </c>
      <c r="G213" s="2">
        <f t="shared" si="66"/>
        <v>2846.1</v>
      </c>
      <c r="H213" s="49">
        <f t="shared" si="67"/>
        <v>4.05467130459225</v>
      </c>
      <c r="I213">
        <v>50.3</v>
      </c>
    </row>
    <row r="214" spans="1:9" x14ac:dyDescent="0.2">
      <c r="A214" s="30">
        <f t="shared" si="40"/>
        <v>40332</v>
      </c>
      <c r="B214">
        <v>382</v>
      </c>
      <c r="C214">
        <v>415.4</v>
      </c>
      <c r="D214">
        <v>2613.5</v>
      </c>
      <c r="E214">
        <v>2443.1</v>
      </c>
      <c r="F214" s="10">
        <f t="shared" si="65"/>
        <v>2995.5</v>
      </c>
      <c r="G214" s="2">
        <f t="shared" si="66"/>
        <v>2858.5</v>
      </c>
      <c r="H214" s="49">
        <f t="shared" si="67"/>
        <v>4.7927234563582388</v>
      </c>
      <c r="I214">
        <v>50.3</v>
      </c>
    </row>
    <row r="215" spans="1:9" x14ac:dyDescent="0.2">
      <c r="A215" s="30">
        <f t="shared" si="40"/>
        <v>40339</v>
      </c>
      <c r="B215">
        <v>363.9</v>
      </c>
      <c r="C215">
        <v>425.9</v>
      </c>
      <c r="D215">
        <v>2666</v>
      </c>
      <c r="E215">
        <v>2483.6</v>
      </c>
      <c r="F215" s="10">
        <f t="shared" si="65"/>
        <v>3029.9</v>
      </c>
      <c r="G215" s="2">
        <f t="shared" si="66"/>
        <v>2909.5</v>
      </c>
      <c r="H215" s="49">
        <f t="shared" si="67"/>
        <v>4.1381680701151335</v>
      </c>
      <c r="I215">
        <v>50.3</v>
      </c>
    </row>
    <row r="216" spans="1:9" x14ac:dyDescent="0.2">
      <c r="A216" s="30">
        <f t="shared" si="40"/>
        <v>40346</v>
      </c>
      <c r="B216">
        <v>302.8</v>
      </c>
      <c r="C216">
        <v>400.2</v>
      </c>
      <c r="D216">
        <v>2751.3</v>
      </c>
      <c r="E216">
        <v>2530.6</v>
      </c>
      <c r="F216" s="10">
        <f t="shared" si="65"/>
        <v>3054.1000000000004</v>
      </c>
      <c r="G216" s="2">
        <f t="shared" si="66"/>
        <v>2930.7999999999997</v>
      </c>
      <c r="H216" s="49">
        <f t="shared" si="67"/>
        <v>4.2070424457486322</v>
      </c>
      <c r="I216">
        <v>50.3</v>
      </c>
    </row>
    <row r="217" spans="1:9" x14ac:dyDescent="0.2">
      <c r="A217" s="30">
        <f t="shared" si="40"/>
        <v>40353</v>
      </c>
      <c r="B217">
        <v>286.60000000000002</v>
      </c>
      <c r="C217">
        <v>404.2</v>
      </c>
      <c r="D217">
        <v>2796</v>
      </c>
      <c r="E217">
        <v>2570.1</v>
      </c>
      <c r="F217" s="10">
        <f t="shared" ref="F217:F227" si="68">+B217+D217</f>
        <v>3082.6</v>
      </c>
      <c r="G217" s="2">
        <f t="shared" ref="G217:G227" si="69">+C217+E217</f>
        <v>2974.2999999999997</v>
      </c>
      <c r="H217" s="49">
        <f t="shared" ref="H217:H227" si="70">+(F217/G217-1)*100</f>
        <v>3.641192885721023</v>
      </c>
      <c r="I217">
        <v>50.3</v>
      </c>
    </row>
    <row r="218" spans="1:9" x14ac:dyDescent="0.2">
      <c r="A218" s="30">
        <f t="shared" si="40"/>
        <v>40360</v>
      </c>
      <c r="B218">
        <v>305.5</v>
      </c>
      <c r="C218">
        <v>301.8</v>
      </c>
      <c r="D218">
        <v>2816.9</v>
      </c>
      <c r="E218">
        <v>2697.4</v>
      </c>
      <c r="F218" s="10">
        <f t="shared" si="68"/>
        <v>3122.4</v>
      </c>
      <c r="G218" s="2">
        <f t="shared" si="69"/>
        <v>2999.2000000000003</v>
      </c>
      <c r="H218" s="49">
        <f t="shared" si="70"/>
        <v>4.1077620698853012</v>
      </c>
      <c r="I218">
        <v>130.30000000000001</v>
      </c>
    </row>
    <row r="219" spans="1:9" x14ac:dyDescent="0.2">
      <c r="A219" s="30">
        <f t="shared" si="40"/>
        <v>40367</v>
      </c>
      <c r="B219">
        <v>299</v>
      </c>
      <c r="C219">
        <v>255.6</v>
      </c>
      <c r="D219">
        <v>2879.9</v>
      </c>
      <c r="E219">
        <v>2756.8</v>
      </c>
      <c r="F219" s="10">
        <f t="shared" si="68"/>
        <v>3178.9</v>
      </c>
      <c r="G219" s="2">
        <f t="shared" si="69"/>
        <v>3012.4</v>
      </c>
      <c r="H219" s="49">
        <f t="shared" si="70"/>
        <v>5.5271544283627572</v>
      </c>
      <c r="I219">
        <v>168.5</v>
      </c>
    </row>
    <row r="220" spans="1:9" x14ac:dyDescent="0.2">
      <c r="A220" s="30">
        <f t="shared" si="40"/>
        <v>40374</v>
      </c>
      <c r="B220">
        <v>259.10000000000002</v>
      </c>
      <c r="C220">
        <v>345.6</v>
      </c>
      <c r="D220">
        <v>2941.9</v>
      </c>
      <c r="E220">
        <v>2782.1</v>
      </c>
      <c r="F220" s="10">
        <f t="shared" si="68"/>
        <v>3201</v>
      </c>
      <c r="G220" s="2">
        <f t="shared" si="69"/>
        <v>3127.7</v>
      </c>
      <c r="H220" s="49">
        <f t="shared" si="70"/>
        <v>2.343575151069488</v>
      </c>
      <c r="I220">
        <v>223.6</v>
      </c>
    </row>
    <row r="221" spans="1:9" x14ac:dyDescent="0.2">
      <c r="A221" s="30">
        <f t="shared" si="40"/>
        <v>40381</v>
      </c>
      <c r="B221">
        <v>217.9</v>
      </c>
      <c r="C221">
        <v>332.3</v>
      </c>
      <c r="D221">
        <v>2994.7</v>
      </c>
      <c r="E221">
        <v>2807.5</v>
      </c>
      <c r="F221" s="10">
        <f t="shared" si="68"/>
        <v>3212.6</v>
      </c>
      <c r="G221" s="2">
        <f t="shared" si="69"/>
        <v>3139.8</v>
      </c>
      <c r="H221" s="49">
        <f t="shared" si="70"/>
        <v>2.3186190203197565</v>
      </c>
      <c r="I221">
        <v>244.6</v>
      </c>
    </row>
    <row r="222" spans="1:9" x14ac:dyDescent="0.2">
      <c r="A222" s="30">
        <f t="shared" si="40"/>
        <v>40388</v>
      </c>
      <c r="B222">
        <v>215.6</v>
      </c>
      <c r="C222">
        <v>242.7</v>
      </c>
      <c r="D222">
        <v>3033.6</v>
      </c>
      <c r="E222">
        <v>2923.4</v>
      </c>
      <c r="F222" s="10">
        <f t="shared" si="68"/>
        <v>3249.2</v>
      </c>
      <c r="G222" s="2">
        <f t="shared" si="69"/>
        <v>3166.1</v>
      </c>
      <c r="H222" s="49">
        <f t="shared" si="70"/>
        <v>2.6246802059315844</v>
      </c>
      <c r="I222">
        <v>247.8</v>
      </c>
    </row>
    <row r="223" spans="1:9" x14ac:dyDescent="0.2">
      <c r="A223" s="30">
        <f t="shared" si="40"/>
        <v>40395</v>
      </c>
      <c r="B223">
        <v>166.1</v>
      </c>
      <c r="C223">
        <v>218.1</v>
      </c>
      <c r="D223">
        <v>3114.1</v>
      </c>
      <c r="E223">
        <v>2949.5</v>
      </c>
      <c r="F223" s="10">
        <f t="shared" si="68"/>
        <v>3280.2</v>
      </c>
      <c r="G223" s="2">
        <f t="shared" si="69"/>
        <v>3167.6</v>
      </c>
      <c r="H223" s="49">
        <f t="shared" si="70"/>
        <v>3.5547417603232656</v>
      </c>
      <c r="I223">
        <v>321.89999999999998</v>
      </c>
    </row>
    <row r="224" spans="1:9" x14ac:dyDescent="0.2">
      <c r="A224" s="30">
        <f t="shared" si="40"/>
        <v>40402</v>
      </c>
      <c r="B224">
        <v>159.30000000000001</v>
      </c>
      <c r="C224">
        <v>152.9</v>
      </c>
      <c r="D224">
        <v>3163.3</v>
      </c>
      <c r="E224">
        <v>3017.2</v>
      </c>
      <c r="F224" s="10">
        <f t="shared" si="68"/>
        <v>3322.6000000000004</v>
      </c>
      <c r="G224" s="2">
        <f t="shared" si="69"/>
        <v>3170.1</v>
      </c>
      <c r="H224" s="49">
        <f t="shared" si="70"/>
        <v>4.8105737989337927</v>
      </c>
      <c r="I224">
        <v>395.9</v>
      </c>
    </row>
    <row r="225" spans="1:9" x14ac:dyDescent="0.2">
      <c r="A225" s="30">
        <f t="shared" si="40"/>
        <v>40409</v>
      </c>
      <c r="B225">
        <v>125.8</v>
      </c>
      <c r="C225">
        <v>154.9</v>
      </c>
      <c r="D225">
        <v>3210.6</v>
      </c>
      <c r="E225">
        <v>3017.2</v>
      </c>
      <c r="F225" s="10">
        <f t="shared" si="68"/>
        <v>3336.4</v>
      </c>
      <c r="G225" s="2">
        <f t="shared" si="69"/>
        <v>3172.1</v>
      </c>
      <c r="H225" s="49">
        <f t="shared" si="70"/>
        <v>5.1795340626083819</v>
      </c>
      <c r="I225">
        <v>572.4</v>
      </c>
    </row>
    <row r="226" spans="1:9" x14ac:dyDescent="0.2">
      <c r="A226" s="30">
        <f t="shared" si="40"/>
        <v>40416</v>
      </c>
      <c r="B226">
        <v>71.599999999999994</v>
      </c>
      <c r="C226">
        <v>116.8</v>
      </c>
      <c r="D226">
        <v>3256.3</v>
      </c>
      <c r="E226">
        <v>3056.7</v>
      </c>
      <c r="F226" s="10">
        <f t="shared" si="68"/>
        <v>3327.9</v>
      </c>
      <c r="G226" s="2">
        <f t="shared" si="69"/>
        <v>3173.5</v>
      </c>
      <c r="H226" s="49">
        <f t="shared" si="70"/>
        <v>4.8652906885142677</v>
      </c>
      <c r="I226">
        <v>632.79999999999995</v>
      </c>
    </row>
    <row r="227" spans="1:9" x14ac:dyDescent="0.2">
      <c r="A227" s="30">
        <f t="shared" si="40"/>
        <v>40423</v>
      </c>
      <c r="B227">
        <v>732</v>
      </c>
      <c r="C227">
        <v>566.79999999999995</v>
      </c>
      <c r="D227">
        <v>0.2</v>
      </c>
      <c r="E227">
        <v>1.1000000000000001</v>
      </c>
      <c r="F227" s="10">
        <f t="shared" si="68"/>
        <v>732.2</v>
      </c>
      <c r="G227" s="2">
        <f t="shared" si="69"/>
        <v>567.9</v>
      </c>
      <c r="H227" s="49">
        <f t="shared" si="70"/>
        <v>28.931149850325767</v>
      </c>
    </row>
    <row r="228" spans="1:9" x14ac:dyDescent="0.2">
      <c r="A228" s="30">
        <f t="shared" si="40"/>
        <v>40430</v>
      </c>
      <c r="B228">
        <v>730</v>
      </c>
      <c r="C228">
        <v>571.9</v>
      </c>
      <c r="D228">
        <v>33.6</v>
      </c>
      <c r="E228">
        <v>30.2</v>
      </c>
      <c r="F228" s="10">
        <f t="shared" ref="F228:F264" si="71">+B228+D228</f>
        <v>763.6</v>
      </c>
      <c r="G228" s="2">
        <f t="shared" ref="G228:G264" si="72">+C228+E228</f>
        <v>602.1</v>
      </c>
      <c r="H228" s="49">
        <f t="shared" ref="H228:H264" si="73">+(F228/G228-1)*100</f>
        <v>26.822786912473017</v>
      </c>
    </row>
    <row r="229" spans="1:9" x14ac:dyDescent="0.2">
      <c r="A229" s="30">
        <f t="shared" si="40"/>
        <v>40437</v>
      </c>
      <c r="B229">
        <v>735.7</v>
      </c>
      <c r="C229">
        <v>595</v>
      </c>
      <c r="D229">
        <v>70.7</v>
      </c>
      <c r="E229">
        <v>32.799999999999997</v>
      </c>
      <c r="F229" s="10">
        <f t="shared" si="71"/>
        <v>806.40000000000009</v>
      </c>
      <c r="G229" s="2">
        <f t="shared" si="72"/>
        <v>627.79999999999995</v>
      </c>
      <c r="H229" s="49">
        <f t="shared" si="73"/>
        <v>28.448550493787849</v>
      </c>
    </row>
    <row r="230" spans="1:9" x14ac:dyDescent="0.2">
      <c r="A230" s="30">
        <f t="shared" si="40"/>
        <v>40444</v>
      </c>
      <c r="B230">
        <v>764</v>
      </c>
      <c r="C230">
        <v>580.5</v>
      </c>
      <c r="D230">
        <v>89.3</v>
      </c>
      <c r="E230">
        <v>58.3</v>
      </c>
      <c r="F230" s="10">
        <f t="shared" si="71"/>
        <v>853.3</v>
      </c>
      <c r="G230" s="2">
        <f t="shared" si="72"/>
        <v>638.79999999999995</v>
      </c>
      <c r="H230" s="49">
        <f t="shared" si="73"/>
        <v>33.578584846587354</v>
      </c>
    </row>
    <row r="231" spans="1:9" x14ac:dyDescent="0.2">
      <c r="A231" s="30">
        <f t="shared" si="40"/>
        <v>40451</v>
      </c>
      <c r="B231">
        <v>688</v>
      </c>
      <c r="C231">
        <v>570.9</v>
      </c>
      <c r="D231">
        <v>241.1</v>
      </c>
      <c r="E231">
        <v>79.099999999999994</v>
      </c>
      <c r="F231" s="10">
        <f t="shared" si="71"/>
        <v>929.1</v>
      </c>
      <c r="G231" s="2">
        <f t="shared" si="72"/>
        <v>650</v>
      </c>
      <c r="H231" s="49">
        <f t="shared" si="73"/>
        <v>42.938461538461546</v>
      </c>
    </row>
    <row r="232" spans="1:9" x14ac:dyDescent="0.2">
      <c r="A232" s="30">
        <f t="shared" si="40"/>
        <v>40458</v>
      </c>
      <c r="B232">
        <v>620.9</v>
      </c>
      <c r="C232">
        <v>510.9</v>
      </c>
      <c r="D232">
        <v>404.7</v>
      </c>
      <c r="E232">
        <v>198.9</v>
      </c>
      <c r="F232" s="10">
        <f t="shared" si="71"/>
        <v>1025.5999999999999</v>
      </c>
      <c r="G232" s="2">
        <f t="shared" si="72"/>
        <v>709.8</v>
      </c>
      <c r="H232" s="49">
        <f t="shared" si="73"/>
        <v>44.491406029867562</v>
      </c>
    </row>
    <row r="233" spans="1:9" x14ac:dyDescent="0.2">
      <c r="A233" s="30">
        <f t="shared" si="40"/>
        <v>40465</v>
      </c>
      <c r="B233">
        <v>561.70000000000005</v>
      </c>
      <c r="C233">
        <v>564.4</v>
      </c>
      <c r="D233">
        <v>515.6</v>
      </c>
      <c r="E233">
        <v>238.3</v>
      </c>
      <c r="F233" s="10">
        <f t="shared" si="71"/>
        <v>1077.3000000000002</v>
      </c>
      <c r="G233" s="2">
        <f t="shared" si="72"/>
        <v>802.7</v>
      </c>
      <c r="H233" s="49">
        <f t="shared" si="73"/>
        <v>34.209542793073396</v>
      </c>
    </row>
    <row r="234" spans="1:9" x14ac:dyDescent="0.2">
      <c r="A234" s="30">
        <f t="shared" si="40"/>
        <v>40472</v>
      </c>
      <c r="B234">
        <v>469.3</v>
      </c>
      <c r="C234">
        <v>457</v>
      </c>
      <c r="D234">
        <v>626.5</v>
      </c>
      <c r="E234">
        <v>387.5</v>
      </c>
      <c r="F234" s="10">
        <f t="shared" si="71"/>
        <v>1095.8</v>
      </c>
      <c r="G234" s="2">
        <f t="shared" si="72"/>
        <v>844.5</v>
      </c>
      <c r="H234" s="49">
        <f t="shared" si="73"/>
        <v>29.757252812314981</v>
      </c>
    </row>
    <row r="235" spans="1:9" x14ac:dyDescent="0.2">
      <c r="A235" s="30">
        <f t="shared" si="40"/>
        <v>40479</v>
      </c>
      <c r="B235">
        <v>491.3</v>
      </c>
      <c r="C235">
        <v>491.7</v>
      </c>
      <c r="D235">
        <v>701.1</v>
      </c>
      <c r="E235">
        <v>422</v>
      </c>
      <c r="F235" s="10">
        <f t="shared" si="71"/>
        <v>1192.4000000000001</v>
      </c>
      <c r="G235" s="2">
        <f t="shared" si="72"/>
        <v>913.7</v>
      </c>
      <c r="H235" s="49">
        <f t="shared" si="73"/>
        <v>30.502353069935427</v>
      </c>
    </row>
    <row r="236" spans="1:9" x14ac:dyDescent="0.2">
      <c r="A236" s="30">
        <f t="shared" si="40"/>
        <v>40486</v>
      </c>
      <c r="B236">
        <v>473.3</v>
      </c>
      <c r="C236">
        <v>515.29999999999995</v>
      </c>
      <c r="D236">
        <v>786</v>
      </c>
      <c r="E236">
        <v>484.1</v>
      </c>
      <c r="F236" s="10">
        <f t="shared" si="71"/>
        <v>1259.3</v>
      </c>
      <c r="G236" s="2">
        <f t="shared" si="72"/>
        <v>999.4</v>
      </c>
      <c r="H236" s="49">
        <f t="shared" si="73"/>
        <v>26.005603362017204</v>
      </c>
    </row>
    <row r="237" spans="1:9" x14ac:dyDescent="0.2">
      <c r="A237" s="30">
        <f t="shared" si="40"/>
        <v>40493</v>
      </c>
      <c r="B237">
        <v>550.29999999999995</v>
      </c>
      <c r="C237">
        <v>525.1</v>
      </c>
      <c r="D237">
        <v>844.5</v>
      </c>
      <c r="E237">
        <v>616.5</v>
      </c>
      <c r="F237" s="10">
        <f t="shared" si="71"/>
        <v>1394.8</v>
      </c>
      <c r="G237" s="2">
        <f t="shared" si="72"/>
        <v>1141.5999999999999</v>
      </c>
      <c r="H237" s="49">
        <f t="shared" si="73"/>
        <v>22.179397337070796</v>
      </c>
    </row>
    <row r="238" spans="1:9" x14ac:dyDescent="0.2">
      <c r="A238" s="30">
        <f t="shared" si="40"/>
        <v>40500</v>
      </c>
      <c r="B238">
        <v>531.1</v>
      </c>
      <c r="C238">
        <v>501.5</v>
      </c>
      <c r="D238">
        <v>882.8</v>
      </c>
      <c r="E238">
        <v>658</v>
      </c>
      <c r="F238" s="10">
        <f t="shared" si="71"/>
        <v>1413.9</v>
      </c>
      <c r="G238" s="2">
        <f t="shared" si="72"/>
        <v>1159.5</v>
      </c>
      <c r="H238" s="49">
        <f t="shared" si="73"/>
        <v>21.940491591203106</v>
      </c>
    </row>
    <row r="239" spans="1:9" x14ac:dyDescent="0.2">
      <c r="A239" s="30">
        <f t="shared" si="40"/>
        <v>40507</v>
      </c>
      <c r="B239">
        <v>511.6</v>
      </c>
      <c r="C239">
        <v>468</v>
      </c>
      <c r="D239">
        <v>968.2</v>
      </c>
      <c r="E239">
        <v>718.9</v>
      </c>
      <c r="F239" s="10">
        <f t="shared" si="71"/>
        <v>1479.8000000000002</v>
      </c>
      <c r="G239" s="2">
        <f t="shared" si="72"/>
        <v>1186.9000000000001</v>
      </c>
      <c r="H239" s="49">
        <f t="shared" si="73"/>
        <v>24.677731906647573</v>
      </c>
    </row>
    <row r="240" spans="1:9" x14ac:dyDescent="0.2">
      <c r="A240" s="30">
        <f t="shared" si="40"/>
        <v>40514</v>
      </c>
      <c r="B240">
        <v>498.7</v>
      </c>
      <c r="C240">
        <v>368.9</v>
      </c>
      <c r="D240">
        <v>1017.3</v>
      </c>
      <c r="E240">
        <v>847.2</v>
      </c>
      <c r="F240" s="10">
        <f t="shared" si="71"/>
        <v>1516</v>
      </c>
      <c r="G240" s="2">
        <f t="shared" si="72"/>
        <v>1216.0999999999999</v>
      </c>
      <c r="H240" s="49">
        <f t="shared" si="73"/>
        <v>24.660800920976911</v>
      </c>
    </row>
    <row r="241" spans="1:9" x14ac:dyDescent="0.2">
      <c r="A241" s="30">
        <f t="shared" si="40"/>
        <v>40521</v>
      </c>
      <c r="B241">
        <v>472.1</v>
      </c>
      <c r="C241">
        <v>417</v>
      </c>
      <c r="D241">
        <v>1048.9000000000001</v>
      </c>
      <c r="E241">
        <v>890.8</v>
      </c>
      <c r="F241" s="10">
        <f t="shared" si="71"/>
        <v>1521</v>
      </c>
      <c r="G241" s="2">
        <f t="shared" si="72"/>
        <v>1307.8</v>
      </c>
      <c r="H241" s="49">
        <f t="shared" si="73"/>
        <v>16.302186878727642</v>
      </c>
    </row>
    <row r="242" spans="1:9" x14ac:dyDescent="0.2">
      <c r="A242" s="30">
        <f t="shared" si="40"/>
        <v>40528</v>
      </c>
      <c r="B242">
        <v>386.2</v>
      </c>
      <c r="C242">
        <v>404.4</v>
      </c>
      <c r="D242">
        <v>1150.5</v>
      </c>
      <c r="E242">
        <v>972.1</v>
      </c>
      <c r="F242" s="10">
        <f t="shared" si="71"/>
        <v>1536.7</v>
      </c>
      <c r="G242" s="2">
        <f t="shared" si="72"/>
        <v>1376.5</v>
      </c>
      <c r="H242" s="49">
        <f t="shared" si="73"/>
        <v>11.638212858699614</v>
      </c>
    </row>
    <row r="243" spans="1:9" x14ac:dyDescent="0.2">
      <c r="A243" s="30">
        <f t="shared" si="40"/>
        <v>40535</v>
      </c>
      <c r="B243">
        <v>419.4</v>
      </c>
      <c r="C243">
        <v>398.6</v>
      </c>
      <c r="D243">
        <v>1209.5</v>
      </c>
      <c r="E243">
        <v>1027.7</v>
      </c>
      <c r="F243" s="10">
        <f t="shared" si="71"/>
        <v>1628.9</v>
      </c>
      <c r="G243" s="2">
        <f t="shared" si="72"/>
        <v>1426.3000000000002</v>
      </c>
      <c r="H243" s="49">
        <f t="shared" si="73"/>
        <v>14.204585290612059</v>
      </c>
    </row>
    <row r="244" spans="1:9" x14ac:dyDescent="0.2">
      <c r="A244" s="30">
        <f t="shared" si="40"/>
        <v>40542</v>
      </c>
      <c r="B244">
        <v>486.6</v>
      </c>
      <c r="C244">
        <v>419.9</v>
      </c>
      <c r="D244">
        <v>1229.7</v>
      </c>
      <c r="E244">
        <v>1065.5999999999999</v>
      </c>
      <c r="F244" s="10">
        <f t="shared" si="71"/>
        <v>1716.3000000000002</v>
      </c>
      <c r="G244" s="2">
        <f t="shared" si="72"/>
        <v>1485.5</v>
      </c>
      <c r="H244" s="49">
        <f t="shared" si="73"/>
        <v>15.536856277347709</v>
      </c>
    </row>
    <row r="245" spans="1:9" x14ac:dyDescent="0.2">
      <c r="A245" s="30">
        <f t="shared" si="40"/>
        <v>40549</v>
      </c>
      <c r="B245">
        <v>579.4</v>
      </c>
      <c r="C245">
        <v>431.5</v>
      </c>
      <c r="D245">
        <v>1229.7</v>
      </c>
      <c r="E245">
        <v>1114.2</v>
      </c>
      <c r="F245" s="10">
        <f t="shared" si="71"/>
        <v>1809.1</v>
      </c>
      <c r="G245" s="2">
        <f t="shared" si="72"/>
        <v>1545.7</v>
      </c>
      <c r="H245" s="49">
        <f t="shared" si="73"/>
        <v>17.040822928123166</v>
      </c>
      <c r="I245">
        <v>34</v>
      </c>
    </row>
    <row r="246" spans="1:9" x14ac:dyDescent="0.2">
      <c r="A246" s="30">
        <f t="shared" si="40"/>
        <v>40556</v>
      </c>
      <c r="B246">
        <v>621.70000000000005</v>
      </c>
      <c r="C246">
        <v>463.4</v>
      </c>
      <c r="D246">
        <v>1289</v>
      </c>
      <c r="E246">
        <v>1195.4000000000001</v>
      </c>
      <c r="F246" s="10">
        <f t="shared" si="71"/>
        <v>1910.7</v>
      </c>
      <c r="G246" s="2">
        <f t="shared" si="72"/>
        <v>1658.8000000000002</v>
      </c>
      <c r="H246" s="49">
        <f t="shared" si="73"/>
        <v>15.185676392572933</v>
      </c>
      <c r="I246">
        <v>34</v>
      </c>
    </row>
    <row r="247" spans="1:9" x14ac:dyDescent="0.2">
      <c r="A247" s="30">
        <f t="shared" si="40"/>
        <v>40563</v>
      </c>
      <c r="B247">
        <v>645.79999999999995</v>
      </c>
      <c r="C247">
        <v>468.6</v>
      </c>
      <c r="D247">
        <v>1332.3</v>
      </c>
      <c r="E247">
        <v>1250.4000000000001</v>
      </c>
      <c r="F247" s="10">
        <f t="shared" si="71"/>
        <v>1978.1</v>
      </c>
      <c r="G247" s="2">
        <f t="shared" si="72"/>
        <v>1719</v>
      </c>
      <c r="H247" s="49">
        <f t="shared" si="73"/>
        <v>15.072716695753341</v>
      </c>
      <c r="I247">
        <v>34</v>
      </c>
    </row>
    <row r="248" spans="1:9" x14ac:dyDescent="0.2">
      <c r="A248" s="30">
        <f t="shared" si="40"/>
        <v>40570</v>
      </c>
      <c r="B248">
        <v>636.5</v>
      </c>
      <c r="C248">
        <v>487</v>
      </c>
      <c r="D248">
        <v>1369.8</v>
      </c>
      <c r="E248">
        <v>1297.5999999999999</v>
      </c>
      <c r="F248" s="10">
        <f t="shared" si="71"/>
        <v>2006.3</v>
      </c>
      <c r="G248" s="2">
        <f t="shared" si="72"/>
        <v>1784.6</v>
      </c>
      <c r="H248" s="49">
        <f t="shared" si="73"/>
        <v>12.422951921999337</v>
      </c>
      <c r="I248">
        <v>34</v>
      </c>
    </row>
    <row r="249" spans="1:9" x14ac:dyDescent="0.2">
      <c r="A249" s="30">
        <f t="shared" si="40"/>
        <v>40577</v>
      </c>
      <c r="B249">
        <v>648.6</v>
      </c>
      <c r="C249">
        <v>513.79999999999995</v>
      </c>
      <c r="D249">
        <v>1467.4</v>
      </c>
      <c r="E249">
        <v>1379.6</v>
      </c>
      <c r="F249" s="10">
        <f t="shared" si="71"/>
        <v>2116</v>
      </c>
      <c r="G249" s="2">
        <f t="shared" si="72"/>
        <v>1893.3999999999999</v>
      </c>
      <c r="H249" s="49">
        <f t="shared" si="73"/>
        <v>11.756628287736358</v>
      </c>
      <c r="I249">
        <v>34</v>
      </c>
    </row>
    <row r="250" spans="1:9" x14ac:dyDescent="0.2">
      <c r="A250" s="30">
        <f t="shared" si="40"/>
        <v>40584</v>
      </c>
      <c r="B250">
        <v>639.20000000000005</v>
      </c>
      <c r="C250">
        <v>573.29999999999995</v>
      </c>
      <c r="D250">
        <v>1529</v>
      </c>
      <c r="E250">
        <v>1437.8</v>
      </c>
      <c r="F250" s="10">
        <f t="shared" si="71"/>
        <v>2168.1999999999998</v>
      </c>
      <c r="G250" s="2">
        <f t="shared" si="72"/>
        <v>2011.1</v>
      </c>
      <c r="H250" s="49">
        <f t="shared" si="73"/>
        <v>7.8116453682064435</v>
      </c>
      <c r="I250">
        <v>34</v>
      </c>
    </row>
    <row r="251" spans="1:9" x14ac:dyDescent="0.2">
      <c r="A251" s="30">
        <f t="shared" si="40"/>
        <v>40591</v>
      </c>
      <c r="B251">
        <v>645.70000000000005</v>
      </c>
      <c r="C251">
        <v>572</v>
      </c>
      <c r="D251">
        <v>1573.5</v>
      </c>
      <c r="E251">
        <v>1497.5</v>
      </c>
      <c r="F251" s="10">
        <f t="shared" si="71"/>
        <v>2219.1999999999998</v>
      </c>
      <c r="G251" s="2">
        <f t="shared" si="72"/>
        <v>2069.5</v>
      </c>
      <c r="H251" s="49">
        <f t="shared" si="73"/>
        <v>7.2336313119110818</v>
      </c>
      <c r="I251">
        <v>34</v>
      </c>
    </row>
    <row r="252" spans="1:9" x14ac:dyDescent="0.2">
      <c r="A252" s="30">
        <f t="shared" si="40"/>
        <v>40598</v>
      </c>
      <c r="B252">
        <v>663.6</v>
      </c>
      <c r="C252">
        <v>541.29999999999995</v>
      </c>
      <c r="D252">
        <v>1601.6</v>
      </c>
      <c r="E252">
        <v>1541.8</v>
      </c>
      <c r="F252" s="10">
        <f t="shared" si="71"/>
        <v>2265.1999999999998</v>
      </c>
      <c r="G252" s="2">
        <f t="shared" si="72"/>
        <v>2083.1</v>
      </c>
      <c r="H252" s="49">
        <f t="shared" si="73"/>
        <v>8.7417790792568617</v>
      </c>
      <c r="I252">
        <v>34</v>
      </c>
    </row>
    <row r="253" spans="1:9" x14ac:dyDescent="0.2">
      <c r="A253" s="30">
        <f t="shared" ref="A253:A316" si="74">+A252+7</f>
        <v>40605</v>
      </c>
      <c r="B253">
        <v>652</v>
      </c>
      <c r="C253">
        <v>489.9</v>
      </c>
      <c r="D253">
        <v>1643.1</v>
      </c>
      <c r="E253">
        <v>1651.2</v>
      </c>
      <c r="F253" s="10">
        <f t="shared" si="71"/>
        <v>2295.1</v>
      </c>
      <c r="G253" s="2">
        <f t="shared" si="72"/>
        <v>2141.1</v>
      </c>
      <c r="H253" s="49">
        <f t="shared" si="73"/>
        <v>7.1925645696137464</v>
      </c>
      <c r="I253">
        <v>34</v>
      </c>
    </row>
    <row r="254" spans="1:9" x14ac:dyDescent="0.2">
      <c r="A254" s="30">
        <f t="shared" si="74"/>
        <v>40612</v>
      </c>
      <c r="B254">
        <v>613.70000000000005</v>
      </c>
      <c r="C254">
        <v>434.9</v>
      </c>
      <c r="D254">
        <v>1704.8</v>
      </c>
      <c r="E254">
        <v>1730.8</v>
      </c>
      <c r="F254" s="10">
        <f t="shared" si="71"/>
        <v>2318.5</v>
      </c>
      <c r="G254" s="2">
        <f t="shared" si="72"/>
        <v>2165.6999999999998</v>
      </c>
      <c r="H254" s="49">
        <f t="shared" si="73"/>
        <v>7.055455510920261</v>
      </c>
      <c r="I254">
        <v>34</v>
      </c>
    </row>
    <row r="255" spans="1:9" x14ac:dyDescent="0.2">
      <c r="A255" s="30">
        <f t="shared" si="74"/>
        <v>40619</v>
      </c>
      <c r="B255">
        <v>678.6</v>
      </c>
      <c r="C255">
        <v>523.6</v>
      </c>
      <c r="D255">
        <v>1784.9</v>
      </c>
      <c r="E255">
        <v>1799.3</v>
      </c>
      <c r="F255" s="10">
        <f t="shared" si="71"/>
        <v>2463.5</v>
      </c>
      <c r="G255" s="2">
        <f t="shared" si="72"/>
        <v>2322.9</v>
      </c>
      <c r="H255" s="49">
        <f t="shared" si="73"/>
        <v>6.05277885401867</v>
      </c>
      <c r="I255">
        <v>34</v>
      </c>
    </row>
    <row r="256" spans="1:9" x14ac:dyDescent="0.2">
      <c r="A256" s="30">
        <f t="shared" si="74"/>
        <v>40626</v>
      </c>
      <c r="B256">
        <v>635.70000000000005</v>
      </c>
      <c r="C256">
        <v>487.1</v>
      </c>
      <c r="D256">
        <v>1858.8</v>
      </c>
      <c r="E256">
        <v>1871.7</v>
      </c>
      <c r="F256" s="10">
        <f t="shared" si="71"/>
        <v>2494.5</v>
      </c>
      <c r="G256" s="2">
        <f t="shared" si="72"/>
        <v>2358.8000000000002</v>
      </c>
      <c r="H256" s="49">
        <f t="shared" si="73"/>
        <v>5.752925216211624</v>
      </c>
      <c r="I256">
        <v>34</v>
      </c>
    </row>
    <row r="257" spans="1:9" x14ac:dyDescent="0.2">
      <c r="A257" s="30">
        <f t="shared" si="74"/>
        <v>40633</v>
      </c>
      <c r="B257">
        <v>547.79999999999995</v>
      </c>
      <c r="C257">
        <v>504.5</v>
      </c>
      <c r="D257">
        <v>1969.9</v>
      </c>
      <c r="E257">
        <v>1943.6</v>
      </c>
      <c r="F257" s="10">
        <f t="shared" si="71"/>
        <v>2517.6999999999998</v>
      </c>
      <c r="G257" s="2">
        <f t="shared" si="72"/>
        <v>2448.1</v>
      </c>
      <c r="H257" s="49">
        <f t="shared" si="73"/>
        <v>2.8430211184183651</v>
      </c>
      <c r="I257">
        <v>34</v>
      </c>
    </row>
    <row r="258" spans="1:9" x14ac:dyDescent="0.2">
      <c r="A258" s="30">
        <f t="shared" si="74"/>
        <v>40640</v>
      </c>
      <c r="B258">
        <v>569.6</v>
      </c>
      <c r="C258">
        <v>441.7</v>
      </c>
      <c r="D258">
        <v>1992.2</v>
      </c>
      <c r="E258">
        <v>2047</v>
      </c>
      <c r="F258" s="10">
        <f t="shared" si="71"/>
        <v>2561.8000000000002</v>
      </c>
      <c r="G258" s="2">
        <f t="shared" si="72"/>
        <v>2488.6999999999998</v>
      </c>
      <c r="H258" s="49">
        <f t="shared" si="73"/>
        <v>2.937276489733609</v>
      </c>
      <c r="I258">
        <v>34</v>
      </c>
    </row>
    <row r="259" spans="1:9" x14ac:dyDescent="0.2">
      <c r="A259" s="30">
        <f t="shared" si="74"/>
        <v>40647</v>
      </c>
      <c r="B259">
        <v>553.6</v>
      </c>
      <c r="C259">
        <v>462.1</v>
      </c>
      <c r="D259">
        <v>2082</v>
      </c>
      <c r="E259">
        <v>2102.9</v>
      </c>
      <c r="F259" s="10">
        <f t="shared" si="71"/>
        <v>2635.6</v>
      </c>
      <c r="G259" s="2">
        <f t="shared" si="72"/>
        <v>2565</v>
      </c>
      <c r="H259" s="49">
        <f t="shared" si="73"/>
        <v>2.752436647173484</v>
      </c>
    </row>
    <row r="260" spans="1:9" x14ac:dyDescent="0.2">
      <c r="A260" s="30">
        <f t="shared" si="74"/>
        <v>40654</v>
      </c>
      <c r="B260">
        <v>571.29999999999995</v>
      </c>
      <c r="C260">
        <v>457.2</v>
      </c>
      <c r="D260">
        <v>2127.8000000000002</v>
      </c>
      <c r="E260">
        <v>2184.5</v>
      </c>
      <c r="F260" s="10">
        <f t="shared" si="71"/>
        <v>2699.1000000000004</v>
      </c>
      <c r="G260" s="2">
        <f t="shared" si="72"/>
        <v>2641.7</v>
      </c>
      <c r="H260" s="49">
        <f t="shared" si="73"/>
        <v>2.1728432448802071</v>
      </c>
    </row>
    <row r="261" spans="1:9" x14ac:dyDescent="0.2">
      <c r="A261" s="30">
        <f t="shared" si="74"/>
        <v>40661</v>
      </c>
      <c r="B261">
        <v>507.2</v>
      </c>
      <c r="C261">
        <v>432.2</v>
      </c>
      <c r="D261">
        <v>2223.6</v>
      </c>
      <c r="E261">
        <v>2289.1</v>
      </c>
      <c r="F261" s="10">
        <f t="shared" si="71"/>
        <v>2730.7999999999997</v>
      </c>
      <c r="G261" s="2">
        <f t="shared" si="72"/>
        <v>2721.2999999999997</v>
      </c>
      <c r="H261" s="49">
        <f t="shared" si="73"/>
        <v>0.34909785764156709</v>
      </c>
      <c r="I261">
        <v>74</v>
      </c>
    </row>
    <row r="262" spans="1:9" x14ac:dyDescent="0.2">
      <c r="A262" s="30">
        <f t="shared" si="74"/>
        <v>40668</v>
      </c>
      <c r="B262">
        <v>479.1</v>
      </c>
      <c r="C262">
        <v>399.1</v>
      </c>
      <c r="D262">
        <v>2270.5</v>
      </c>
      <c r="E262">
        <v>2372.6</v>
      </c>
      <c r="F262" s="10">
        <f t="shared" si="71"/>
        <v>2749.6</v>
      </c>
      <c r="G262" s="2">
        <f t="shared" si="72"/>
        <v>2771.7</v>
      </c>
      <c r="H262" s="49">
        <f t="shared" si="73"/>
        <v>-0.79734458996283397</v>
      </c>
      <c r="I262">
        <v>74</v>
      </c>
    </row>
    <row r="263" spans="1:9" x14ac:dyDescent="0.2">
      <c r="A263" s="30">
        <f t="shared" si="74"/>
        <v>40675</v>
      </c>
      <c r="B263">
        <v>492.1</v>
      </c>
      <c r="C263">
        <v>417</v>
      </c>
      <c r="D263">
        <v>2322.1999999999998</v>
      </c>
      <c r="E263">
        <v>2476.9</v>
      </c>
      <c r="F263" s="10">
        <f t="shared" si="71"/>
        <v>2814.2999999999997</v>
      </c>
      <c r="G263" s="2">
        <f t="shared" si="72"/>
        <v>2893.9</v>
      </c>
      <c r="H263" s="49">
        <f t="shared" si="73"/>
        <v>-2.7506133591347459</v>
      </c>
      <c r="I263">
        <v>74</v>
      </c>
    </row>
    <row r="264" spans="1:9" x14ac:dyDescent="0.2">
      <c r="A264" s="30">
        <f t="shared" si="74"/>
        <v>40682</v>
      </c>
      <c r="B264">
        <v>480.2</v>
      </c>
      <c r="C264">
        <v>410.1</v>
      </c>
      <c r="D264">
        <v>2438.6</v>
      </c>
      <c r="E264">
        <v>2494.1999999999998</v>
      </c>
      <c r="F264" s="10">
        <f t="shared" si="71"/>
        <v>2918.7999999999997</v>
      </c>
      <c r="G264" s="2">
        <f t="shared" si="72"/>
        <v>2904.2999999999997</v>
      </c>
      <c r="H264" s="49">
        <f t="shared" si="73"/>
        <v>0.49925971834865468</v>
      </c>
      <c r="I264">
        <v>74</v>
      </c>
    </row>
    <row r="265" spans="1:9" x14ac:dyDescent="0.2">
      <c r="A265" s="30">
        <f t="shared" si="74"/>
        <v>40689</v>
      </c>
      <c r="B265">
        <v>421.4</v>
      </c>
      <c r="C265">
        <v>392.2</v>
      </c>
      <c r="D265">
        <v>2495.8000000000002</v>
      </c>
      <c r="E265">
        <v>2569.3000000000002</v>
      </c>
      <c r="F265" s="10">
        <f t="shared" ref="F265:F274" si="75">+B265+D265</f>
        <v>2917.2000000000003</v>
      </c>
      <c r="G265" s="2">
        <f t="shared" ref="G265:G274" si="76">+C265+E265</f>
        <v>2961.5</v>
      </c>
      <c r="H265" s="49">
        <f t="shared" ref="H265:H274" si="77">+(F265/G265-1)*100</f>
        <v>-1.4958635826439193</v>
      </c>
      <c r="I265">
        <v>89</v>
      </c>
    </row>
    <row r="266" spans="1:9" x14ac:dyDescent="0.2">
      <c r="A266" s="30">
        <f t="shared" si="74"/>
        <v>40696</v>
      </c>
      <c r="B266">
        <v>452.1</v>
      </c>
      <c r="C266">
        <v>382</v>
      </c>
      <c r="D266">
        <v>2560.9</v>
      </c>
      <c r="E266">
        <v>2613.5</v>
      </c>
      <c r="F266" s="10">
        <f t="shared" si="75"/>
        <v>3013</v>
      </c>
      <c r="G266" s="2">
        <f t="shared" si="76"/>
        <v>2995.5</v>
      </c>
      <c r="H266" s="49">
        <f t="shared" si="77"/>
        <v>0.58420964780503404</v>
      </c>
      <c r="I266">
        <v>89</v>
      </c>
    </row>
    <row r="267" spans="1:9" x14ac:dyDescent="0.2">
      <c r="A267" s="30">
        <f t="shared" si="74"/>
        <v>40703</v>
      </c>
      <c r="B267">
        <v>429.6</v>
      </c>
      <c r="C267">
        <v>363.9</v>
      </c>
      <c r="D267">
        <v>2594.1</v>
      </c>
      <c r="E267">
        <v>2666</v>
      </c>
      <c r="F267" s="10">
        <f t="shared" si="75"/>
        <v>3023.7</v>
      </c>
      <c r="G267" s="2">
        <f t="shared" si="76"/>
        <v>3029.9</v>
      </c>
      <c r="H267" s="49">
        <f t="shared" si="77"/>
        <v>-0.20462721541966156</v>
      </c>
      <c r="I267">
        <v>89</v>
      </c>
    </row>
    <row r="268" spans="1:9" x14ac:dyDescent="0.2">
      <c r="A268" s="30">
        <f t="shared" si="74"/>
        <v>40710</v>
      </c>
      <c r="B268">
        <v>405.3</v>
      </c>
      <c r="C268">
        <v>302.8</v>
      </c>
      <c r="D268">
        <v>2650.9</v>
      </c>
      <c r="E268">
        <v>2751.3</v>
      </c>
      <c r="F268" s="10">
        <f t="shared" si="75"/>
        <v>3056.2000000000003</v>
      </c>
      <c r="G268" s="2">
        <f t="shared" si="76"/>
        <v>3054.1000000000004</v>
      </c>
      <c r="H268" s="49">
        <f t="shared" si="77"/>
        <v>6.8760027504000121E-2</v>
      </c>
      <c r="I268">
        <v>89</v>
      </c>
    </row>
    <row r="269" spans="1:9" x14ac:dyDescent="0.2">
      <c r="A269" s="30">
        <f t="shared" si="74"/>
        <v>40717</v>
      </c>
      <c r="B269">
        <v>387.5</v>
      </c>
      <c r="C269">
        <v>286.60000000000002</v>
      </c>
      <c r="D269">
        <v>2669</v>
      </c>
      <c r="E269">
        <v>2796</v>
      </c>
      <c r="F269" s="10">
        <f t="shared" si="75"/>
        <v>3056.5</v>
      </c>
      <c r="G269" s="2">
        <f t="shared" si="76"/>
        <v>3082.6</v>
      </c>
      <c r="H269" s="49">
        <f t="shared" si="77"/>
        <v>-0.84668786089664438</v>
      </c>
      <c r="I269">
        <v>131</v>
      </c>
    </row>
    <row r="270" spans="1:9" x14ac:dyDescent="0.2">
      <c r="A270" s="30">
        <f t="shared" si="74"/>
        <v>40724</v>
      </c>
      <c r="B270">
        <v>381.3</v>
      </c>
      <c r="C270">
        <v>305.5</v>
      </c>
      <c r="D270">
        <v>2706.7</v>
      </c>
      <c r="E270">
        <v>2816.9</v>
      </c>
      <c r="F270" s="10">
        <f t="shared" si="75"/>
        <v>3088</v>
      </c>
      <c r="G270" s="2">
        <f t="shared" si="76"/>
        <v>3122.4</v>
      </c>
      <c r="H270" s="49">
        <f t="shared" si="77"/>
        <v>-1.1017166282346946</v>
      </c>
      <c r="I270">
        <v>131</v>
      </c>
    </row>
    <row r="271" spans="1:9" x14ac:dyDescent="0.2">
      <c r="A271" s="30">
        <f t="shared" si="74"/>
        <v>40731</v>
      </c>
      <c r="B271">
        <v>345.8</v>
      </c>
      <c r="C271">
        <v>299</v>
      </c>
      <c r="D271">
        <v>2743.9</v>
      </c>
      <c r="E271">
        <v>2879.9</v>
      </c>
      <c r="F271" s="10">
        <f t="shared" si="75"/>
        <v>3089.7000000000003</v>
      </c>
      <c r="G271" s="2">
        <f t="shared" si="76"/>
        <v>3178.9</v>
      </c>
      <c r="H271" s="49">
        <f t="shared" si="77"/>
        <v>-2.806002076189873</v>
      </c>
      <c r="I271">
        <v>131</v>
      </c>
    </row>
    <row r="272" spans="1:9" x14ac:dyDescent="0.2">
      <c r="A272" s="30">
        <f t="shared" si="74"/>
        <v>40738</v>
      </c>
      <c r="B272">
        <v>299.3</v>
      </c>
      <c r="C272">
        <v>259.10000000000002</v>
      </c>
      <c r="D272">
        <v>2811.3</v>
      </c>
      <c r="E272">
        <v>2941.9</v>
      </c>
      <c r="F272" s="10">
        <f t="shared" si="75"/>
        <v>3110.6000000000004</v>
      </c>
      <c r="G272" s="2">
        <f t="shared" si="76"/>
        <v>3201</v>
      </c>
      <c r="H272" s="49">
        <f t="shared" si="77"/>
        <v>-2.824117463292708</v>
      </c>
      <c r="I272">
        <v>131</v>
      </c>
    </row>
    <row r="273" spans="1:9" x14ac:dyDescent="0.2">
      <c r="A273" s="30">
        <f t="shared" si="74"/>
        <v>40745</v>
      </c>
      <c r="B273">
        <v>247.4</v>
      </c>
      <c r="C273">
        <v>217.9</v>
      </c>
      <c r="D273">
        <v>2881.2</v>
      </c>
      <c r="E273">
        <v>2994.7</v>
      </c>
      <c r="F273" s="10">
        <f t="shared" si="75"/>
        <v>3128.6</v>
      </c>
      <c r="G273" s="2">
        <f t="shared" si="76"/>
        <v>3212.6</v>
      </c>
      <c r="H273" s="49">
        <f t="shared" si="77"/>
        <v>-2.6147046006349983</v>
      </c>
      <c r="I273">
        <v>141.1</v>
      </c>
    </row>
    <row r="274" spans="1:9" x14ac:dyDescent="0.2">
      <c r="A274" s="30">
        <f t="shared" si="74"/>
        <v>40752</v>
      </c>
      <c r="B274">
        <v>252.4</v>
      </c>
      <c r="C274">
        <v>215.6</v>
      </c>
      <c r="D274">
        <v>2955.3</v>
      </c>
      <c r="E274">
        <v>3033.6</v>
      </c>
      <c r="F274" s="10">
        <f t="shared" si="75"/>
        <v>3207.7000000000003</v>
      </c>
      <c r="G274" s="2">
        <f t="shared" si="76"/>
        <v>3249.2</v>
      </c>
      <c r="H274" s="49">
        <f t="shared" si="77"/>
        <v>-1.2772374738396985</v>
      </c>
      <c r="I274">
        <v>141.1</v>
      </c>
    </row>
    <row r="275" spans="1:9" x14ac:dyDescent="0.2">
      <c r="A275" s="30">
        <f t="shared" si="74"/>
        <v>40759</v>
      </c>
      <c r="B275">
        <v>256.5</v>
      </c>
      <c r="C275">
        <v>166.1</v>
      </c>
      <c r="D275">
        <v>2963.3</v>
      </c>
      <c r="E275">
        <v>3114.1</v>
      </c>
      <c r="F275" s="10">
        <f t="shared" ref="F275:G293" si="78">+B275+D275</f>
        <v>3219.8</v>
      </c>
      <c r="G275" s="2">
        <f t="shared" si="78"/>
        <v>3280.2</v>
      </c>
      <c r="H275" s="49">
        <f t="shared" ref="H275:H338" si="79">+(F275/G275-1)*100</f>
        <v>-1.8413511371257685</v>
      </c>
      <c r="I275">
        <v>176</v>
      </c>
    </row>
    <row r="276" spans="1:9" x14ac:dyDescent="0.2">
      <c r="A276" s="30">
        <f t="shared" si="74"/>
        <v>40766</v>
      </c>
      <c r="B276">
        <v>193.6</v>
      </c>
      <c r="C276">
        <v>159.30000000000001</v>
      </c>
      <c r="D276">
        <v>3042.3</v>
      </c>
      <c r="E276">
        <v>3163.3</v>
      </c>
      <c r="F276" s="10">
        <f t="shared" si="78"/>
        <v>3235.9</v>
      </c>
      <c r="G276" s="2">
        <f t="shared" si="78"/>
        <v>3322.6000000000004</v>
      </c>
      <c r="H276" s="49">
        <f t="shared" si="79"/>
        <v>-2.6094022753265556</v>
      </c>
      <c r="I276">
        <v>205.7</v>
      </c>
    </row>
    <row r="277" spans="1:9" x14ac:dyDescent="0.2">
      <c r="A277" s="30">
        <f t="shared" si="74"/>
        <v>40773</v>
      </c>
      <c r="B277">
        <v>152.9</v>
      </c>
      <c r="C277">
        <v>125.8</v>
      </c>
      <c r="D277">
        <v>3130.8</v>
      </c>
      <c r="E277">
        <v>3210.6</v>
      </c>
      <c r="F277" s="10">
        <f t="shared" si="78"/>
        <v>3283.7000000000003</v>
      </c>
      <c r="G277" s="2">
        <f t="shared" si="78"/>
        <v>3336.4</v>
      </c>
      <c r="H277" s="49">
        <f t="shared" si="79"/>
        <v>-1.5795468169284232</v>
      </c>
      <c r="I277">
        <v>215.7</v>
      </c>
    </row>
    <row r="278" spans="1:9" x14ac:dyDescent="0.2">
      <c r="A278" s="30">
        <f t="shared" si="74"/>
        <v>40780</v>
      </c>
      <c r="B278">
        <v>135.80000000000001</v>
      </c>
      <c r="C278">
        <v>71.599999999999994</v>
      </c>
      <c r="D278">
        <v>3148.4</v>
      </c>
      <c r="E278">
        <v>3256.3</v>
      </c>
      <c r="F278" s="10">
        <f t="shared" si="78"/>
        <v>3284.2000000000003</v>
      </c>
      <c r="G278" s="2">
        <f t="shared" si="78"/>
        <v>3327.9</v>
      </c>
      <c r="H278" s="49">
        <f t="shared" si="79"/>
        <v>-1.3131404188827744</v>
      </c>
      <c r="I278">
        <v>291.5</v>
      </c>
    </row>
    <row r="279" spans="1:9" x14ac:dyDescent="0.2">
      <c r="A279" s="30">
        <f t="shared" si="74"/>
        <v>40787</v>
      </c>
      <c r="B279">
        <v>384.9</v>
      </c>
      <c r="C279">
        <v>732</v>
      </c>
      <c r="D279">
        <v>23</v>
      </c>
      <c r="E279">
        <v>0.2</v>
      </c>
      <c r="F279" s="10">
        <f t="shared" si="78"/>
        <v>407.9</v>
      </c>
      <c r="G279" s="2">
        <f t="shared" si="78"/>
        <v>732.2</v>
      </c>
      <c r="H279" s="49">
        <f t="shared" si="79"/>
        <v>-44.291177273968863</v>
      </c>
    </row>
    <row r="280" spans="1:9" x14ac:dyDescent="0.2">
      <c r="A280" s="30">
        <f t="shared" si="74"/>
        <v>40794</v>
      </c>
      <c r="B280">
        <v>525.4</v>
      </c>
      <c r="C280">
        <v>730</v>
      </c>
      <c r="D280">
        <v>43.6</v>
      </c>
      <c r="E280">
        <v>33.6</v>
      </c>
      <c r="F280" s="10">
        <f t="shared" si="78"/>
        <v>569</v>
      </c>
      <c r="G280" s="2">
        <f t="shared" si="78"/>
        <v>763.6</v>
      </c>
      <c r="H280" s="49">
        <f t="shared" si="79"/>
        <v>-25.484546883184912</v>
      </c>
    </row>
    <row r="281" spans="1:9" x14ac:dyDescent="0.2">
      <c r="A281" s="30">
        <f t="shared" si="74"/>
        <v>40801</v>
      </c>
      <c r="B281">
        <v>554.1</v>
      </c>
      <c r="C281">
        <v>735.7</v>
      </c>
      <c r="D281">
        <v>74.599999999999994</v>
      </c>
      <c r="E281">
        <v>70.7</v>
      </c>
      <c r="F281" s="10">
        <f t="shared" si="78"/>
        <v>628.70000000000005</v>
      </c>
      <c r="G281" s="2">
        <f t="shared" si="78"/>
        <v>806.40000000000009</v>
      </c>
      <c r="H281" s="49">
        <f t="shared" si="79"/>
        <v>-22.036210317460323</v>
      </c>
    </row>
    <row r="282" spans="1:9" x14ac:dyDescent="0.2">
      <c r="A282" s="30">
        <f t="shared" si="74"/>
        <v>40808</v>
      </c>
      <c r="B282" s="118">
        <v>684</v>
      </c>
      <c r="C282" s="118">
        <v>764</v>
      </c>
      <c r="D282" s="118">
        <v>135.4</v>
      </c>
      <c r="E282" s="118">
        <v>89.3</v>
      </c>
      <c r="F282" s="118">
        <f t="shared" si="78"/>
        <v>819.4</v>
      </c>
      <c r="G282" s="2">
        <f t="shared" si="78"/>
        <v>853.3</v>
      </c>
      <c r="H282" s="49">
        <f t="shared" si="79"/>
        <v>-3.9728114379467883</v>
      </c>
    </row>
    <row r="283" spans="1:9" x14ac:dyDescent="0.2">
      <c r="A283" s="30">
        <f t="shared" si="74"/>
        <v>40815</v>
      </c>
      <c r="B283" s="118">
        <v>753.9</v>
      </c>
      <c r="C283" s="118">
        <v>688</v>
      </c>
      <c r="D283" s="118">
        <v>167.5</v>
      </c>
      <c r="E283" s="118">
        <v>241.1</v>
      </c>
      <c r="F283" s="118">
        <f t="shared" si="78"/>
        <v>921.4</v>
      </c>
      <c r="G283" s="2">
        <f t="shared" si="78"/>
        <v>929.1</v>
      </c>
      <c r="H283" s="49">
        <f t="shared" si="79"/>
        <v>-0.82875901409966701</v>
      </c>
      <c r="I283">
        <v>40</v>
      </c>
    </row>
    <row r="284" spans="1:9" ht="15" x14ac:dyDescent="0.3">
      <c r="A284" s="30">
        <f t="shared" si="74"/>
        <v>40822</v>
      </c>
      <c r="B284" s="97">
        <v>719.2</v>
      </c>
      <c r="C284">
        <v>620.9</v>
      </c>
      <c r="D284">
        <v>282.39999999999998</v>
      </c>
      <c r="E284">
        <v>394.8</v>
      </c>
      <c r="F284" s="118">
        <f t="shared" si="78"/>
        <v>1001.6</v>
      </c>
      <c r="G284" s="2">
        <f t="shared" si="78"/>
        <v>1015.7</v>
      </c>
      <c r="H284" s="49">
        <f t="shared" si="79"/>
        <v>-1.3882051786945016</v>
      </c>
      <c r="I284">
        <v>40</v>
      </c>
    </row>
    <row r="285" spans="1:9" ht="15" x14ac:dyDescent="0.3">
      <c r="A285" s="30">
        <f t="shared" si="74"/>
        <v>40829</v>
      </c>
      <c r="B285" s="97">
        <v>625.5</v>
      </c>
      <c r="C285">
        <v>561.70000000000005</v>
      </c>
      <c r="D285">
        <v>405</v>
      </c>
      <c r="E285">
        <v>505.7</v>
      </c>
      <c r="F285" s="118">
        <f t="shared" si="78"/>
        <v>1030.5</v>
      </c>
      <c r="G285" s="2">
        <f t="shared" si="78"/>
        <v>1067.4000000000001</v>
      </c>
      <c r="H285" s="49">
        <f t="shared" si="79"/>
        <v>-3.4569983136593652</v>
      </c>
    </row>
    <row r="286" spans="1:9" x14ac:dyDescent="0.2">
      <c r="A286" s="30">
        <f t="shared" si="74"/>
        <v>40836</v>
      </c>
      <c r="B286">
        <v>544.5</v>
      </c>
      <c r="C286">
        <v>4699.3</v>
      </c>
      <c r="D286">
        <v>581.79999999999995</v>
      </c>
      <c r="E286">
        <v>616.6</v>
      </c>
      <c r="F286" s="118">
        <f t="shared" si="78"/>
        <v>1126.3</v>
      </c>
      <c r="G286" s="2">
        <f t="shared" si="78"/>
        <v>5315.9000000000005</v>
      </c>
      <c r="H286" s="49">
        <f t="shared" si="79"/>
        <v>-78.812618747530991</v>
      </c>
    </row>
    <row r="287" spans="1:9" x14ac:dyDescent="0.2">
      <c r="A287" s="30">
        <f t="shared" si="74"/>
        <v>40843</v>
      </c>
      <c r="B287">
        <v>519</v>
      </c>
      <c r="C287">
        <v>491.3</v>
      </c>
      <c r="D287">
        <v>636.6</v>
      </c>
      <c r="E287">
        <v>701.1</v>
      </c>
      <c r="F287" s="118">
        <f t="shared" si="78"/>
        <v>1155.5999999999999</v>
      </c>
      <c r="G287" s="2">
        <f t="shared" si="78"/>
        <v>1192.4000000000001</v>
      </c>
      <c r="H287" s="49">
        <f t="shared" si="79"/>
        <v>-3.0862126803086309</v>
      </c>
    </row>
    <row r="288" spans="1:9" x14ac:dyDescent="0.2">
      <c r="A288" s="30">
        <f t="shared" si="74"/>
        <v>40850</v>
      </c>
      <c r="B288" s="96">
        <v>529.9</v>
      </c>
      <c r="C288">
        <v>473.3</v>
      </c>
      <c r="D288">
        <v>673.2</v>
      </c>
      <c r="E288">
        <v>786</v>
      </c>
      <c r="F288" s="118">
        <f t="shared" si="78"/>
        <v>1203.0999999999999</v>
      </c>
      <c r="G288" s="2">
        <f t="shared" si="78"/>
        <v>1259.3</v>
      </c>
      <c r="H288" s="49">
        <f t="shared" si="79"/>
        <v>-4.4627967918685059</v>
      </c>
    </row>
    <row r="289" spans="1:9" x14ac:dyDescent="0.2">
      <c r="A289" s="30">
        <f t="shared" si="74"/>
        <v>40857</v>
      </c>
      <c r="B289" s="96">
        <v>470.7</v>
      </c>
      <c r="C289">
        <v>550.29999999999995</v>
      </c>
      <c r="D289">
        <v>786.8</v>
      </c>
      <c r="E289">
        <v>844.5</v>
      </c>
      <c r="F289" s="118">
        <f t="shared" si="78"/>
        <v>1257.5</v>
      </c>
      <c r="G289" s="2">
        <f t="shared" si="78"/>
        <v>1394.8</v>
      </c>
      <c r="H289" s="49">
        <f t="shared" si="79"/>
        <v>-9.8437051907083415</v>
      </c>
    </row>
    <row r="290" spans="1:9" x14ac:dyDescent="0.2">
      <c r="A290" s="30">
        <f t="shared" si="74"/>
        <v>40864</v>
      </c>
      <c r="B290" s="96">
        <v>451.4</v>
      </c>
      <c r="C290">
        <v>531.1</v>
      </c>
      <c r="D290">
        <v>805.2</v>
      </c>
      <c r="E290">
        <v>882.8</v>
      </c>
      <c r="F290" s="118">
        <f t="shared" si="78"/>
        <v>1256.5999999999999</v>
      </c>
      <c r="G290" s="2">
        <f t="shared" si="78"/>
        <v>1413.9</v>
      </c>
      <c r="H290" s="49">
        <f t="shared" si="79"/>
        <v>-11.125256383053973</v>
      </c>
    </row>
    <row r="291" spans="1:9" x14ac:dyDescent="0.2">
      <c r="A291" s="30">
        <f t="shared" si="74"/>
        <v>40871</v>
      </c>
      <c r="B291" s="96">
        <v>437.5</v>
      </c>
      <c r="C291">
        <v>511.6</v>
      </c>
      <c r="D291">
        <v>829.8</v>
      </c>
      <c r="E291">
        <v>968.2</v>
      </c>
      <c r="F291" s="118">
        <f t="shared" si="78"/>
        <v>1267.3</v>
      </c>
      <c r="G291" s="2">
        <f t="shared" si="78"/>
        <v>1479.8000000000002</v>
      </c>
      <c r="H291" s="49">
        <f t="shared" si="79"/>
        <v>-14.360048655223689</v>
      </c>
    </row>
    <row r="292" spans="1:9" x14ac:dyDescent="0.2">
      <c r="A292" s="30">
        <f t="shared" si="74"/>
        <v>40878</v>
      </c>
      <c r="B292" s="96">
        <v>480.2</v>
      </c>
      <c r="C292">
        <v>498.7</v>
      </c>
      <c r="D292">
        <v>863.4</v>
      </c>
      <c r="E292">
        <v>1017.3</v>
      </c>
      <c r="F292" s="118">
        <f t="shared" si="78"/>
        <v>1343.6</v>
      </c>
      <c r="G292" s="2">
        <f t="shared" si="78"/>
        <v>1516</v>
      </c>
      <c r="H292" s="49">
        <f t="shared" si="79"/>
        <v>-11.372031662269134</v>
      </c>
    </row>
    <row r="293" spans="1:9" x14ac:dyDescent="0.2">
      <c r="A293" s="30">
        <f t="shared" si="74"/>
        <v>40885</v>
      </c>
      <c r="B293" s="96">
        <v>433.4</v>
      </c>
      <c r="C293">
        <v>472.1</v>
      </c>
      <c r="D293">
        <v>929</v>
      </c>
      <c r="E293">
        <v>1048.9000000000001</v>
      </c>
      <c r="F293" s="118">
        <f t="shared" si="78"/>
        <v>1362.4</v>
      </c>
      <c r="G293" s="2">
        <f t="shared" si="78"/>
        <v>1521</v>
      </c>
      <c r="H293" s="49">
        <f t="shared" si="79"/>
        <v>-10.427350427350424</v>
      </c>
    </row>
    <row r="294" spans="1:9" x14ac:dyDescent="0.2">
      <c r="A294" s="30">
        <f t="shared" si="74"/>
        <v>40892</v>
      </c>
      <c r="B294">
        <v>446.7</v>
      </c>
      <c r="C294">
        <v>386.2</v>
      </c>
      <c r="D294">
        <v>958.9</v>
      </c>
      <c r="E294">
        <v>1150.5</v>
      </c>
      <c r="F294" s="118">
        <f t="shared" ref="F294:G296" si="80">+B294+D294</f>
        <v>1405.6</v>
      </c>
      <c r="G294" s="2">
        <f t="shared" si="80"/>
        <v>1536.7</v>
      </c>
      <c r="H294" s="49">
        <f t="shared" si="79"/>
        <v>-8.5312683022060298</v>
      </c>
      <c r="I294">
        <v>40</v>
      </c>
    </row>
    <row r="295" spans="1:9" x14ac:dyDescent="0.2">
      <c r="A295" s="30">
        <f t="shared" si="74"/>
        <v>40899</v>
      </c>
      <c r="B295">
        <v>413.3</v>
      </c>
      <c r="C295">
        <v>419.4</v>
      </c>
      <c r="D295">
        <v>993.7</v>
      </c>
      <c r="E295">
        <v>1209.5</v>
      </c>
      <c r="F295" s="118">
        <f t="shared" si="80"/>
        <v>1407</v>
      </c>
      <c r="G295" s="2">
        <f t="shared" si="80"/>
        <v>1628.9</v>
      </c>
      <c r="H295" s="49">
        <f t="shared" si="79"/>
        <v>-13.622690159003014</v>
      </c>
    </row>
    <row r="296" spans="1:9" x14ac:dyDescent="0.2">
      <c r="A296" s="30">
        <f t="shared" si="74"/>
        <v>40906</v>
      </c>
      <c r="B296">
        <v>510.4</v>
      </c>
      <c r="C296">
        <v>486.6</v>
      </c>
      <c r="D296">
        <v>1014.9</v>
      </c>
      <c r="E296">
        <v>1229.7</v>
      </c>
      <c r="F296" s="118">
        <f t="shared" si="80"/>
        <v>1525.3</v>
      </c>
      <c r="G296" s="2">
        <f t="shared" si="80"/>
        <v>1716.3000000000002</v>
      </c>
      <c r="H296" s="49">
        <f t="shared" si="79"/>
        <v>-11.128590572743702</v>
      </c>
    </row>
    <row r="297" spans="1:9" x14ac:dyDescent="0.2">
      <c r="A297" s="30">
        <f t="shared" si="74"/>
        <v>40913</v>
      </c>
      <c r="B297">
        <v>470</v>
      </c>
      <c r="C297">
        <v>579.4</v>
      </c>
      <c r="D297">
        <v>1119.8</v>
      </c>
      <c r="E297">
        <v>1229.7</v>
      </c>
      <c r="F297" s="118">
        <f t="shared" ref="F297:F328" si="81">+B297+D297</f>
        <v>1589.8</v>
      </c>
      <c r="G297" s="2">
        <f t="shared" ref="G297:G328" si="82">+C297+E297</f>
        <v>1809.1</v>
      </c>
      <c r="H297" s="49">
        <f t="shared" si="79"/>
        <v>-12.122049637941512</v>
      </c>
    </row>
    <row r="298" spans="1:9" x14ac:dyDescent="0.2">
      <c r="A298" s="30">
        <f t="shared" si="74"/>
        <v>40920</v>
      </c>
      <c r="B298">
        <v>470.7</v>
      </c>
      <c r="C298">
        <v>621.70000000000005</v>
      </c>
      <c r="D298">
        <v>1177.2</v>
      </c>
      <c r="E298">
        <v>1289</v>
      </c>
      <c r="F298" s="118">
        <f t="shared" si="81"/>
        <v>1647.9</v>
      </c>
      <c r="G298" s="2">
        <f t="shared" si="82"/>
        <v>1910.7</v>
      </c>
      <c r="H298" s="49">
        <f t="shared" si="79"/>
        <v>-13.754121526142249</v>
      </c>
      <c r="I298">
        <v>40</v>
      </c>
    </row>
    <row r="299" spans="1:9" x14ac:dyDescent="0.2">
      <c r="A299" s="30">
        <f t="shared" si="74"/>
        <v>40927</v>
      </c>
      <c r="B299">
        <v>493.1</v>
      </c>
      <c r="C299">
        <v>645.79999999999995</v>
      </c>
      <c r="D299">
        <v>1298.2</v>
      </c>
      <c r="E299">
        <v>1332.3</v>
      </c>
      <c r="F299" s="118">
        <f t="shared" si="81"/>
        <v>1791.3000000000002</v>
      </c>
      <c r="G299" s="2">
        <f t="shared" si="82"/>
        <v>1978.1</v>
      </c>
      <c r="H299" s="49">
        <f t="shared" si="79"/>
        <v>-9.4434052879025181</v>
      </c>
    </row>
    <row r="300" spans="1:9" x14ac:dyDescent="0.2">
      <c r="A300" s="30">
        <f t="shared" si="74"/>
        <v>40934</v>
      </c>
      <c r="B300">
        <v>465.4</v>
      </c>
      <c r="C300">
        <v>636.5</v>
      </c>
      <c r="D300">
        <v>1334.7</v>
      </c>
      <c r="E300">
        <v>1369.8</v>
      </c>
      <c r="F300" s="118">
        <f t="shared" si="81"/>
        <v>1800.1</v>
      </c>
      <c r="G300" s="2">
        <f t="shared" si="82"/>
        <v>2006.3</v>
      </c>
      <c r="H300" s="49">
        <f t="shared" si="79"/>
        <v>-10.277625479738827</v>
      </c>
    </row>
    <row r="301" spans="1:9" x14ac:dyDescent="0.2">
      <c r="A301" s="30">
        <f t="shared" si="74"/>
        <v>40941</v>
      </c>
      <c r="B301">
        <v>438.4</v>
      </c>
      <c r="C301">
        <v>648.6</v>
      </c>
      <c r="D301">
        <v>1365.2</v>
      </c>
      <c r="E301">
        <v>1467.4</v>
      </c>
      <c r="F301" s="118">
        <f t="shared" si="81"/>
        <v>1803.6</v>
      </c>
      <c r="G301" s="2">
        <f t="shared" si="82"/>
        <v>2116</v>
      </c>
      <c r="H301" s="49">
        <f t="shared" si="79"/>
        <v>-14.763705103969759</v>
      </c>
    </row>
    <row r="302" spans="1:9" x14ac:dyDescent="0.2">
      <c r="A302" s="30">
        <f t="shared" si="74"/>
        <v>40948</v>
      </c>
      <c r="B302">
        <v>435</v>
      </c>
      <c r="C302">
        <v>639.20000000000005</v>
      </c>
      <c r="D302">
        <v>1412.2</v>
      </c>
      <c r="E302">
        <v>1529</v>
      </c>
      <c r="F302" s="118">
        <f t="shared" si="81"/>
        <v>1847.2</v>
      </c>
      <c r="G302" s="2">
        <f t="shared" si="82"/>
        <v>2168.1999999999998</v>
      </c>
      <c r="H302" s="49">
        <f t="shared" si="79"/>
        <v>-14.804907296374859</v>
      </c>
    </row>
    <row r="303" spans="1:9" x14ac:dyDescent="0.2">
      <c r="A303" s="30">
        <f t="shared" si="74"/>
        <v>40955</v>
      </c>
      <c r="B303">
        <v>402.2</v>
      </c>
      <c r="C303">
        <v>645.70000000000005</v>
      </c>
      <c r="D303">
        <v>1487.9</v>
      </c>
      <c r="E303">
        <v>1573.5</v>
      </c>
      <c r="F303" s="118">
        <f t="shared" si="81"/>
        <v>1890.1000000000001</v>
      </c>
      <c r="G303" s="2">
        <f t="shared" si="82"/>
        <v>2219.1999999999998</v>
      </c>
      <c r="H303" s="49">
        <f t="shared" si="79"/>
        <v>-14.829668348954561</v>
      </c>
    </row>
    <row r="304" spans="1:9" x14ac:dyDescent="0.2">
      <c r="A304" s="30">
        <f t="shared" si="74"/>
        <v>40962</v>
      </c>
      <c r="B304">
        <v>435.1</v>
      </c>
      <c r="C304">
        <v>663.6</v>
      </c>
      <c r="D304">
        <v>1543</v>
      </c>
      <c r="E304">
        <v>1601.6</v>
      </c>
      <c r="F304" s="118">
        <f t="shared" si="81"/>
        <v>1978.1</v>
      </c>
      <c r="G304" s="2">
        <f t="shared" si="82"/>
        <v>2265.1999999999998</v>
      </c>
      <c r="H304" s="49">
        <f t="shared" si="79"/>
        <v>-12.674377538407199</v>
      </c>
    </row>
    <row r="305" spans="1:9" x14ac:dyDescent="0.2">
      <c r="A305" s="30">
        <f t="shared" si="74"/>
        <v>40969</v>
      </c>
      <c r="B305">
        <v>470.1</v>
      </c>
      <c r="C305">
        <v>652</v>
      </c>
      <c r="D305">
        <v>1621</v>
      </c>
      <c r="E305">
        <v>1643.1</v>
      </c>
      <c r="F305" s="118">
        <f t="shared" si="81"/>
        <v>2091.1</v>
      </c>
      <c r="G305" s="2">
        <f t="shared" si="82"/>
        <v>2295.1</v>
      </c>
      <c r="H305" s="49">
        <f t="shared" si="79"/>
        <v>-8.888501590344644</v>
      </c>
    </row>
    <row r="306" spans="1:9" x14ac:dyDescent="0.2">
      <c r="A306" s="30">
        <f t="shared" si="74"/>
        <v>40976</v>
      </c>
      <c r="B306">
        <v>532.4</v>
      </c>
      <c r="C306">
        <v>613.70000000000005</v>
      </c>
      <c r="D306">
        <v>1639</v>
      </c>
      <c r="E306">
        <v>1704.8</v>
      </c>
      <c r="F306" s="118">
        <f t="shared" si="81"/>
        <v>2171.4</v>
      </c>
      <c r="G306" s="2">
        <f t="shared" si="82"/>
        <v>2318.5</v>
      </c>
      <c r="H306" s="49">
        <f t="shared" si="79"/>
        <v>-6.3446193659693728</v>
      </c>
    </row>
    <row r="307" spans="1:9" x14ac:dyDescent="0.2">
      <c r="A307" s="30">
        <f t="shared" si="74"/>
        <v>40983</v>
      </c>
      <c r="B307">
        <v>588.29999999999995</v>
      </c>
      <c r="C307">
        <v>678.6</v>
      </c>
      <c r="D307">
        <v>1666.6</v>
      </c>
      <c r="E307">
        <v>1784.9</v>
      </c>
      <c r="F307" s="118">
        <f t="shared" si="81"/>
        <v>2254.8999999999996</v>
      </c>
      <c r="G307" s="2">
        <f t="shared" si="82"/>
        <v>2463.5</v>
      </c>
      <c r="H307" s="49">
        <f t="shared" si="79"/>
        <v>-8.4676273594479596</v>
      </c>
    </row>
    <row r="308" spans="1:9" x14ac:dyDescent="0.2">
      <c r="A308" s="30">
        <f t="shared" si="74"/>
        <v>40990</v>
      </c>
      <c r="B308">
        <v>665.6</v>
      </c>
      <c r="C308">
        <v>635.70000000000005</v>
      </c>
      <c r="D308">
        <v>1717.4</v>
      </c>
      <c r="E308">
        <v>1858.8</v>
      </c>
      <c r="F308" s="118">
        <f t="shared" si="81"/>
        <v>2383</v>
      </c>
      <c r="G308" s="2">
        <f t="shared" si="82"/>
        <v>2494.5</v>
      </c>
      <c r="H308" s="49">
        <f t="shared" si="79"/>
        <v>-4.4698336339947904</v>
      </c>
    </row>
    <row r="309" spans="1:9" x14ac:dyDescent="0.2">
      <c r="A309" s="30">
        <f t="shared" si="74"/>
        <v>40997</v>
      </c>
      <c r="B309">
        <v>619.70000000000005</v>
      </c>
      <c r="C309">
        <v>547.79999999999995</v>
      </c>
      <c r="D309">
        <v>1805.1</v>
      </c>
      <c r="E309">
        <v>1969.9</v>
      </c>
      <c r="F309" s="118">
        <f t="shared" si="81"/>
        <v>2424.8000000000002</v>
      </c>
      <c r="G309" s="2">
        <f t="shared" si="82"/>
        <v>2517.6999999999998</v>
      </c>
      <c r="H309" s="49">
        <f t="shared" si="79"/>
        <v>-3.6898756801842847</v>
      </c>
    </row>
    <row r="310" spans="1:9" x14ac:dyDescent="0.2">
      <c r="A310" s="30">
        <f t="shared" si="74"/>
        <v>41004</v>
      </c>
      <c r="B310">
        <v>502.8</v>
      </c>
      <c r="C310">
        <v>569.6</v>
      </c>
      <c r="D310">
        <v>1947.4</v>
      </c>
      <c r="E310">
        <v>1992.2</v>
      </c>
      <c r="F310" s="118">
        <f t="shared" si="81"/>
        <v>2450.2000000000003</v>
      </c>
      <c r="G310" s="2">
        <f t="shared" si="82"/>
        <v>2561.8000000000002</v>
      </c>
      <c r="H310" s="49">
        <f t="shared" si="79"/>
        <v>-4.3563119681473967</v>
      </c>
    </row>
    <row r="311" spans="1:9" x14ac:dyDescent="0.2">
      <c r="A311" s="30">
        <f t="shared" si="74"/>
        <v>41011</v>
      </c>
      <c r="B311">
        <v>498.5</v>
      </c>
      <c r="C311">
        <v>553.6</v>
      </c>
      <c r="D311">
        <v>1980.5</v>
      </c>
      <c r="E311">
        <v>2082</v>
      </c>
      <c r="F311" s="118">
        <f t="shared" si="81"/>
        <v>2479</v>
      </c>
      <c r="G311" s="2">
        <f t="shared" si="82"/>
        <v>2635.6</v>
      </c>
      <c r="H311" s="49">
        <f t="shared" si="79"/>
        <v>-5.9417210502352376</v>
      </c>
    </row>
    <row r="312" spans="1:9" x14ac:dyDescent="0.2">
      <c r="A312" s="30">
        <f t="shared" si="74"/>
        <v>41018</v>
      </c>
      <c r="B312">
        <v>548.29999999999995</v>
      </c>
      <c r="C312">
        <v>571.29999999999995</v>
      </c>
      <c r="D312">
        <v>2031.6</v>
      </c>
      <c r="E312">
        <v>2127.8000000000002</v>
      </c>
      <c r="F312" s="118">
        <f t="shared" si="81"/>
        <v>2579.8999999999996</v>
      </c>
      <c r="G312" s="2">
        <f t="shared" si="82"/>
        <v>2699.1000000000004</v>
      </c>
      <c r="H312" s="49">
        <f t="shared" si="79"/>
        <v>-4.4162869104516611</v>
      </c>
    </row>
    <row r="313" spans="1:9" x14ac:dyDescent="0.2">
      <c r="A313" s="30">
        <f t="shared" si="74"/>
        <v>41025</v>
      </c>
      <c r="B313">
        <v>578.9</v>
      </c>
      <c r="C313">
        <v>507.2</v>
      </c>
      <c r="D313">
        <v>2127.1</v>
      </c>
      <c r="E313">
        <v>2223.6</v>
      </c>
      <c r="F313" s="118">
        <f t="shared" si="81"/>
        <v>2706</v>
      </c>
      <c r="G313" s="2">
        <f t="shared" si="82"/>
        <v>2730.7999999999997</v>
      </c>
      <c r="H313" s="49">
        <f t="shared" si="79"/>
        <v>-0.90815878130949823</v>
      </c>
    </row>
    <row r="314" spans="1:9" x14ac:dyDescent="0.2">
      <c r="A314" s="30">
        <f t="shared" si="74"/>
        <v>41032</v>
      </c>
      <c r="B314">
        <v>653.79999999999995</v>
      </c>
      <c r="C314">
        <v>479.1</v>
      </c>
      <c r="D314">
        <v>2198.6999999999998</v>
      </c>
      <c r="E314">
        <v>2270.5</v>
      </c>
      <c r="F314" s="118">
        <f t="shared" si="81"/>
        <v>2852.5</v>
      </c>
      <c r="G314" s="2">
        <f t="shared" si="82"/>
        <v>2749.6</v>
      </c>
      <c r="H314" s="49">
        <f t="shared" si="79"/>
        <v>3.7423625254582538</v>
      </c>
      <c r="I314">
        <v>40</v>
      </c>
    </row>
    <row r="315" spans="1:9" x14ac:dyDescent="0.2">
      <c r="A315" s="30">
        <f t="shared" si="74"/>
        <v>41039</v>
      </c>
      <c r="B315">
        <v>669.1</v>
      </c>
      <c r="C315">
        <v>492.1</v>
      </c>
      <c r="D315">
        <v>2265.3000000000002</v>
      </c>
      <c r="E315">
        <v>2322.1999999999998</v>
      </c>
      <c r="F315" s="118">
        <f t="shared" si="81"/>
        <v>2934.4</v>
      </c>
      <c r="G315" s="2">
        <f t="shared" si="82"/>
        <v>2814.2999999999997</v>
      </c>
      <c r="H315" s="49">
        <f t="shared" si="79"/>
        <v>4.2674910279643319</v>
      </c>
      <c r="I315">
        <v>51</v>
      </c>
    </row>
    <row r="316" spans="1:9" x14ac:dyDescent="0.2">
      <c r="A316" s="30">
        <f t="shared" si="74"/>
        <v>41046</v>
      </c>
      <c r="B316">
        <v>647.79999999999995</v>
      </c>
      <c r="C316">
        <v>480.2</v>
      </c>
      <c r="D316">
        <v>2324.6999999999998</v>
      </c>
      <c r="E316">
        <v>2438.6</v>
      </c>
      <c r="F316" s="118">
        <f t="shared" si="81"/>
        <v>2972.5</v>
      </c>
      <c r="G316" s="2">
        <f t="shared" si="82"/>
        <v>2918.7999999999997</v>
      </c>
      <c r="H316" s="49">
        <f t="shared" si="79"/>
        <v>1.8397971769220423</v>
      </c>
      <c r="I316">
        <v>96</v>
      </c>
    </row>
    <row r="317" spans="1:9" x14ac:dyDescent="0.2">
      <c r="A317" s="30">
        <f t="shared" ref="A317:A380" si="83">+A316+7</f>
        <v>41053</v>
      </c>
      <c r="B317">
        <v>647.79999999999995</v>
      </c>
      <c r="C317">
        <v>480.2</v>
      </c>
      <c r="D317">
        <v>2324.6999999999998</v>
      </c>
      <c r="E317">
        <v>2438.6</v>
      </c>
      <c r="F317" s="118">
        <f t="shared" si="81"/>
        <v>2972.5</v>
      </c>
      <c r="G317" s="2">
        <f t="shared" si="82"/>
        <v>2918.7999999999997</v>
      </c>
      <c r="H317" s="49">
        <f t="shared" si="79"/>
        <v>1.8397971769220423</v>
      </c>
      <c r="I317">
        <v>96</v>
      </c>
    </row>
    <row r="318" spans="1:9" x14ac:dyDescent="0.2">
      <c r="A318" s="30">
        <f t="shared" si="83"/>
        <v>41060</v>
      </c>
      <c r="B318">
        <v>557.6</v>
      </c>
      <c r="C318">
        <v>452.1</v>
      </c>
      <c r="D318">
        <v>2471.3000000000002</v>
      </c>
      <c r="E318">
        <v>2560.9</v>
      </c>
      <c r="F318" s="118">
        <f t="shared" si="81"/>
        <v>3028.9</v>
      </c>
      <c r="G318" s="2">
        <f t="shared" si="82"/>
        <v>3013</v>
      </c>
      <c r="H318" s="49">
        <f t="shared" si="79"/>
        <v>0.52771324261533525</v>
      </c>
      <c r="I318">
        <v>133.5</v>
      </c>
    </row>
    <row r="319" spans="1:9" x14ac:dyDescent="0.2">
      <c r="A319" s="30">
        <f t="shared" si="83"/>
        <v>41067</v>
      </c>
      <c r="B319">
        <v>578</v>
      </c>
      <c r="C319">
        <v>429.6</v>
      </c>
      <c r="D319">
        <v>2499.4</v>
      </c>
      <c r="E319">
        <v>2594.1</v>
      </c>
      <c r="F319" s="118">
        <f t="shared" si="81"/>
        <v>3077.4</v>
      </c>
      <c r="G319" s="2">
        <f t="shared" si="82"/>
        <v>3023.7</v>
      </c>
      <c r="H319" s="49">
        <f t="shared" si="79"/>
        <v>1.7759698382776135</v>
      </c>
      <c r="I319">
        <v>133.5</v>
      </c>
    </row>
    <row r="320" spans="1:9" x14ac:dyDescent="0.2">
      <c r="A320" s="30">
        <f t="shared" si="83"/>
        <v>41074</v>
      </c>
      <c r="B320">
        <v>539.9</v>
      </c>
      <c r="C320">
        <v>405.3</v>
      </c>
      <c r="D320">
        <v>2558</v>
      </c>
      <c r="E320">
        <v>2650.9</v>
      </c>
      <c r="F320" s="118">
        <f t="shared" si="81"/>
        <v>3097.9</v>
      </c>
      <c r="G320" s="2">
        <f t="shared" si="82"/>
        <v>3056.2000000000003</v>
      </c>
      <c r="H320" s="49">
        <f t="shared" si="79"/>
        <v>1.3644395000327103</v>
      </c>
      <c r="I320">
        <v>133.5</v>
      </c>
    </row>
    <row r="321" spans="1:9" x14ac:dyDescent="0.2">
      <c r="A321" s="30">
        <f t="shared" si="83"/>
        <v>41081</v>
      </c>
      <c r="B321">
        <v>527.29999999999995</v>
      </c>
      <c r="C321">
        <v>387.5</v>
      </c>
      <c r="D321">
        <v>2589.6999999999998</v>
      </c>
      <c r="E321">
        <v>2669</v>
      </c>
      <c r="F321" s="118">
        <f t="shared" si="81"/>
        <v>3117</v>
      </c>
      <c r="G321" s="2">
        <f t="shared" si="82"/>
        <v>3056.5</v>
      </c>
      <c r="H321" s="49">
        <f t="shared" si="79"/>
        <v>1.9793881891051912</v>
      </c>
      <c r="I321">
        <v>143.69999999999999</v>
      </c>
    </row>
    <row r="322" spans="1:9" x14ac:dyDescent="0.2">
      <c r="A322" s="30">
        <f t="shared" si="83"/>
        <v>41088</v>
      </c>
      <c r="B322">
        <v>449.5</v>
      </c>
      <c r="C322">
        <v>381.3</v>
      </c>
      <c r="D322">
        <v>2693.4</v>
      </c>
      <c r="E322">
        <v>2706.7</v>
      </c>
      <c r="F322" s="118">
        <f t="shared" si="81"/>
        <v>3142.9</v>
      </c>
      <c r="G322" s="2">
        <f t="shared" si="82"/>
        <v>3088</v>
      </c>
      <c r="H322" s="49">
        <f t="shared" si="79"/>
        <v>1.7778497409326466</v>
      </c>
      <c r="I322">
        <v>143.69999999999999</v>
      </c>
    </row>
    <row r="323" spans="1:9" x14ac:dyDescent="0.2">
      <c r="A323" s="30">
        <f t="shared" si="83"/>
        <v>41095</v>
      </c>
      <c r="B323">
        <v>425.7</v>
      </c>
      <c r="C323">
        <v>345.8</v>
      </c>
      <c r="D323">
        <v>2727.8</v>
      </c>
      <c r="E323">
        <v>2743.9</v>
      </c>
      <c r="F323" s="118">
        <f t="shared" si="81"/>
        <v>3153.5</v>
      </c>
      <c r="G323" s="2">
        <f t="shared" si="82"/>
        <v>3089.7000000000003</v>
      </c>
      <c r="H323" s="49">
        <f t="shared" si="79"/>
        <v>2.0649253972877535</v>
      </c>
      <c r="I323">
        <v>143.69999999999999</v>
      </c>
    </row>
    <row r="324" spans="1:9" x14ac:dyDescent="0.2">
      <c r="A324" s="30">
        <f t="shared" si="83"/>
        <v>41102</v>
      </c>
      <c r="B324">
        <v>379.2</v>
      </c>
      <c r="C324">
        <v>299.3</v>
      </c>
      <c r="D324">
        <v>2780.2</v>
      </c>
      <c r="E324">
        <v>2811.3</v>
      </c>
      <c r="F324" s="118">
        <f t="shared" si="81"/>
        <v>3159.3999999999996</v>
      </c>
      <c r="G324" s="2">
        <f t="shared" si="82"/>
        <v>3110.6000000000004</v>
      </c>
      <c r="H324" s="49">
        <f t="shared" si="79"/>
        <v>1.5688291647913299</v>
      </c>
      <c r="I324">
        <v>172.3</v>
      </c>
    </row>
    <row r="325" spans="1:9" x14ac:dyDescent="0.2">
      <c r="A325" s="30">
        <f t="shared" si="83"/>
        <v>41109</v>
      </c>
      <c r="B325">
        <v>324.8</v>
      </c>
      <c r="C325">
        <v>247.4</v>
      </c>
      <c r="D325">
        <v>2842.8</v>
      </c>
      <c r="E325">
        <v>2881.2</v>
      </c>
      <c r="F325" s="118">
        <f t="shared" si="81"/>
        <v>3167.6000000000004</v>
      </c>
      <c r="G325" s="2">
        <f t="shared" si="82"/>
        <v>3128.6</v>
      </c>
      <c r="H325" s="49">
        <f t="shared" si="79"/>
        <v>1.246563958320035</v>
      </c>
      <c r="I325">
        <v>253.5</v>
      </c>
    </row>
    <row r="326" spans="1:9" x14ac:dyDescent="0.2">
      <c r="A326" s="30">
        <f t="shared" si="83"/>
        <v>41116</v>
      </c>
      <c r="B326">
        <v>267.60000000000002</v>
      </c>
      <c r="C326">
        <v>252.4</v>
      </c>
      <c r="D326">
        <v>2908.7</v>
      </c>
      <c r="E326">
        <v>2955.3</v>
      </c>
      <c r="F326" s="118">
        <f t="shared" si="81"/>
        <v>3176.2999999999997</v>
      </c>
      <c r="G326" s="2">
        <f t="shared" si="82"/>
        <v>3207.7000000000003</v>
      </c>
      <c r="H326" s="49">
        <f t="shared" si="79"/>
        <v>-0.97889453502510992</v>
      </c>
      <c r="I326">
        <v>286.89999999999998</v>
      </c>
    </row>
    <row r="327" spans="1:9" x14ac:dyDescent="0.2">
      <c r="A327" s="30">
        <f t="shared" si="83"/>
        <v>41123</v>
      </c>
      <c r="B327">
        <v>181.1</v>
      </c>
      <c r="C327">
        <v>256.5</v>
      </c>
      <c r="D327">
        <v>2996.1</v>
      </c>
      <c r="E327">
        <v>2963.3</v>
      </c>
      <c r="F327" s="118">
        <f t="shared" si="81"/>
        <v>3177.2</v>
      </c>
      <c r="G327" s="2">
        <f t="shared" si="82"/>
        <v>3219.8</v>
      </c>
      <c r="H327" s="49">
        <f t="shared" si="79"/>
        <v>-1.323063544319536</v>
      </c>
      <c r="I327">
        <v>300.89999999999998</v>
      </c>
    </row>
    <row r="328" spans="1:9" x14ac:dyDescent="0.2">
      <c r="A328" s="30">
        <f t="shared" si="83"/>
        <v>41130</v>
      </c>
      <c r="B328">
        <v>162.5</v>
      </c>
      <c r="C328">
        <v>193.6</v>
      </c>
      <c r="D328">
        <v>3015.8</v>
      </c>
      <c r="E328">
        <v>3042.3</v>
      </c>
      <c r="F328" s="118">
        <f t="shared" si="81"/>
        <v>3178.3</v>
      </c>
      <c r="G328" s="2">
        <f t="shared" si="82"/>
        <v>3235.9</v>
      </c>
      <c r="H328" s="49">
        <f t="shared" si="79"/>
        <v>-1.7800302852374883</v>
      </c>
      <c r="I328">
        <v>368.5</v>
      </c>
    </row>
    <row r="329" spans="1:9" x14ac:dyDescent="0.2">
      <c r="A329" s="30">
        <f t="shared" si="83"/>
        <v>41137</v>
      </c>
      <c r="B329">
        <v>83.4</v>
      </c>
      <c r="C329">
        <v>152.9</v>
      </c>
      <c r="D329">
        <v>3112</v>
      </c>
      <c r="E329">
        <v>3130.8</v>
      </c>
      <c r="F329" s="118">
        <f t="shared" ref="F329:F360" si="84">+B329+D329</f>
        <v>3195.4</v>
      </c>
      <c r="G329" s="2">
        <f t="shared" ref="G329:G360" si="85">+C329+E329</f>
        <v>3283.7000000000003</v>
      </c>
      <c r="H329" s="49">
        <f t="shared" si="79"/>
        <v>-2.6890398026616413</v>
      </c>
      <c r="I329">
        <v>419.9</v>
      </c>
    </row>
    <row r="330" spans="1:9" x14ac:dyDescent="0.2">
      <c r="A330" s="30">
        <f t="shared" si="83"/>
        <v>41144</v>
      </c>
      <c r="B330">
        <v>50.7</v>
      </c>
      <c r="C330">
        <v>135.80000000000001</v>
      </c>
      <c r="D330">
        <v>3146</v>
      </c>
      <c r="E330">
        <v>3148.4</v>
      </c>
      <c r="F330" s="118">
        <f t="shared" si="84"/>
        <v>3196.7</v>
      </c>
      <c r="G330" s="2">
        <f t="shared" si="85"/>
        <v>3284.2000000000003</v>
      </c>
      <c r="H330" s="49">
        <f t="shared" si="79"/>
        <v>-2.664271359844117</v>
      </c>
      <c r="I330">
        <v>430.9</v>
      </c>
    </row>
    <row r="331" spans="1:9" x14ac:dyDescent="0.2">
      <c r="A331" s="30">
        <f t="shared" si="83"/>
        <v>41151</v>
      </c>
      <c r="B331">
        <v>26.7</v>
      </c>
      <c r="C331">
        <v>384.9</v>
      </c>
      <c r="D331">
        <v>3153.1</v>
      </c>
      <c r="E331">
        <v>23</v>
      </c>
      <c r="F331" s="118">
        <f t="shared" si="84"/>
        <v>3179.7999999999997</v>
      </c>
      <c r="G331" s="2">
        <f t="shared" si="85"/>
        <v>407.9</v>
      </c>
      <c r="H331" s="49">
        <f t="shared" si="79"/>
        <v>679.55381220887466</v>
      </c>
      <c r="I331">
        <v>457.4</v>
      </c>
    </row>
    <row r="332" spans="1:9" x14ac:dyDescent="0.2">
      <c r="A332" s="30">
        <f t="shared" si="83"/>
        <v>41158</v>
      </c>
      <c r="B332">
        <v>649.70000000000005</v>
      </c>
      <c r="C332">
        <v>384.9</v>
      </c>
      <c r="D332">
        <v>6.9</v>
      </c>
      <c r="E332">
        <v>23</v>
      </c>
      <c r="F332" s="118">
        <f t="shared" si="84"/>
        <v>656.6</v>
      </c>
      <c r="G332" s="2">
        <f t="shared" si="85"/>
        <v>407.9</v>
      </c>
      <c r="H332" s="49">
        <f t="shared" si="79"/>
        <v>60.970826182887983</v>
      </c>
    </row>
    <row r="333" spans="1:9" x14ac:dyDescent="0.2">
      <c r="A333" s="30">
        <f t="shared" si="83"/>
        <v>41165</v>
      </c>
      <c r="B333">
        <v>653.9</v>
      </c>
      <c r="C333">
        <v>554.1</v>
      </c>
      <c r="D333">
        <v>34.5</v>
      </c>
      <c r="E333">
        <v>74.599999999999994</v>
      </c>
      <c r="F333" s="118">
        <f t="shared" si="84"/>
        <v>688.4</v>
      </c>
      <c r="G333" s="2">
        <f t="shared" si="85"/>
        <v>628.70000000000005</v>
      </c>
      <c r="H333" s="49">
        <f t="shared" si="79"/>
        <v>9.4957849530777683</v>
      </c>
    </row>
    <row r="334" spans="1:9" x14ac:dyDescent="0.2">
      <c r="A334" s="30">
        <f t="shared" si="83"/>
        <v>41172</v>
      </c>
      <c r="B334">
        <v>619.29999999999995</v>
      </c>
      <c r="C334">
        <v>684</v>
      </c>
      <c r="D334">
        <v>79.8</v>
      </c>
      <c r="E334">
        <v>135.4</v>
      </c>
      <c r="F334" s="118">
        <f t="shared" si="84"/>
        <v>699.09999999999991</v>
      </c>
      <c r="G334" s="2">
        <f t="shared" si="85"/>
        <v>819.4</v>
      </c>
      <c r="H334" s="49">
        <f t="shared" si="79"/>
        <v>-14.681474249450821</v>
      </c>
    </row>
    <row r="335" spans="1:9" x14ac:dyDescent="0.2">
      <c r="A335" s="30">
        <f t="shared" si="83"/>
        <v>41179</v>
      </c>
      <c r="B335">
        <v>563.4</v>
      </c>
      <c r="C335">
        <v>753.9</v>
      </c>
      <c r="D335">
        <v>198.8</v>
      </c>
      <c r="E335">
        <v>167.5</v>
      </c>
      <c r="F335" s="118">
        <f t="shared" si="84"/>
        <v>762.2</v>
      </c>
      <c r="G335" s="2">
        <f t="shared" si="85"/>
        <v>921.4</v>
      </c>
      <c r="H335" s="49">
        <f t="shared" si="79"/>
        <v>-17.278055133492508</v>
      </c>
    </row>
    <row r="336" spans="1:9" x14ac:dyDescent="0.2">
      <c r="A336" s="30">
        <f t="shared" si="83"/>
        <v>41186</v>
      </c>
      <c r="B336">
        <v>494.9</v>
      </c>
      <c r="C336">
        <v>719.2</v>
      </c>
      <c r="D336">
        <v>301.3</v>
      </c>
      <c r="E336">
        <v>282.39999999999998</v>
      </c>
      <c r="F336" s="118">
        <f t="shared" si="84"/>
        <v>796.2</v>
      </c>
      <c r="G336" s="2">
        <f t="shared" si="85"/>
        <v>1001.6</v>
      </c>
      <c r="H336" s="49">
        <f t="shared" si="79"/>
        <v>-20.507188498402552</v>
      </c>
    </row>
    <row r="337" spans="1:8" x14ac:dyDescent="0.2">
      <c r="A337" s="30">
        <f t="shared" si="83"/>
        <v>41193</v>
      </c>
      <c r="B337">
        <v>419.6</v>
      </c>
      <c r="C337">
        <v>624.5</v>
      </c>
      <c r="D337">
        <v>427.2</v>
      </c>
      <c r="E337">
        <v>405</v>
      </c>
      <c r="F337" s="118">
        <f t="shared" si="84"/>
        <v>846.8</v>
      </c>
      <c r="G337" s="2">
        <f t="shared" si="85"/>
        <v>1029.5</v>
      </c>
      <c r="H337" s="49">
        <f t="shared" si="79"/>
        <v>-17.746478873239447</v>
      </c>
    </row>
    <row r="338" spans="1:8" x14ac:dyDescent="0.2">
      <c r="A338" s="30">
        <f t="shared" si="83"/>
        <v>41200</v>
      </c>
      <c r="B338">
        <v>407.4</v>
      </c>
      <c r="C338">
        <v>544.5</v>
      </c>
      <c r="D338">
        <v>509.9</v>
      </c>
      <c r="E338">
        <v>581.79999999999995</v>
      </c>
      <c r="F338" s="118">
        <f t="shared" si="84"/>
        <v>917.3</v>
      </c>
      <c r="G338" s="2">
        <f t="shared" si="85"/>
        <v>1126.3</v>
      </c>
      <c r="H338" s="49">
        <f t="shared" si="79"/>
        <v>-18.556334901891148</v>
      </c>
    </row>
    <row r="339" spans="1:8" x14ac:dyDescent="0.2">
      <c r="A339" s="30">
        <f t="shared" si="83"/>
        <v>41207</v>
      </c>
      <c r="B339">
        <v>378.9</v>
      </c>
      <c r="C339">
        <v>519</v>
      </c>
      <c r="D339">
        <v>583.20000000000005</v>
      </c>
      <c r="E339">
        <v>636.6</v>
      </c>
      <c r="F339" s="118">
        <f t="shared" si="84"/>
        <v>962.1</v>
      </c>
      <c r="G339" s="2">
        <f t="shared" si="85"/>
        <v>1155.5999999999999</v>
      </c>
      <c r="H339" s="49">
        <f>+(F339/G339-1)*100</f>
        <v>-16.744548286604356</v>
      </c>
    </row>
    <row r="340" spans="1:8" x14ac:dyDescent="0.2">
      <c r="A340" s="30">
        <f t="shared" si="83"/>
        <v>41214</v>
      </c>
      <c r="B340">
        <v>377.8</v>
      </c>
      <c r="C340">
        <v>529.9</v>
      </c>
      <c r="D340">
        <v>605.29999999999995</v>
      </c>
      <c r="E340">
        <v>673.2</v>
      </c>
      <c r="F340" s="118">
        <f t="shared" si="84"/>
        <v>983.09999999999991</v>
      </c>
      <c r="G340" s="2">
        <f t="shared" si="85"/>
        <v>1203.0999999999999</v>
      </c>
    </row>
    <row r="341" spans="1:8" x14ac:dyDescent="0.2">
      <c r="A341" s="30">
        <f t="shared" si="83"/>
        <v>41221</v>
      </c>
      <c r="B341">
        <v>397.4</v>
      </c>
      <c r="C341">
        <v>470.7</v>
      </c>
      <c r="D341">
        <v>648.20000000000005</v>
      </c>
      <c r="E341">
        <v>786.8</v>
      </c>
      <c r="F341" s="118">
        <f t="shared" si="84"/>
        <v>1045.5999999999999</v>
      </c>
      <c r="G341" s="2">
        <f t="shared" si="85"/>
        <v>1257.5</v>
      </c>
    </row>
    <row r="342" spans="1:8" x14ac:dyDescent="0.2">
      <c r="A342" s="30">
        <f t="shared" si="83"/>
        <v>41228</v>
      </c>
      <c r="B342">
        <v>346.4</v>
      </c>
      <c r="C342">
        <v>451.4</v>
      </c>
      <c r="D342">
        <v>735.9</v>
      </c>
      <c r="E342">
        <v>805.2</v>
      </c>
      <c r="F342" s="118">
        <f t="shared" si="84"/>
        <v>1082.3</v>
      </c>
      <c r="G342" s="2">
        <f t="shared" si="85"/>
        <v>1256.5999999999999</v>
      </c>
      <c r="H342" s="118">
        <f t="shared" ref="H342:H388" si="86">+F342-F341</f>
        <v>36.700000000000045</v>
      </c>
    </row>
    <row r="343" spans="1:8" x14ac:dyDescent="0.2">
      <c r="A343" s="30">
        <f t="shared" si="83"/>
        <v>41235</v>
      </c>
      <c r="B343">
        <v>359</v>
      </c>
      <c r="C343">
        <v>437.5</v>
      </c>
      <c r="D343">
        <v>746.1</v>
      </c>
      <c r="E343">
        <v>829.8</v>
      </c>
      <c r="F343" s="118">
        <f t="shared" si="84"/>
        <v>1105.0999999999999</v>
      </c>
      <c r="G343" s="2">
        <f t="shared" si="85"/>
        <v>1267.3</v>
      </c>
      <c r="H343" s="118">
        <f t="shared" si="86"/>
        <v>22.799999999999955</v>
      </c>
    </row>
    <row r="344" spans="1:8" x14ac:dyDescent="0.2">
      <c r="A344" s="30">
        <f t="shared" si="83"/>
        <v>41242</v>
      </c>
      <c r="B344">
        <v>397.6</v>
      </c>
      <c r="C344">
        <v>480.2</v>
      </c>
      <c r="D344">
        <v>782.7</v>
      </c>
      <c r="E344">
        <v>863.4</v>
      </c>
      <c r="F344" s="118">
        <f t="shared" si="84"/>
        <v>1180.3000000000002</v>
      </c>
      <c r="G344" s="2">
        <f t="shared" si="85"/>
        <v>1343.6</v>
      </c>
      <c r="H344" s="118">
        <f t="shared" si="86"/>
        <v>75.200000000000273</v>
      </c>
    </row>
    <row r="345" spans="1:8" x14ac:dyDescent="0.2">
      <c r="A345" s="30">
        <f t="shared" si="83"/>
        <v>41249</v>
      </c>
      <c r="B345">
        <v>395.6</v>
      </c>
      <c r="C345">
        <v>433.4</v>
      </c>
      <c r="D345">
        <v>875.1</v>
      </c>
      <c r="E345">
        <v>929</v>
      </c>
      <c r="F345" s="118">
        <f t="shared" si="84"/>
        <v>1270.7</v>
      </c>
      <c r="G345" s="2">
        <f t="shared" si="85"/>
        <v>1362.4</v>
      </c>
      <c r="H345" s="118">
        <f t="shared" si="86"/>
        <v>90.399999999999864</v>
      </c>
    </row>
    <row r="346" spans="1:8" x14ac:dyDescent="0.2">
      <c r="A346" s="30">
        <f t="shared" si="83"/>
        <v>41256</v>
      </c>
      <c r="B346">
        <v>394.2</v>
      </c>
      <c r="C346">
        <v>446.7</v>
      </c>
      <c r="D346">
        <v>896.6</v>
      </c>
      <c r="E346">
        <v>958.9</v>
      </c>
      <c r="F346" s="118">
        <f t="shared" si="84"/>
        <v>1290.8</v>
      </c>
      <c r="G346" s="2">
        <f t="shared" si="85"/>
        <v>1405.6</v>
      </c>
      <c r="H346" s="118">
        <f t="shared" si="86"/>
        <v>20.099999999999909</v>
      </c>
    </row>
    <row r="347" spans="1:8" x14ac:dyDescent="0.2">
      <c r="A347" s="30">
        <f t="shared" si="83"/>
        <v>41263</v>
      </c>
      <c r="B347">
        <v>332</v>
      </c>
      <c r="C347">
        <v>413.3</v>
      </c>
      <c r="D347">
        <v>949.2</v>
      </c>
      <c r="E347">
        <v>993.7</v>
      </c>
      <c r="F347" s="118">
        <f t="shared" si="84"/>
        <v>1281.2</v>
      </c>
      <c r="G347" s="2">
        <f t="shared" si="85"/>
        <v>1407</v>
      </c>
      <c r="H347" s="118">
        <f t="shared" si="86"/>
        <v>-9.5999999999999091</v>
      </c>
    </row>
    <row r="348" spans="1:8" x14ac:dyDescent="0.2">
      <c r="A348" s="30">
        <f t="shared" si="83"/>
        <v>41270</v>
      </c>
      <c r="B348">
        <v>322.7</v>
      </c>
      <c r="C348">
        <v>510.4</v>
      </c>
      <c r="D348">
        <v>979.5</v>
      </c>
      <c r="E348">
        <v>1014.9</v>
      </c>
      <c r="F348" s="118">
        <f t="shared" si="84"/>
        <v>1302.2</v>
      </c>
      <c r="G348" s="2">
        <f t="shared" si="85"/>
        <v>1525.3</v>
      </c>
      <c r="H348" s="118">
        <f t="shared" si="86"/>
        <v>21</v>
      </c>
    </row>
    <row r="349" spans="1:8" x14ac:dyDescent="0.2">
      <c r="A349" s="30">
        <f t="shared" si="83"/>
        <v>41277</v>
      </c>
      <c r="B349">
        <v>338.3</v>
      </c>
      <c r="C349">
        <v>470</v>
      </c>
      <c r="D349">
        <v>1032.9000000000001</v>
      </c>
      <c r="E349">
        <v>1119.8</v>
      </c>
      <c r="F349" s="118">
        <f t="shared" si="84"/>
        <v>1371.2</v>
      </c>
      <c r="G349" s="2">
        <f t="shared" si="85"/>
        <v>1589.8</v>
      </c>
      <c r="H349" s="118">
        <f t="shared" si="86"/>
        <v>69</v>
      </c>
    </row>
    <row r="350" spans="1:8" x14ac:dyDescent="0.2">
      <c r="A350" s="30">
        <f t="shared" si="83"/>
        <v>41284</v>
      </c>
      <c r="B350">
        <v>365.6</v>
      </c>
      <c r="C350">
        <v>470.7</v>
      </c>
      <c r="D350">
        <v>1110.4000000000001</v>
      </c>
      <c r="E350">
        <v>1177.2</v>
      </c>
      <c r="F350" s="118">
        <f t="shared" si="84"/>
        <v>1476</v>
      </c>
      <c r="G350" s="2">
        <f t="shared" si="85"/>
        <v>1647.9</v>
      </c>
      <c r="H350" s="118">
        <f t="shared" si="86"/>
        <v>104.79999999999995</v>
      </c>
    </row>
    <row r="351" spans="1:8" x14ac:dyDescent="0.2">
      <c r="A351" s="30">
        <f t="shared" si="83"/>
        <v>41291</v>
      </c>
      <c r="B351">
        <v>420.8</v>
      </c>
      <c r="C351">
        <v>493.1</v>
      </c>
      <c r="D351">
        <v>1132.0999999999999</v>
      </c>
      <c r="E351">
        <v>1298.2</v>
      </c>
      <c r="F351" s="118">
        <f t="shared" si="84"/>
        <v>1552.8999999999999</v>
      </c>
      <c r="G351" s="2">
        <f t="shared" si="85"/>
        <v>1791.3000000000002</v>
      </c>
      <c r="H351" s="118">
        <f t="shared" si="86"/>
        <v>76.899999999999864</v>
      </c>
    </row>
    <row r="352" spans="1:8" x14ac:dyDescent="0.2">
      <c r="A352" s="30">
        <f t="shared" si="83"/>
        <v>41298</v>
      </c>
      <c r="B352">
        <v>368.8</v>
      </c>
      <c r="C352">
        <v>465.4</v>
      </c>
      <c r="D352">
        <v>1214.5999999999999</v>
      </c>
      <c r="E352">
        <v>1334.7</v>
      </c>
      <c r="F352" s="118">
        <f t="shared" si="84"/>
        <v>1583.3999999999999</v>
      </c>
      <c r="G352" s="2">
        <f t="shared" si="85"/>
        <v>1800.1</v>
      </c>
      <c r="H352" s="118">
        <f t="shared" si="86"/>
        <v>30.5</v>
      </c>
    </row>
    <row r="353" spans="1:9" x14ac:dyDescent="0.2">
      <c r="A353" s="30">
        <f t="shared" si="83"/>
        <v>41305</v>
      </c>
      <c r="B353">
        <v>352.7</v>
      </c>
      <c r="C353">
        <v>438.4</v>
      </c>
      <c r="D353">
        <v>1263.9000000000001</v>
      </c>
      <c r="E353">
        <v>1365.2</v>
      </c>
      <c r="F353" s="118">
        <f t="shared" si="84"/>
        <v>1616.6000000000001</v>
      </c>
      <c r="G353" s="2">
        <f t="shared" si="85"/>
        <v>1803.6</v>
      </c>
      <c r="H353" s="118">
        <f t="shared" si="86"/>
        <v>33.200000000000273</v>
      </c>
    </row>
    <row r="354" spans="1:9" x14ac:dyDescent="0.2">
      <c r="A354" s="30">
        <f t="shared" si="83"/>
        <v>41312</v>
      </c>
      <c r="B354">
        <v>356.1</v>
      </c>
      <c r="C354">
        <v>435</v>
      </c>
      <c r="D354">
        <v>1323</v>
      </c>
      <c r="E354">
        <v>1412.2</v>
      </c>
      <c r="F354" s="118">
        <f t="shared" si="84"/>
        <v>1679.1</v>
      </c>
      <c r="G354" s="2">
        <f t="shared" si="85"/>
        <v>1847.2</v>
      </c>
      <c r="H354" s="118">
        <f t="shared" si="86"/>
        <v>62.499999999999773</v>
      </c>
    </row>
    <row r="355" spans="1:9" x14ac:dyDescent="0.2">
      <c r="A355" s="30">
        <f t="shared" si="83"/>
        <v>41319</v>
      </c>
      <c r="B355">
        <v>306.39999999999998</v>
      </c>
      <c r="C355">
        <v>402.2</v>
      </c>
      <c r="D355">
        <v>1397.9</v>
      </c>
      <c r="E355">
        <v>1487.9</v>
      </c>
      <c r="F355" s="118">
        <f t="shared" si="84"/>
        <v>1704.3000000000002</v>
      </c>
      <c r="G355" s="2">
        <f t="shared" si="85"/>
        <v>1890.1000000000001</v>
      </c>
      <c r="H355" s="118">
        <f t="shared" si="86"/>
        <v>25.200000000000273</v>
      </c>
    </row>
    <row r="356" spans="1:9" x14ac:dyDescent="0.2">
      <c r="A356" s="30">
        <f t="shared" si="83"/>
        <v>41326</v>
      </c>
      <c r="B356">
        <v>293.7</v>
      </c>
      <c r="C356">
        <v>435.1</v>
      </c>
      <c r="D356">
        <v>1449.3</v>
      </c>
      <c r="E356">
        <v>1543</v>
      </c>
      <c r="F356" s="118">
        <f t="shared" si="84"/>
        <v>1743</v>
      </c>
      <c r="G356" s="2">
        <f t="shared" si="85"/>
        <v>1978.1</v>
      </c>
      <c r="H356" s="118">
        <f t="shared" si="86"/>
        <v>38.699999999999818</v>
      </c>
    </row>
    <row r="357" spans="1:9" x14ac:dyDescent="0.2">
      <c r="A357" s="30">
        <f t="shared" si="83"/>
        <v>41333</v>
      </c>
      <c r="B357">
        <v>307.60000000000002</v>
      </c>
      <c r="C357">
        <v>470.1</v>
      </c>
      <c r="D357">
        <v>1550.4</v>
      </c>
      <c r="E357">
        <v>1621</v>
      </c>
      <c r="F357" s="118">
        <f t="shared" si="84"/>
        <v>1858</v>
      </c>
      <c r="G357" s="2">
        <f t="shared" si="85"/>
        <v>2091.1</v>
      </c>
      <c r="H357" s="118">
        <f t="shared" si="86"/>
        <v>115</v>
      </c>
    </row>
    <row r="358" spans="1:9" x14ac:dyDescent="0.2">
      <c r="A358" s="30">
        <f t="shared" si="83"/>
        <v>41340</v>
      </c>
      <c r="B358">
        <v>260</v>
      </c>
      <c r="C358">
        <v>532.4</v>
      </c>
      <c r="D358">
        <v>1612.9</v>
      </c>
      <c r="E358">
        <v>1639</v>
      </c>
      <c r="F358" s="118">
        <f t="shared" si="84"/>
        <v>1872.9</v>
      </c>
      <c r="G358" s="2">
        <f t="shared" si="85"/>
        <v>2171.4</v>
      </c>
      <c r="H358" s="118">
        <f t="shared" si="86"/>
        <v>14.900000000000091</v>
      </c>
    </row>
    <row r="359" spans="1:9" x14ac:dyDescent="0.2">
      <c r="A359" s="30">
        <f t="shared" si="83"/>
        <v>41347</v>
      </c>
      <c r="B359">
        <v>268.89999999999998</v>
      </c>
      <c r="C359">
        <v>588.29999999999995</v>
      </c>
      <c r="D359">
        <v>1642</v>
      </c>
      <c r="E359">
        <v>1666.6</v>
      </c>
      <c r="F359" s="118">
        <f t="shared" si="84"/>
        <v>1910.9</v>
      </c>
      <c r="G359" s="2">
        <f t="shared" si="85"/>
        <v>2254.8999999999996</v>
      </c>
      <c r="H359" s="118">
        <f t="shared" si="86"/>
        <v>38</v>
      </c>
    </row>
    <row r="360" spans="1:9" x14ac:dyDescent="0.2">
      <c r="A360" s="30">
        <f t="shared" si="83"/>
        <v>41354</v>
      </c>
      <c r="B360">
        <v>256.8</v>
      </c>
      <c r="C360">
        <v>665.6</v>
      </c>
      <c r="D360">
        <v>1724.1</v>
      </c>
      <c r="E360">
        <v>1717.4</v>
      </c>
      <c r="F360" s="118">
        <f t="shared" si="84"/>
        <v>1980.8999999999999</v>
      </c>
      <c r="G360" s="2">
        <f t="shared" si="85"/>
        <v>2383</v>
      </c>
      <c r="H360" s="118">
        <f t="shared" si="86"/>
        <v>69.999999999999773</v>
      </c>
    </row>
    <row r="361" spans="1:9" x14ac:dyDescent="0.2">
      <c r="A361" s="30">
        <f t="shared" si="83"/>
        <v>41361</v>
      </c>
      <c r="B361">
        <v>324.60000000000002</v>
      </c>
      <c r="C361">
        <v>619.70000000000005</v>
      </c>
      <c r="D361">
        <v>1788.5</v>
      </c>
      <c r="E361">
        <v>1805.1</v>
      </c>
      <c r="F361" s="118">
        <f t="shared" ref="F361:F373" si="87">+B361+D361</f>
        <v>2113.1</v>
      </c>
      <c r="G361" s="2">
        <f t="shared" ref="G361:G373" si="88">+C361+E361</f>
        <v>2424.8000000000002</v>
      </c>
      <c r="H361" s="118">
        <f t="shared" si="86"/>
        <v>132.20000000000005</v>
      </c>
    </row>
    <row r="362" spans="1:9" x14ac:dyDescent="0.2">
      <c r="A362" s="30">
        <f t="shared" si="83"/>
        <v>41368</v>
      </c>
      <c r="B362">
        <v>346.2</v>
      </c>
      <c r="C362">
        <v>502.8</v>
      </c>
      <c r="D362">
        <v>1830.9</v>
      </c>
      <c r="E362">
        <v>1947.4</v>
      </c>
      <c r="F362" s="118">
        <f t="shared" si="87"/>
        <v>2177.1</v>
      </c>
      <c r="G362" s="2">
        <f t="shared" si="88"/>
        <v>2450.2000000000003</v>
      </c>
      <c r="H362" s="118">
        <f t="shared" si="86"/>
        <v>64</v>
      </c>
    </row>
    <row r="363" spans="1:9" x14ac:dyDescent="0.2">
      <c r="A363" s="30">
        <f t="shared" si="83"/>
        <v>41375</v>
      </c>
      <c r="B363">
        <v>347.5</v>
      </c>
      <c r="C363">
        <v>498.5</v>
      </c>
      <c r="D363">
        <v>1862.4</v>
      </c>
      <c r="E363">
        <v>1980.5</v>
      </c>
      <c r="F363" s="118">
        <f t="shared" si="87"/>
        <v>2209.9</v>
      </c>
      <c r="G363" s="2">
        <f t="shared" si="88"/>
        <v>2479</v>
      </c>
      <c r="H363" s="118">
        <f t="shared" si="86"/>
        <v>32.800000000000182</v>
      </c>
    </row>
    <row r="364" spans="1:9" x14ac:dyDescent="0.2">
      <c r="A364" s="30">
        <f t="shared" si="83"/>
        <v>41382</v>
      </c>
      <c r="B364">
        <v>299.2</v>
      </c>
      <c r="C364">
        <v>548.29999999999995</v>
      </c>
      <c r="D364">
        <v>1953.6</v>
      </c>
      <c r="E364">
        <v>2031.6</v>
      </c>
      <c r="F364" s="118">
        <f t="shared" si="87"/>
        <v>2252.7999999999997</v>
      </c>
      <c r="G364" s="2">
        <f t="shared" si="88"/>
        <v>2579.8999999999996</v>
      </c>
      <c r="H364" s="118">
        <f t="shared" si="86"/>
        <v>42.899999999999636</v>
      </c>
    </row>
    <row r="365" spans="1:9" x14ac:dyDescent="0.2">
      <c r="A365" s="30">
        <f t="shared" si="83"/>
        <v>41389</v>
      </c>
      <c r="B365">
        <v>314.5</v>
      </c>
      <c r="C365">
        <v>578.9</v>
      </c>
      <c r="D365">
        <v>2029.3</v>
      </c>
      <c r="E365">
        <v>2127.1</v>
      </c>
      <c r="F365" s="118">
        <f t="shared" si="87"/>
        <v>2343.8000000000002</v>
      </c>
      <c r="G365" s="2">
        <f t="shared" si="88"/>
        <v>2706</v>
      </c>
      <c r="H365" s="118">
        <f t="shared" si="86"/>
        <v>91.000000000000455</v>
      </c>
    </row>
    <row r="366" spans="1:9" x14ac:dyDescent="0.2">
      <c r="A366" s="30">
        <f t="shared" si="83"/>
        <v>41396</v>
      </c>
      <c r="B366">
        <v>388.1</v>
      </c>
      <c r="C366">
        <v>653.79999999999995</v>
      </c>
      <c r="D366">
        <v>2040</v>
      </c>
      <c r="E366">
        <v>2198.6999999999998</v>
      </c>
      <c r="F366" s="118">
        <f t="shared" si="87"/>
        <v>2428.1</v>
      </c>
      <c r="G366" s="2">
        <f t="shared" si="88"/>
        <v>2852.5</v>
      </c>
      <c r="H366" s="118">
        <f t="shared" si="86"/>
        <v>84.299999999999727</v>
      </c>
      <c r="I366">
        <v>10.6</v>
      </c>
    </row>
    <row r="367" spans="1:9" x14ac:dyDescent="0.2">
      <c r="A367" s="30">
        <f t="shared" si="83"/>
        <v>41403</v>
      </c>
      <c r="B367">
        <v>367.4</v>
      </c>
      <c r="C367">
        <v>669.1</v>
      </c>
      <c r="D367">
        <v>2071</v>
      </c>
      <c r="E367">
        <v>2265.3000000000002</v>
      </c>
      <c r="F367" s="118">
        <f t="shared" si="87"/>
        <v>2438.4</v>
      </c>
      <c r="G367" s="2">
        <f t="shared" si="88"/>
        <v>2934.4</v>
      </c>
      <c r="H367" s="118">
        <f t="shared" si="86"/>
        <v>10.300000000000182</v>
      </c>
      <c r="I367">
        <v>55.6</v>
      </c>
    </row>
    <row r="368" spans="1:9" x14ac:dyDescent="0.2">
      <c r="A368" s="30">
        <f t="shared" si="83"/>
        <v>41410</v>
      </c>
      <c r="B368">
        <v>373.7</v>
      </c>
      <c r="C368">
        <v>647.79999999999995</v>
      </c>
      <c r="D368">
        <v>2087.5</v>
      </c>
      <c r="E368">
        <v>2324.6999999999998</v>
      </c>
      <c r="F368" s="118">
        <f t="shared" si="87"/>
        <v>2461.1999999999998</v>
      </c>
      <c r="G368" s="2">
        <f t="shared" si="88"/>
        <v>2972.5</v>
      </c>
      <c r="H368" s="118">
        <f t="shared" si="86"/>
        <v>22.799999999999727</v>
      </c>
      <c r="I368">
        <v>66.5</v>
      </c>
    </row>
    <row r="369" spans="1:9" x14ac:dyDescent="0.2">
      <c r="A369" s="30">
        <f t="shared" si="83"/>
        <v>41417</v>
      </c>
      <c r="B369">
        <v>373.1</v>
      </c>
      <c r="C369">
        <v>617.6</v>
      </c>
      <c r="D369">
        <v>2099.1999999999998</v>
      </c>
      <c r="E369">
        <v>2378.6999999999998</v>
      </c>
      <c r="F369" s="118">
        <f t="shared" si="87"/>
        <v>2472.2999999999997</v>
      </c>
      <c r="G369" s="2">
        <f t="shared" si="88"/>
        <v>2996.2999999999997</v>
      </c>
      <c r="H369" s="118">
        <f t="shared" si="86"/>
        <v>11.099999999999909</v>
      </c>
      <c r="I369">
        <v>77.400000000000006</v>
      </c>
    </row>
    <row r="370" spans="1:9" x14ac:dyDescent="0.2">
      <c r="A370" s="30">
        <f t="shared" si="83"/>
        <v>41424</v>
      </c>
      <c r="B370">
        <v>383.5</v>
      </c>
      <c r="C370">
        <v>557.6</v>
      </c>
      <c r="D370">
        <v>2110.5</v>
      </c>
      <c r="E370">
        <v>2471.3000000000002</v>
      </c>
      <c r="F370" s="118">
        <f t="shared" si="87"/>
        <v>2494</v>
      </c>
      <c r="G370" s="2">
        <f t="shared" si="88"/>
        <v>3028.9</v>
      </c>
      <c r="H370" s="118">
        <f t="shared" si="86"/>
        <v>21.700000000000273</v>
      </c>
      <c r="I370">
        <v>104.3</v>
      </c>
    </row>
    <row r="371" spans="1:9" x14ac:dyDescent="0.2">
      <c r="A371" s="30">
        <f t="shared" si="83"/>
        <v>41431</v>
      </c>
      <c r="B371">
        <v>352.4</v>
      </c>
      <c r="C371">
        <v>578</v>
      </c>
      <c r="D371">
        <v>2151.1</v>
      </c>
      <c r="E371">
        <v>2499.4</v>
      </c>
      <c r="F371" s="118">
        <f t="shared" si="87"/>
        <v>2503.5</v>
      </c>
      <c r="G371" s="2">
        <f t="shared" si="88"/>
        <v>3077.4</v>
      </c>
      <c r="H371" s="118">
        <f t="shared" si="86"/>
        <v>9.5</v>
      </c>
      <c r="I371">
        <v>137.1</v>
      </c>
    </row>
    <row r="372" spans="1:9" x14ac:dyDescent="0.2">
      <c r="A372" s="30">
        <f t="shared" si="83"/>
        <v>41438</v>
      </c>
      <c r="B372">
        <v>343.9</v>
      </c>
      <c r="C372">
        <v>539.9</v>
      </c>
      <c r="D372">
        <v>2196.6</v>
      </c>
      <c r="E372">
        <v>2558</v>
      </c>
      <c r="F372" s="118">
        <f t="shared" si="87"/>
        <v>2540.5</v>
      </c>
      <c r="G372" s="2">
        <f t="shared" si="88"/>
        <v>3097.9</v>
      </c>
      <c r="H372" s="118">
        <f t="shared" si="86"/>
        <v>37</v>
      </c>
      <c r="I372">
        <v>167.1</v>
      </c>
    </row>
    <row r="373" spans="1:9" x14ac:dyDescent="0.2">
      <c r="A373" s="30">
        <f t="shared" si="83"/>
        <v>41445</v>
      </c>
      <c r="B373">
        <v>277.5</v>
      </c>
      <c r="C373">
        <v>527.29999999999995</v>
      </c>
      <c r="D373">
        <v>2258.5</v>
      </c>
      <c r="E373">
        <v>2589.6999999999998</v>
      </c>
      <c r="F373" s="118">
        <f t="shared" si="87"/>
        <v>2536</v>
      </c>
      <c r="G373" s="2">
        <f t="shared" si="88"/>
        <v>3117</v>
      </c>
      <c r="H373" s="118">
        <f t="shared" si="86"/>
        <v>-4.5</v>
      </c>
      <c r="I373">
        <v>220.1</v>
      </c>
    </row>
    <row r="374" spans="1:9" x14ac:dyDescent="0.2">
      <c r="A374" s="30">
        <f t="shared" si="83"/>
        <v>41452</v>
      </c>
      <c r="B374">
        <v>287.8</v>
      </c>
      <c r="C374">
        <v>449.5</v>
      </c>
      <c r="D374">
        <v>2288</v>
      </c>
      <c r="E374">
        <v>2693.4</v>
      </c>
      <c r="F374" s="118">
        <f t="shared" ref="F374:F388" si="89">+B374+D374</f>
        <v>2575.8000000000002</v>
      </c>
      <c r="G374" s="2">
        <f t="shared" ref="G374:G388" si="90">+C374+E374</f>
        <v>3142.9</v>
      </c>
      <c r="H374" s="118">
        <f t="shared" si="86"/>
        <v>39.800000000000182</v>
      </c>
      <c r="I374">
        <v>272.7</v>
      </c>
    </row>
    <row r="375" spans="1:9" x14ac:dyDescent="0.2">
      <c r="A375" s="30">
        <f t="shared" si="83"/>
        <v>41459</v>
      </c>
      <c r="B375">
        <v>187.4</v>
      </c>
      <c r="C375">
        <v>425.7</v>
      </c>
      <c r="D375">
        <v>2330.4</v>
      </c>
      <c r="E375">
        <v>2727.8</v>
      </c>
      <c r="F375" s="118">
        <f t="shared" si="89"/>
        <v>2517.8000000000002</v>
      </c>
      <c r="G375" s="2">
        <f t="shared" si="90"/>
        <v>3153.5</v>
      </c>
      <c r="H375" s="118">
        <f t="shared" si="86"/>
        <v>-58</v>
      </c>
      <c r="I375">
        <v>276.7</v>
      </c>
    </row>
    <row r="376" spans="1:9" x14ac:dyDescent="0.2">
      <c r="A376" s="30">
        <f t="shared" si="83"/>
        <v>41466</v>
      </c>
      <c r="B376">
        <v>181.2</v>
      </c>
      <c r="C376">
        <v>379.2</v>
      </c>
      <c r="D376">
        <v>2406.1</v>
      </c>
      <c r="E376">
        <v>2780.2</v>
      </c>
      <c r="F376" s="118">
        <f t="shared" si="89"/>
        <v>2587.2999999999997</v>
      </c>
      <c r="G376" s="2">
        <f t="shared" si="90"/>
        <v>3159.3999999999996</v>
      </c>
      <c r="H376" s="118">
        <f t="shared" si="86"/>
        <v>69.499999999999545</v>
      </c>
      <c r="I376">
        <v>318.7</v>
      </c>
    </row>
    <row r="377" spans="1:9" x14ac:dyDescent="0.2">
      <c r="A377" s="30">
        <f t="shared" si="83"/>
        <v>41473</v>
      </c>
      <c r="B377">
        <v>145.80000000000001</v>
      </c>
      <c r="C377">
        <v>324.8</v>
      </c>
      <c r="D377">
        <v>2440.1999999999998</v>
      </c>
      <c r="E377">
        <v>2842.8</v>
      </c>
      <c r="F377" s="118">
        <f t="shared" si="89"/>
        <v>2586</v>
      </c>
      <c r="G377" s="2">
        <f t="shared" si="90"/>
        <v>3167.6000000000004</v>
      </c>
      <c r="H377" s="118">
        <f t="shared" si="86"/>
        <v>-1.2999999999997272</v>
      </c>
      <c r="I377">
        <v>329.9</v>
      </c>
    </row>
    <row r="378" spans="1:9" x14ac:dyDescent="0.2">
      <c r="A378" s="30">
        <f t="shared" si="83"/>
        <v>41480</v>
      </c>
      <c r="B378">
        <v>130.9</v>
      </c>
      <c r="C378">
        <v>267.60000000000002</v>
      </c>
      <c r="D378">
        <v>2467.1</v>
      </c>
      <c r="E378">
        <v>2908.7</v>
      </c>
      <c r="F378" s="118">
        <f t="shared" si="89"/>
        <v>2598</v>
      </c>
      <c r="G378" s="2">
        <f t="shared" si="90"/>
        <v>3176.2999999999997</v>
      </c>
      <c r="H378" s="118">
        <f t="shared" si="86"/>
        <v>12</v>
      </c>
      <c r="I378">
        <v>375.9</v>
      </c>
    </row>
    <row r="379" spans="1:9" x14ac:dyDescent="0.2">
      <c r="A379" s="30">
        <f t="shared" si="83"/>
        <v>41487</v>
      </c>
      <c r="B379">
        <v>122.4</v>
      </c>
      <c r="C379">
        <v>181.1</v>
      </c>
      <c r="D379">
        <v>2477.6999999999998</v>
      </c>
      <c r="E379">
        <v>2996.1</v>
      </c>
      <c r="F379" s="118">
        <f t="shared" si="89"/>
        <v>2600.1</v>
      </c>
      <c r="G379" s="2">
        <f t="shared" si="90"/>
        <v>3177.2</v>
      </c>
      <c r="H379" s="118">
        <f t="shared" si="86"/>
        <v>2.0999999999999091</v>
      </c>
      <c r="I379">
        <v>414.5</v>
      </c>
    </row>
    <row r="380" spans="1:9" x14ac:dyDescent="0.2">
      <c r="A380" s="30">
        <f t="shared" si="83"/>
        <v>41494</v>
      </c>
      <c r="B380">
        <v>93.9</v>
      </c>
      <c r="C380">
        <v>162.5</v>
      </c>
      <c r="D380">
        <v>2508.5</v>
      </c>
      <c r="E380">
        <v>3015.8</v>
      </c>
      <c r="F380" s="118">
        <f t="shared" si="89"/>
        <v>2602.4</v>
      </c>
      <c r="G380" s="2">
        <f t="shared" si="90"/>
        <v>3178.3</v>
      </c>
      <c r="H380" s="118">
        <f t="shared" si="86"/>
        <v>2.3000000000001819</v>
      </c>
      <c r="I380">
        <v>425.4</v>
      </c>
    </row>
    <row r="381" spans="1:9" x14ac:dyDescent="0.2">
      <c r="A381" s="30">
        <f t="shared" ref="A381:A444" si="91">+A380+7</f>
        <v>41501</v>
      </c>
      <c r="B381">
        <v>93.6</v>
      </c>
      <c r="C381">
        <v>83.4</v>
      </c>
      <c r="D381">
        <v>2508.9</v>
      </c>
      <c r="E381">
        <v>3112</v>
      </c>
      <c r="F381" s="118">
        <f t="shared" si="89"/>
        <v>2602.5</v>
      </c>
      <c r="G381" s="2">
        <f t="shared" si="90"/>
        <v>3195.4</v>
      </c>
      <c r="H381" s="118">
        <f t="shared" si="86"/>
        <v>9.9999999999909051E-2</v>
      </c>
      <c r="I381">
        <v>493.6</v>
      </c>
    </row>
    <row r="382" spans="1:9" x14ac:dyDescent="0.2">
      <c r="A382" s="30">
        <f t="shared" si="91"/>
        <v>41508</v>
      </c>
      <c r="B382">
        <v>72</v>
      </c>
      <c r="C382">
        <v>50.7</v>
      </c>
      <c r="D382">
        <v>2531.8000000000002</v>
      </c>
      <c r="E382">
        <v>3146</v>
      </c>
      <c r="F382" s="118">
        <f t="shared" si="89"/>
        <v>2603.8000000000002</v>
      </c>
      <c r="G382" s="2">
        <f t="shared" si="90"/>
        <v>3196.7</v>
      </c>
      <c r="H382" s="118">
        <f t="shared" si="86"/>
        <v>1.3000000000001819</v>
      </c>
      <c r="I382">
        <v>570</v>
      </c>
    </row>
    <row r="383" spans="1:9" x14ac:dyDescent="0.2">
      <c r="A383" s="30">
        <f t="shared" si="91"/>
        <v>41515</v>
      </c>
      <c r="B383">
        <v>45.7</v>
      </c>
      <c r="C383">
        <v>26.7</v>
      </c>
      <c r="D383">
        <v>2565.4</v>
      </c>
      <c r="E383">
        <v>3153.1</v>
      </c>
      <c r="F383" s="118">
        <f t="shared" si="89"/>
        <v>2611.1</v>
      </c>
      <c r="G383" s="2">
        <f t="shared" si="90"/>
        <v>3179.7999999999997</v>
      </c>
      <c r="H383" s="118">
        <f t="shared" si="86"/>
        <v>7.2999999999997272</v>
      </c>
      <c r="I383">
        <v>558.4</v>
      </c>
    </row>
    <row r="384" spans="1:9" x14ac:dyDescent="0.2">
      <c r="A384" s="30">
        <f t="shared" si="91"/>
        <v>41522</v>
      </c>
      <c r="B384">
        <v>640.70000000000005</v>
      </c>
      <c r="C384">
        <v>649.70000000000005</v>
      </c>
      <c r="D384">
        <v>0.9</v>
      </c>
      <c r="E384">
        <v>6.9</v>
      </c>
      <c r="F384" s="118">
        <f t="shared" si="89"/>
        <v>641.6</v>
      </c>
      <c r="G384" s="2">
        <f t="shared" si="90"/>
        <v>656.6</v>
      </c>
      <c r="H384" s="118">
        <f t="shared" si="86"/>
        <v>-1969.5</v>
      </c>
    </row>
    <row r="385" spans="1:10" x14ac:dyDescent="0.2">
      <c r="A385" s="30">
        <f t="shared" si="91"/>
        <v>41529</v>
      </c>
      <c r="B385">
        <v>675.1</v>
      </c>
      <c r="C385">
        <v>653.9</v>
      </c>
      <c r="D385">
        <v>27.2</v>
      </c>
      <c r="E385">
        <v>34.5</v>
      </c>
      <c r="F385" s="118">
        <f t="shared" si="89"/>
        <v>702.30000000000007</v>
      </c>
      <c r="G385" s="2">
        <f t="shared" si="90"/>
        <v>688.4</v>
      </c>
      <c r="H385" s="118">
        <f t="shared" si="86"/>
        <v>60.700000000000045</v>
      </c>
    </row>
    <row r="386" spans="1:10" x14ac:dyDescent="0.2">
      <c r="A386" s="30">
        <f t="shared" si="91"/>
        <v>41536</v>
      </c>
      <c r="B386">
        <v>694</v>
      </c>
      <c r="C386">
        <v>619.29999999999995</v>
      </c>
      <c r="D386">
        <v>52.1</v>
      </c>
      <c r="E386">
        <v>79.8</v>
      </c>
      <c r="F386" s="118">
        <f t="shared" si="89"/>
        <v>746.1</v>
      </c>
      <c r="G386" s="2">
        <f t="shared" si="90"/>
        <v>699.09999999999991</v>
      </c>
      <c r="H386" s="118">
        <f t="shared" si="86"/>
        <v>43.799999999999955</v>
      </c>
    </row>
    <row r="387" spans="1:10" x14ac:dyDescent="0.2">
      <c r="A387" s="30">
        <f t="shared" si="91"/>
        <v>41543</v>
      </c>
      <c r="B387">
        <v>670.5</v>
      </c>
      <c r="C387">
        <v>563.4</v>
      </c>
      <c r="D387">
        <v>75.5</v>
      </c>
      <c r="E387">
        <v>198.8</v>
      </c>
      <c r="F387" s="118">
        <f t="shared" si="89"/>
        <v>746</v>
      </c>
      <c r="G387" s="2">
        <f t="shared" si="90"/>
        <v>762.2</v>
      </c>
      <c r="H387" s="118">
        <f t="shared" si="86"/>
        <v>-0.10000000000002274</v>
      </c>
    </row>
    <row r="388" spans="1:10" x14ac:dyDescent="0.2">
      <c r="A388" s="30">
        <f t="shared" si="91"/>
        <v>41550</v>
      </c>
      <c r="B388">
        <v>600.70000000000005</v>
      </c>
      <c r="C388">
        <v>494.9</v>
      </c>
      <c r="D388">
        <v>201.1</v>
      </c>
      <c r="E388">
        <v>301.3</v>
      </c>
      <c r="F388" s="118">
        <f t="shared" si="89"/>
        <v>801.80000000000007</v>
      </c>
      <c r="G388" s="2">
        <f t="shared" si="90"/>
        <v>796.2</v>
      </c>
      <c r="H388" s="118">
        <f t="shared" si="86"/>
        <v>55.800000000000068</v>
      </c>
    </row>
    <row r="389" spans="1:10" x14ac:dyDescent="0.2">
      <c r="A389" s="30">
        <f t="shared" si="91"/>
        <v>41557</v>
      </c>
    </row>
    <row r="390" spans="1:10" x14ac:dyDescent="0.2">
      <c r="A390" s="30">
        <f t="shared" si="91"/>
        <v>41564</v>
      </c>
    </row>
    <row r="391" spans="1:10" x14ac:dyDescent="0.2">
      <c r="A391" s="30">
        <f t="shared" si="91"/>
        <v>41571</v>
      </c>
      <c r="B391">
        <v>603.4</v>
      </c>
      <c r="C391">
        <v>378.9</v>
      </c>
      <c r="D391">
        <v>482.5</v>
      </c>
      <c r="E391">
        <v>583.20000000000005</v>
      </c>
      <c r="F391" s="118">
        <f t="shared" ref="F391:G393" si="92">+B391+D391</f>
        <v>1085.9000000000001</v>
      </c>
      <c r="G391" s="2">
        <f t="shared" si="92"/>
        <v>962.1</v>
      </c>
      <c r="H391" s="118">
        <f t="shared" ref="H391:H454" si="93">+F391-F390</f>
        <v>1085.9000000000001</v>
      </c>
    </row>
    <row r="392" spans="1:10" ht="15" x14ac:dyDescent="0.2">
      <c r="A392" s="30">
        <f t="shared" si="91"/>
        <v>41578</v>
      </c>
      <c r="B392">
        <v>541.5</v>
      </c>
      <c r="C392">
        <v>377.8</v>
      </c>
      <c r="D392">
        <v>575.79999999999995</v>
      </c>
      <c r="E392">
        <v>605.29999999999995</v>
      </c>
      <c r="F392" s="118">
        <f t="shared" si="92"/>
        <v>1117.3</v>
      </c>
      <c r="G392" s="2">
        <f t="shared" si="92"/>
        <v>983.09999999999991</v>
      </c>
      <c r="H392" s="118">
        <f t="shared" si="93"/>
        <v>31.399999999999864</v>
      </c>
      <c r="J392" s="107"/>
    </row>
    <row r="393" spans="1:10" x14ac:dyDescent="0.2">
      <c r="A393" s="30">
        <f t="shared" si="91"/>
        <v>41585</v>
      </c>
      <c r="B393">
        <v>533.29999999999995</v>
      </c>
      <c r="C393">
        <v>397.4</v>
      </c>
      <c r="D393">
        <v>647.1</v>
      </c>
      <c r="E393">
        <v>648.20000000000005</v>
      </c>
      <c r="F393" s="118">
        <f t="shared" si="92"/>
        <v>1180.4000000000001</v>
      </c>
      <c r="G393" s="2">
        <f t="shared" si="92"/>
        <v>1045.5999999999999</v>
      </c>
      <c r="H393" s="118">
        <f t="shared" si="93"/>
        <v>63.100000000000136</v>
      </c>
    </row>
    <row r="394" spans="1:10" x14ac:dyDescent="0.2">
      <c r="A394" s="30">
        <f t="shared" si="91"/>
        <v>41592</v>
      </c>
      <c r="B394">
        <v>676.3</v>
      </c>
      <c r="C394">
        <v>346.4</v>
      </c>
      <c r="D394">
        <v>678.8</v>
      </c>
      <c r="E394">
        <v>735.9</v>
      </c>
      <c r="F394" s="118">
        <f t="shared" ref="F394:G417" si="94">+B394+D394</f>
        <v>1355.1</v>
      </c>
      <c r="G394" s="2">
        <f t="shared" si="94"/>
        <v>1082.3</v>
      </c>
      <c r="H394" s="118">
        <f t="shared" si="93"/>
        <v>174.69999999999982</v>
      </c>
    </row>
    <row r="395" spans="1:10" x14ac:dyDescent="0.2">
      <c r="A395" s="30">
        <f t="shared" si="91"/>
        <v>41599</v>
      </c>
      <c r="B395">
        <v>660.5</v>
      </c>
      <c r="C395" s="118">
        <v>359</v>
      </c>
      <c r="D395" s="118">
        <v>769.8</v>
      </c>
      <c r="E395" s="118">
        <v>746.1</v>
      </c>
      <c r="F395" s="118">
        <f t="shared" si="94"/>
        <v>1430.3</v>
      </c>
      <c r="G395" s="2">
        <f t="shared" si="94"/>
        <v>1105.0999999999999</v>
      </c>
      <c r="H395" s="118">
        <f t="shared" si="93"/>
        <v>75.200000000000045</v>
      </c>
    </row>
    <row r="396" spans="1:10" x14ac:dyDescent="0.2">
      <c r="A396" s="30">
        <f t="shared" si="91"/>
        <v>41606</v>
      </c>
      <c r="B396">
        <v>715.3</v>
      </c>
      <c r="C396">
        <v>397.6</v>
      </c>
      <c r="D396">
        <v>801.7</v>
      </c>
      <c r="E396">
        <v>782.7</v>
      </c>
      <c r="F396" s="118">
        <f t="shared" si="94"/>
        <v>1517</v>
      </c>
      <c r="G396" s="2">
        <f t="shared" si="94"/>
        <v>1180.3000000000002</v>
      </c>
      <c r="H396" s="118">
        <f t="shared" si="93"/>
        <v>86.700000000000045</v>
      </c>
    </row>
    <row r="397" spans="1:10" x14ac:dyDescent="0.2">
      <c r="A397" s="30">
        <f t="shared" si="91"/>
        <v>41613</v>
      </c>
      <c r="B397">
        <v>749.5</v>
      </c>
      <c r="C397">
        <v>395.6</v>
      </c>
      <c r="D397" s="118">
        <v>876</v>
      </c>
      <c r="E397">
        <v>875.1</v>
      </c>
      <c r="F397" s="118">
        <f t="shared" si="94"/>
        <v>1625.5</v>
      </c>
      <c r="G397" s="2">
        <f t="shared" si="94"/>
        <v>1270.7</v>
      </c>
      <c r="H397" s="118">
        <f t="shared" si="93"/>
        <v>108.5</v>
      </c>
    </row>
    <row r="398" spans="1:10" x14ac:dyDescent="0.2">
      <c r="A398" s="30">
        <f t="shared" si="91"/>
        <v>41620</v>
      </c>
      <c r="B398">
        <v>793.4</v>
      </c>
      <c r="C398">
        <v>394.2</v>
      </c>
      <c r="D398">
        <v>918.7</v>
      </c>
      <c r="E398">
        <v>896.6</v>
      </c>
      <c r="F398" s="118">
        <f t="shared" si="94"/>
        <v>1712.1</v>
      </c>
      <c r="G398" s="2">
        <f t="shared" si="94"/>
        <v>1290.8</v>
      </c>
      <c r="H398" s="118">
        <f t="shared" si="93"/>
        <v>86.599999999999909</v>
      </c>
    </row>
    <row r="399" spans="1:10" x14ac:dyDescent="0.2">
      <c r="A399" s="30">
        <f t="shared" si="91"/>
        <v>41627</v>
      </c>
      <c r="B399">
        <v>851.1</v>
      </c>
      <c r="C399">
        <v>332</v>
      </c>
      <c r="D399" s="118">
        <v>966.6</v>
      </c>
      <c r="E399">
        <v>949.2</v>
      </c>
      <c r="F399" s="118">
        <f t="shared" si="94"/>
        <v>1817.7</v>
      </c>
      <c r="G399" s="2">
        <f t="shared" si="94"/>
        <v>1281.2</v>
      </c>
      <c r="H399" s="118">
        <f t="shared" si="93"/>
        <v>105.60000000000014</v>
      </c>
    </row>
    <row r="400" spans="1:10" x14ac:dyDescent="0.2">
      <c r="A400" s="30">
        <f t="shared" si="91"/>
        <v>41634</v>
      </c>
      <c r="B400">
        <v>816.3</v>
      </c>
      <c r="C400">
        <v>322.7</v>
      </c>
      <c r="D400">
        <v>1013.3</v>
      </c>
      <c r="E400">
        <v>979.5</v>
      </c>
      <c r="F400" s="118">
        <f t="shared" si="94"/>
        <v>1829.6</v>
      </c>
      <c r="G400" s="2">
        <f t="shared" si="94"/>
        <v>1302.2</v>
      </c>
      <c r="H400" s="118">
        <f t="shared" si="93"/>
        <v>11.899999999999864</v>
      </c>
    </row>
    <row r="401" spans="1:15" x14ac:dyDescent="0.2">
      <c r="A401" s="30">
        <f t="shared" si="91"/>
        <v>41641</v>
      </c>
      <c r="B401" s="118">
        <v>760</v>
      </c>
      <c r="C401">
        <v>338.3</v>
      </c>
      <c r="D401" s="118">
        <v>1064.5999999999999</v>
      </c>
      <c r="E401">
        <v>1032.9000000000001</v>
      </c>
      <c r="F401" s="118">
        <f t="shared" si="94"/>
        <v>1824.6</v>
      </c>
      <c r="G401" s="2">
        <f t="shared" si="94"/>
        <v>1371.2</v>
      </c>
      <c r="H401" s="118">
        <f t="shared" si="93"/>
        <v>-5</v>
      </c>
    </row>
    <row r="402" spans="1:15" ht="15" x14ac:dyDescent="0.2">
      <c r="A402" s="30">
        <f t="shared" si="91"/>
        <v>41648</v>
      </c>
      <c r="B402">
        <v>798.7</v>
      </c>
      <c r="C402">
        <v>365.6</v>
      </c>
      <c r="D402" s="118">
        <v>1110</v>
      </c>
      <c r="E402">
        <v>1110.4000000000001</v>
      </c>
      <c r="F402" s="118">
        <f t="shared" si="94"/>
        <v>1908.7</v>
      </c>
      <c r="G402" s="2">
        <f t="shared" si="94"/>
        <v>1476</v>
      </c>
      <c r="H402" s="118">
        <f t="shared" si="93"/>
        <v>84.100000000000136</v>
      </c>
      <c r="I402" s="107"/>
    </row>
    <row r="403" spans="1:15" ht="15" x14ac:dyDescent="0.2">
      <c r="A403" s="30">
        <f t="shared" si="91"/>
        <v>41655</v>
      </c>
      <c r="B403">
        <v>816.1</v>
      </c>
      <c r="C403">
        <v>420.8</v>
      </c>
      <c r="D403" s="118">
        <v>1187.2</v>
      </c>
      <c r="E403">
        <v>1132.0999999999999</v>
      </c>
      <c r="F403" s="118">
        <f t="shared" si="94"/>
        <v>2003.3000000000002</v>
      </c>
      <c r="G403" s="2">
        <f t="shared" si="94"/>
        <v>1552.8999999999999</v>
      </c>
      <c r="H403" s="118">
        <f t="shared" si="93"/>
        <v>94.600000000000136</v>
      </c>
      <c r="I403" s="107"/>
    </row>
    <row r="404" spans="1:15" x14ac:dyDescent="0.2">
      <c r="A404" s="30">
        <f t="shared" si="91"/>
        <v>41662</v>
      </c>
      <c r="B404" s="118">
        <v>929</v>
      </c>
      <c r="C404">
        <v>368.8</v>
      </c>
      <c r="D404" s="118">
        <v>1239.4000000000001</v>
      </c>
      <c r="E404">
        <v>1214.5999999999999</v>
      </c>
      <c r="F404" s="118">
        <f t="shared" si="94"/>
        <v>2168.4</v>
      </c>
      <c r="G404" s="2">
        <f t="shared" si="94"/>
        <v>1583.3999999999999</v>
      </c>
      <c r="H404" s="118">
        <f t="shared" si="93"/>
        <v>165.09999999999991</v>
      </c>
    </row>
    <row r="405" spans="1:15" ht="15" x14ac:dyDescent="0.2">
      <c r="A405" s="30">
        <f t="shared" si="91"/>
        <v>41669</v>
      </c>
      <c r="B405">
        <v>898.4</v>
      </c>
      <c r="C405">
        <v>352.7</v>
      </c>
      <c r="D405" s="118">
        <v>1322.2</v>
      </c>
      <c r="E405">
        <v>1263.9000000000001</v>
      </c>
      <c r="F405" s="118">
        <f t="shared" si="94"/>
        <v>2220.6</v>
      </c>
      <c r="G405" s="2">
        <f t="shared" si="94"/>
        <v>1616.6000000000001</v>
      </c>
      <c r="H405" s="118">
        <f t="shared" si="93"/>
        <v>52.199999999999818</v>
      </c>
      <c r="I405" s="107"/>
    </row>
    <row r="406" spans="1:15" ht="15" x14ac:dyDescent="0.2">
      <c r="A406" s="30">
        <f t="shared" si="91"/>
        <v>41676</v>
      </c>
      <c r="B406">
        <v>837.5</v>
      </c>
      <c r="C406">
        <v>356.1</v>
      </c>
      <c r="D406" s="118">
        <v>1447.9</v>
      </c>
      <c r="E406">
        <v>1323</v>
      </c>
      <c r="F406" s="118">
        <f t="shared" si="94"/>
        <v>2285.4</v>
      </c>
      <c r="G406" s="2">
        <f t="shared" si="94"/>
        <v>1679.1</v>
      </c>
      <c r="H406" s="118">
        <f t="shared" si="93"/>
        <v>64.800000000000182</v>
      </c>
      <c r="I406" s="107"/>
    </row>
    <row r="407" spans="1:15" x14ac:dyDescent="0.2">
      <c r="A407" s="30">
        <f t="shared" si="91"/>
        <v>41683</v>
      </c>
      <c r="B407">
        <v>915.6</v>
      </c>
      <c r="C407">
        <v>306.39999999999998</v>
      </c>
      <c r="D407" s="118">
        <v>1501.3</v>
      </c>
      <c r="E407">
        <v>1397.9</v>
      </c>
      <c r="F407" s="118">
        <f t="shared" si="94"/>
        <v>2416.9</v>
      </c>
      <c r="G407" s="2">
        <f t="shared" si="94"/>
        <v>1704.3000000000002</v>
      </c>
      <c r="H407" s="118">
        <f t="shared" si="93"/>
        <v>131.5</v>
      </c>
    </row>
    <row r="408" spans="1:15" x14ac:dyDescent="0.2">
      <c r="A408" s="30">
        <f t="shared" si="91"/>
        <v>41690</v>
      </c>
      <c r="B408">
        <v>942.3</v>
      </c>
      <c r="C408">
        <v>293.7</v>
      </c>
      <c r="D408" s="118">
        <v>1552.6</v>
      </c>
      <c r="E408">
        <v>1449.3</v>
      </c>
      <c r="F408" s="118">
        <f t="shared" si="94"/>
        <v>2494.8999999999996</v>
      </c>
      <c r="G408" s="2">
        <f t="shared" si="94"/>
        <v>1743</v>
      </c>
      <c r="H408" s="118">
        <f t="shared" si="93"/>
        <v>77.999999999999545</v>
      </c>
    </row>
    <row r="409" spans="1:15" x14ac:dyDescent="0.2">
      <c r="A409" s="30">
        <f t="shared" si="91"/>
        <v>41697</v>
      </c>
      <c r="B409">
        <v>1062.2</v>
      </c>
      <c r="C409">
        <v>307.60000000000002</v>
      </c>
      <c r="D409">
        <v>1630.4</v>
      </c>
      <c r="E409">
        <v>1550.4</v>
      </c>
      <c r="F409" s="118">
        <f t="shared" si="94"/>
        <v>2692.6000000000004</v>
      </c>
      <c r="G409" s="2">
        <f t="shared" si="94"/>
        <v>1858</v>
      </c>
      <c r="H409" s="118">
        <f t="shared" si="93"/>
        <v>197.70000000000073</v>
      </c>
    </row>
    <row r="410" spans="1:15" ht="15" x14ac:dyDescent="0.2">
      <c r="A410" s="30">
        <f t="shared" si="91"/>
        <v>41704</v>
      </c>
      <c r="B410" s="118">
        <v>1105</v>
      </c>
      <c r="C410" s="118">
        <v>260</v>
      </c>
      <c r="D410" s="118">
        <v>1723.9</v>
      </c>
      <c r="E410">
        <v>1612.9</v>
      </c>
      <c r="F410" s="118">
        <f t="shared" si="94"/>
        <v>2828.9</v>
      </c>
      <c r="G410" s="2">
        <f t="shared" si="94"/>
        <v>1872.9</v>
      </c>
      <c r="H410" s="118">
        <f t="shared" si="93"/>
        <v>136.29999999999973</v>
      </c>
      <c r="I410" s="107"/>
      <c r="J410" s="164"/>
      <c r="K410" s="164"/>
      <c r="L410" s="164"/>
      <c r="M410" s="164"/>
      <c r="N410" s="164"/>
      <c r="O410" s="164"/>
    </row>
    <row r="411" spans="1:15" x14ac:dyDescent="0.2">
      <c r="A411" s="30">
        <f t="shared" si="91"/>
        <v>41711</v>
      </c>
      <c r="B411">
        <v>1037.9000000000001</v>
      </c>
      <c r="C411">
        <v>268.89999999999998</v>
      </c>
      <c r="D411" s="118">
        <v>1826.2</v>
      </c>
      <c r="E411" s="118">
        <v>1642</v>
      </c>
      <c r="F411" s="118">
        <f t="shared" si="94"/>
        <v>2864.1000000000004</v>
      </c>
      <c r="G411" s="2">
        <f t="shared" si="94"/>
        <v>1910.9</v>
      </c>
      <c r="H411" s="118">
        <f t="shared" si="93"/>
        <v>35.200000000000273</v>
      </c>
    </row>
    <row r="412" spans="1:15" x14ac:dyDescent="0.2">
      <c r="A412" s="30">
        <f t="shared" si="91"/>
        <v>41718</v>
      </c>
      <c r="B412">
        <v>1028.4000000000001</v>
      </c>
      <c r="C412">
        <v>256.8</v>
      </c>
      <c r="D412" s="118">
        <v>1876.2</v>
      </c>
      <c r="E412">
        <v>1724.1</v>
      </c>
      <c r="F412" s="118">
        <f t="shared" si="94"/>
        <v>2904.6000000000004</v>
      </c>
      <c r="G412" s="2">
        <f t="shared" si="94"/>
        <v>1980.8999999999999</v>
      </c>
      <c r="H412" s="118">
        <f t="shared" si="93"/>
        <v>40.5</v>
      </c>
    </row>
    <row r="413" spans="1:15" x14ac:dyDescent="0.2">
      <c r="A413" s="30">
        <f t="shared" si="91"/>
        <v>41725</v>
      </c>
      <c r="B413">
        <v>959.6</v>
      </c>
      <c r="C413">
        <v>324.60000000000002</v>
      </c>
      <c r="D413" s="118">
        <v>1975.4</v>
      </c>
      <c r="E413">
        <v>1788.5</v>
      </c>
      <c r="F413" s="118">
        <f t="shared" si="94"/>
        <v>2935</v>
      </c>
      <c r="G413" s="2">
        <f t="shared" si="94"/>
        <v>2113.1</v>
      </c>
      <c r="H413" s="118">
        <f t="shared" si="93"/>
        <v>30.399999999999636</v>
      </c>
    </row>
    <row r="414" spans="1:15" x14ac:dyDescent="0.2">
      <c r="A414" s="30">
        <f t="shared" si="91"/>
        <v>41732</v>
      </c>
      <c r="B414">
        <v>934.6</v>
      </c>
      <c r="C414">
        <v>346.2</v>
      </c>
      <c r="D414" s="118">
        <v>2059.4</v>
      </c>
      <c r="E414">
        <v>1830.9</v>
      </c>
      <c r="F414" s="118">
        <f t="shared" si="94"/>
        <v>2994</v>
      </c>
      <c r="G414" s="2">
        <f t="shared" si="94"/>
        <v>2177.1</v>
      </c>
      <c r="H414" s="118">
        <f t="shared" si="93"/>
        <v>59</v>
      </c>
    </row>
    <row r="415" spans="1:15" x14ac:dyDescent="0.2">
      <c r="A415" s="30">
        <f t="shared" si="91"/>
        <v>41739</v>
      </c>
      <c r="B415">
        <v>913.7</v>
      </c>
      <c r="C415">
        <v>347.5</v>
      </c>
      <c r="D415" s="118">
        <v>2091.9</v>
      </c>
      <c r="E415">
        <v>1862.4</v>
      </c>
      <c r="F415" s="118">
        <f t="shared" si="94"/>
        <v>3005.6000000000004</v>
      </c>
      <c r="G415" s="2">
        <f t="shared" si="94"/>
        <v>2209.9</v>
      </c>
      <c r="H415" s="118">
        <f t="shared" si="93"/>
        <v>11.600000000000364</v>
      </c>
    </row>
    <row r="416" spans="1:15" x14ac:dyDescent="0.2">
      <c r="A416" s="30">
        <f t="shared" si="91"/>
        <v>41746</v>
      </c>
      <c r="B416">
        <v>861.8</v>
      </c>
      <c r="C416">
        <v>299.2</v>
      </c>
      <c r="D416" s="118">
        <v>2153.8000000000002</v>
      </c>
      <c r="E416">
        <v>1953.6</v>
      </c>
      <c r="F416" s="118">
        <f t="shared" si="94"/>
        <v>3015.6000000000004</v>
      </c>
      <c r="G416" s="2">
        <f t="shared" si="94"/>
        <v>2252.7999999999997</v>
      </c>
      <c r="H416" s="118">
        <f t="shared" si="93"/>
        <v>10</v>
      </c>
    </row>
    <row r="417" spans="1:9" x14ac:dyDescent="0.2">
      <c r="A417" s="30">
        <f t="shared" si="91"/>
        <v>41753</v>
      </c>
      <c r="B417">
        <v>790.7</v>
      </c>
      <c r="C417">
        <v>314.5</v>
      </c>
      <c r="D417" s="118">
        <v>2205.1</v>
      </c>
      <c r="E417">
        <v>2029.3</v>
      </c>
      <c r="F417" s="118">
        <f t="shared" si="94"/>
        <v>2995.8</v>
      </c>
      <c r="G417" s="2">
        <f t="shared" si="94"/>
        <v>2343.8000000000002</v>
      </c>
      <c r="H417" s="118">
        <f t="shared" si="93"/>
        <v>-19.800000000000182</v>
      </c>
    </row>
    <row r="418" spans="1:9" x14ac:dyDescent="0.2">
      <c r="A418" s="30">
        <f t="shared" si="91"/>
        <v>41760</v>
      </c>
      <c r="B418">
        <v>759.6</v>
      </c>
      <c r="C418">
        <v>388.1</v>
      </c>
      <c r="D418">
        <v>2245.5</v>
      </c>
      <c r="E418">
        <v>2040</v>
      </c>
      <c r="F418" s="118">
        <f t="shared" ref="F418:F449" si="95">+B418+D418</f>
        <v>3005.1</v>
      </c>
      <c r="G418" s="2">
        <f t="shared" ref="G418:G449" si="96">+C418+E418</f>
        <v>2428.1</v>
      </c>
      <c r="H418" s="118">
        <f t="shared" si="93"/>
        <v>9.2999999999997272</v>
      </c>
      <c r="I418">
        <v>165.6</v>
      </c>
    </row>
    <row r="419" spans="1:9" x14ac:dyDescent="0.2">
      <c r="A419" s="30">
        <f t="shared" si="91"/>
        <v>41767</v>
      </c>
      <c r="B419">
        <v>708.1</v>
      </c>
      <c r="C419">
        <v>367.4</v>
      </c>
      <c r="D419">
        <v>2334</v>
      </c>
      <c r="E419">
        <v>2071</v>
      </c>
      <c r="F419" s="118">
        <f t="shared" si="95"/>
        <v>3042.1</v>
      </c>
      <c r="G419" s="2">
        <f t="shared" si="96"/>
        <v>2438.4</v>
      </c>
      <c r="H419" s="118">
        <f t="shared" si="93"/>
        <v>37</v>
      </c>
      <c r="I419">
        <v>165.6</v>
      </c>
    </row>
    <row r="420" spans="1:9" x14ac:dyDescent="0.2">
      <c r="A420" s="30">
        <f t="shared" si="91"/>
        <v>41774</v>
      </c>
      <c r="B420">
        <v>656.3</v>
      </c>
      <c r="C420">
        <v>373.7</v>
      </c>
      <c r="D420">
        <v>2450.9</v>
      </c>
      <c r="E420">
        <v>2087.5</v>
      </c>
      <c r="F420" s="118">
        <f t="shared" si="95"/>
        <v>3107.2</v>
      </c>
      <c r="G420" s="2">
        <f t="shared" si="96"/>
        <v>2461.1999999999998</v>
      </c>
      <c r="H420" s="118">
        <f t="shared" si="93"/>
        <v>65.099999999999909</v>
      </c>
      <c r="I420">
        <v>175.5</v>
      </c>
    </row>
    <row r="421" spans="1:9" x14ac:dyDescent="0.2">
      <c r="A421" s="30">
        <f t="shared" si="91"/>
        <v>41781</v>
      </c>
      <c r="B421">
        <v>634.29999999999995</v>
      </c>
      <c r="C421">
        <v>373.1</v>
      </c>
      <c r="D421">
        <v>2486.6999999999998</v>
      </c>
      <c r="E421">
        <v>2099.1999999999998</v>
      </c>
      <c r="F421" s="118">
        <f t="shared" si="95"/>
        <v>3121</v>
      </c>
      <c r="G421" s="2">
        <f t="shared" si="96"/>
        <v>2472.2999999999997</v>
      </c>
      <c r="H421" s="118">
        <f t="shared" si="93"/>
        <v>13.800000000000182</v>
      </c>
      <c r="I421">
        <v>215.5</v>
      </c>
    </row>
    <row r="422" spans="1:9" x14ac:dyDescent="0.2">
      <c r="A422" s="30">
        <f t="shared" si="91"/>
        <v>41788</v>
      </c>
      <c r="B422">
        <v>572.20000000000005</v>
      </c>
      <c r="C422">
        <v>383.5</v>
      </c>
      <c r="D422">
        <v>2569.9</v>
      </c>
      <c r="E422">
        <v>2110.5</v>
      </c>
      <c r="F422" s="118">
        <f t="shared" si="95"/>
        <v>3142.1000000000004</v>
      </c>
      <c r="G422" s="2">
        <f t="shared" si="96"/>
        <v>2494</v>
      </c>
      <c r="H422" s="118">
        <f t="shared" si="93"/>
        <v>21.100000000000364</v>
      </c>
      <c r="I422">
        <v>215.5</v>
      </c>
    </row>
    <row r="423" spans="1:9" x14ac:dyDescent="0.2">
      <c r="A423" s="30">
        <f t="shared" si="91"/>
        <v>41795</v>
      </c>
      <c r="B423">
        <v>556.79999999999995</v>
      </c>
      <c r="C423">
        <v>352.4</v>
      </c>
      <c r="D423">
        <v>2626.8</v>
      </c>
      <c r="E423">
        <v>2151.1</v>
      </c>
      <c r="F423" s="118">
        <f t="shared" si="95"/>
        <v>3183.6000000000004</v>
      </c>
      <c r="G423" s="2">
        <f t="shared" si="96"/>
        <v>2503.5</v>
      </c>
      <c r="H423" s="118">
        <f t="shared" si="93"/>
        <v>41.5</v>
      </c>
      <c r="I423">
        <v>237</v>
      </c>
    </row>
    <row r="424" spans="1:9" x14ac:dyDescent="0.2">
      <c r="A424" s="30">
        <f t="shared" si="91"/>
        <v>41802</v>
      </c>
      <c r="B424">
        <v>505.5</v>
      </c>
      <c r="C424">
        <v>343.9</v>
      </c>
      <c r="D424">
        <v>2716</v>
      </c>
      <c r="E424">
        <v>2196.6</v>
      </c>
      <c r="F424" s="118">
        <f t="shared" si="95"/>
        <v>3221.5</v>
      </c>
      <c r="G424" s="2">
        <f t="shared" si="96"/>
        <v>2540.5</v>
      </c>
      <c r="H424" s="118">
        <f t="shared" si="93"/>
        <v>37.899999999999636</v>
      </c>
      <c r="I424">
        <v>247</v>
      </c>
    </row>
    <row r="425" spans="1:9" x14ac:dyDescent="0.2">
      <c r="A425" s="30">
        <f t="shared" si="91"/>
        <v>41809</v>
      </c>
      <c r="B425">
        <v>508.8</v>
      </c>
      <c r="C425">
        <v>277.5</v>
      </c>
      <c r="D425">
        <v>2768.9</v>
      </c>
      <c r="E425">
        <v>2258.5</v>
      </c>
      <c r="F425" s="118">
        <f t="shared" si="95"/>
        <v>3277.7000000000003</v>
      </c>
      <c r="G425" s="2">
        <f t="shared" si="96"/>
        <v>2536</v>
      </c>
      <c r="H425" s="118">
        <f t="shared" si="93"/>
        <v>56.200000000000273</v>
      </c>
      <c r="I425">
        <v>266.2</v>
      </c>
    </row>
    <row r="426" spans="1:9" x14ac:dyDescent="0.2">
      <c r="A426" s="30">
        <f t="shared" si="91"/>
        <v>41816</v>
      </c>
      <c r="B426">
        <v>466.6</v>
      </c>
      <c r="C426">
        <v>287.8</v>
      </c>
      <c r="D426">
        <v>2809.6</v>
      </c>
      <c r="E426">
        <v>2288</v>
      </c>
      <c r="F426" s="118">
        <f t="shared" si="95"/>
        <v>3276.2</v>
      </c>
      <c r="G426" s="2">
        <f t="shared" si="96"/>
        <v>2575.8000000000002</v>
      </c>
      <c r="H426" s="118">
        <f t="shared" si="93"/>
        <v>-1.5000000000004547</v>
      </c>
      <c r="I426">
        <v>311.2</v>
      </c>
    </row>
    <row r="427" spans="1:9" x14ac:dyDescent="0.2">
      <c r="A427" s="30">
        <f t="shared" si="91"/>
        <v>41823</v>
      </c>
      <c r="B427">
        <v>434.5</v>
      </c>
      <c r="C427">
        <v>187.4</v>
      </c>
      <c r="D427">
        <v>2843.9</v>
      </c>
      <c r="E427">
        <v>2330.4</v>
      </c>
      <c r="F427" s="118">
        <f t="shared" si="95"/>
        <v>3278.4</v>
      </c>
      <c r="G427" s="2">
        <f t="shared" si="96"/>
        <v>2517.8000000000002</v>
      </c>
      <c r="H427" s="118">
        <f t="shared" si="93"/>
        <v>2.2000000000002728</v>
      </c>
      <c r="I427">
        <v>311.2</v>
      </c>
    </row>
    <row r="428" spans="1:9" x14ac:dyDescent="0.2">
      <c r="A428" s="30">
        <f t="shared" si="91"/>
        <v>41830</v>
      </c>
      <c r="B428">
        <v>387.2</v>
      </c>
      <c r="C428">
        <v>181.2</v>
      </c>
      <c r="D428">
        <v>2885.9</v>
      </c>
      <c r="E428">
        <v>2406.1</v>
      </c>
      <c r="F428" s="118">
        <f t="shared" si="95"/>
        <v>3273.1</v>
      </c>
      <c r="G428" s="2">
        <f t="shared" si="96"/>
        <v>2587.2999999999997</v>
      </c>
      <c r="H428" s="118">
        <f t="shared" si="93"/>
        <v>-5.3000000000001819</v>
      </c>
      <c r="I428">
        <v>333</v>
      </c>
    </row>
    <row r="429" spans="1:9" x14ac:dyDescent="0.2">
      <c r="A429" s="30">
        <f t="shared" si="91"/>
        <v>41837</v>
      </c>
      <c r="B429">
        <v>348.8</v>
      </c>
      <c r="C429">
        <v>145.80000000000001</v>
      </c>
      <c r="D429">
        <v>2915.8</v>
      </c>
      <c r="E429">
        <v>2440.1999999999998</v>
      </c>
      <c r="F429" s="118">
        <f t="shared" si="95"/>
        <v>3264.6000000000004</v>
      </c>
      <c r="G429" s="2">
        <f t="shared" si="96"/>
        <v>2586</v>
      </c>
      <c r="H429" s="118">
        <f t="shared" si="93"/>
        <v>-8.4999999999995453</v>
      </c>
      <c r="I429">
        <v>415.4</v>
      </c>
    </row>
    <row r="430" spans="1:9" x14ac:dyDescent="0.2">
      <c r="A430" s="30">
        <f t="shared" si="91"/>
        <v>41844</v>
      </c>
      <c r="B430">
        <v>271.60000000000002</v>
      </c>
      <c r="C430">
        <v>130.9</v>
      </c>
      <c r="D430">
        <v>2996.5</v>
      </c>
      <c r="E430">
        <v>2467.1</v>
      </c>
      <c r="F430" s="118">
        <f t="shared" si="95"/>
        <v>3268.1</v>
      </c>
      <c r="G430" s="2">
        <f t="shared" si="96"/>
        <v>2598</v>
      </c>
      <c r="H430" s="118">
        <f t="shared" si="93"/>
        <v>3.4999999999995453</v>
      </c>
      <c r="I430">
        <v>544</v>
      </c>
    </row>
    <row r="431" spans="1:9" x14ac:dyDescent="0.2">
      <c r="A431" s="30">
        <f t="shared" si="91"/>
        <v>41851</v>
      </c>
      <c r="B431">
        <v>261.39999999999998</v>
      </c>
      <c r="C431">
        <v>122.4</v>
      </c>
      <c r="D431">
        <v>3011.3</v>
      </c>
      <c r="E431">
        <v>2477.6999999999998</v>
      </c>
      <c r="F431" s="118">
        <f t="shared" si="95"/>
        <v>3272.7000000000003</v>
      </c>
      <c r="G431" s="2">
        <f t="shared" si="96"/>
        <v>2600.1</v>
      </c>
      <c r="H431" s="118">
        <f t="shared" si="93"/>
        <v>4.6000000000003638</v>
      </c>
      <c r="I431">
        <v>624.70000000000005</v>
      </c>
    </row>
    <row r="432" spans="1:9" x14ac:dyDescent="0.2">
      <c r="A432" s="30">
        <f t="shared" si="91"/>
        <v>41858</v>
      </c>
      <c r="B432">
        <v>239.5</v>
      </c>
      <c r="C432">
        <v>93.9</v>
      </c>
      <c r="D432">
        <v>3038.9</v>
      </c>
      <c r="E432">
        <v>2508.5</v>
      </c>
      <c r="F432" s="118">
        <f t="shared" si="95"/>
        <v>3278.4</v>
      </c>
      <c r="G432" s="2">
        <f t="shared" si="96"/>
        <v>2602.4</v>
      </c>
      <c r="H432" s="118">
        <f t="shared" si="93"/>
        <v>5.6999999999998181</v>
      </c>
      <c r="I432">
        <v>632.9</v>
      </c>
    </row>
    <row r="433" spans="1:9" x14ac:dyDescent="0.2">
      <c r="A433" s="30">
        <f t="shared" si="91"/>
        <v>41865</v>
      </c>
      <c r="B433">
        <v>197.6</v>
      </c>
      <c r="C433">
        <v>93.6</v>
      </c>
      <c r="D433">
        <v>3081.3</v>
      </c>
      <c r="E433">
        <v>2508.9</v>
      </c>
      <c r="F433" s="118">
        <f t="shared" si="95"/>
        <v>3278.9</v>
      </c>
      <c r="G433" s="2">
        <f t="shared" si="96"/>
        <v>2602.5</v>
      </c>
      <c r="H433" s="118">
        <f t="shared" si="93"/>
        <v>0.5</v>
      </c>
      <c r="I433">
        <v>684.7</v>
      </c>
    </row>
    <row r="434" spans="1:9" x14ac:dyDescent="0.2">
      <c r="A434" s="30">
        <f t="shared" si="91"/>
        <v>41872</v>
      </c>
      <c r="B434">
        <v>123.5</v>
      </c>
      <c r="C434">
        <v>72</v>
      </c>
      <c r="D434">
        <v>3162.8</v>
      </c>
      <c r="E434">
        <v>2531.8000000000002</v>
      </c>
      <c r="F434" s="118">
        <f t="shared" si="95"/>
        <v>3286.3</v>
      </c>
      <c r="G434" s="2">
        <f t="shared" si="96"/>
        <v>2603.8000000000002</v>
      </c>
      <c r="H434" s="118">
        <f t="shared" si="93"/>
        <v>7.4000000000000909</v>
      </c>
      <c r="I434">
        <v>764</v>
      </c>
    </row>
    <row r="435" spans="1:9" x14ac:dyDescent="0.2">
      <c r="A435" s="30">
        <f t="shared" si="91"/>
        <v>41879</v>
      </c>
      <c r="B435">
        <v>103.5</v>
      </c>
      <c r="C435">
        <v>45.7</v>
      </c>
      <c r="D435">
        <v>3183.7</v>
      </c>
      <c r="E435">
        <v>2565.4</v>
      </c>
      <c r="F435" s="118">
        <f t="shared" si="95"/>
        <v>3287.2</v>
      </c>
      <c r="G435" s="2">
        <f t="shared" si="96"/>
        <v>2611.1</v>
      </c>
      <c r="H435" s="118">
        <f t="shared" si="93"/>
        <v>0.8999999999996362</v>
      </c>
      <c r="I435">
        <v>799.1</v>
      </c>
    </row>
    <row r="436" spans="1:9" x14ac:dyDescent="0.2">
      <c r="A436" s="30">
        <f t="shared" si="91"/>
        <v>41886</v>
      </c>
      <c r="B436">
        <v>891.7</v>
      </c>
      <c r="C436">
        <v>640.70000000000005</v>
      </c>
      <c r="D436">
        <v>8.8000000000000007</v>
      </c>
      <c r="E436">
        <v>0.9</v>
      </c>
      <c r="F436" s="118">
        <f t="shared" si="95"/>
        <v>900.5</v>
      </c>
      <c r="G436" s="2">
        <f t="shared" si="96"/>
        <v>641.6</v>
      </c>
      <c r="H436" s="118">
        <f t="shared" si="93"/>
        <v>-2386.6999999999998</v>
      </c>
    </row>
    <row r="437" spans="1:9" x14ac:dyDescent="0.2">
      <c r="A437" s="30">
        <f t="shared" si="91"/>
        <v>41893</v>
      </c>
      <c r="B437">
        <v>911.7</v>
      </c>
      <c r="C437">
        <v>675.1</v>
      </c>
      <c r="D437">
        <v>24.4</v>
      </c>
      <c r="E437">
        <v>27.2</v>
      </c>
      <c r="F437" s="118">
        <f t="shared" si="95"/>
        <v>936.1</v>
      </c>
      <c r="G437" s="2">
        <f t="shared" si="96"/>
        <v>702.30000000000007</v>
      </c>
      <c r="H437" s="118">
        <f t="shared" si="93"/>
        <v>35.600000000000023</v>
      </c>
    </row>
    <row r="438" spans="1:9" x14ac:dyDescent="0.2">
      <c r="A438" s="30">
        <f t="shared" si="91"/>
        <v>41900</v>
      </c>
      <c r="B438">
        <v>899.8</v>
      </c>
      <c r="C438">
        <v>694</v>
      </c>
      <c r="D438">
        <v>70.2</v>
      </c>
      <c r="E438">
        <v>52.1</v>
      </c>
      <c r="F438" s="118">
        <f t="shared" si="95"/>
        <v>970</v>
      </c>
      <c r="G438" s="2">
        <f t="shared" si="96"/>
        <v>746.1</v>
      </c>
      <c r="H438" s="118">
        <f t="shared" si="93"/>
        <v>33.899999999999977</v>
      </c>
    </row>
    <row r="439" spans="1:9" x14ac:dyDescent="0.2">
      <c r="A439" s="30">
        <f t="shared" si="91"/>
        <v>41907</v>
      </c>
      <c r="B439">
        <v>883.7</v>
      </c>
      <c r="C439">
        <v>670.5</v>
      </c>
      <c r="D439">
        <v>130.1</v>
      </c>
      <c r="E439">
        <v>75.5</v>
      </c>
      <c r="F439" s="118">
        <f t="shared" si="95"/>
        <v>1013.8000000000001</v>
      </c>
      <c r="G439" s="2">
        <f t="shared" si="96"/>
        <v>746</v>
      </c>
      <c r="H439" s="118">
        <f t="shared" si="93"/>
        <v>43.800000000000068</v>
      </c>
    </row>
    <row r="440" spans="1:9" x14ac:dyDescent="0.2">
      <c r="A440" s="30">
        <f t="shared" si="91"/>
        <v>41914</v>
      </c>
      <c r="B440">
        <v>861.1</v>
      </c>
      <c r="C440">
        <v>600.70000000000005</v>
      </c>
      <c r="D440">
        <v>207.1</v>
      </c>
      <c r="E440">
        <v>201.1</v>
      </c>
      <c r="F440" s="118">
        <f t="shared" si="95"/>
        <v>1068.2</v>
      </c>
      <c r="G440" s="2">
        <f t="shared" si="96"/>
        <v>801.80000000000007</v>
      </c>
      <c r="H440" s="118">
        <f t="shared" si="93"/>
        <v>54.399999999999977</v>
      </c>
    </row>
    <row r="441" spans="1:9" x14ac:dyDescent="0.2">
      <c r="A441" s="30">
        <f t="shared" si="91"/>
        <v>41921</v>
      </c>
      <c r="B441">
        <v>794.7</v>
      </c>
      <c r="C441">
        <v>600.70000000000005</v>
      </c>
      <c r="D441">
        <v>320.10000000000002</v>
      </c>
      <c r="E441">
        <v>201.1</v>
      </c>
      <c r="F441" s="118">
        <f t="shared" si="95"/>
        <v>1114.8000000000002</v>
      </c>
      <c r="G441" s="2">
        <f t="shared" si="96"/>
        <v>801.80000000000007</v>
      </c>
      <c r="H441" s="118">
        <f t="shared" si="93"/>
        <v>46.600000000000136</v>
      </c>
    </row>
    <row r="442" spans="1:9" x14ac:dyDescent="0.2">
      <c r="A442" s="30">
        <f t="shared" si="91"/>
        <v>41928</v>
      </c>
      <c r="B442">
        <v>777</v>
      </c>
      <c r="C442">
        <v>600.70000000000005</v>
      </c>
      <c r="D442">
        <v>392.7</v>
      </c>
      <c r="E442">
        <v>201.1</v>
      </c>
      <c r="F442" s="118">
        <f t="shared" si="95"/>
        <v>1169.7</v>
      </c>
      <c r="G442" s="2">
        <f t="shared" si="96"/>
        <v>801.80000000000007</v>
      </c>
      <c r="H442" s="118">
        <f t="shared" si="93"/>
        <v>54.899999999999864</v>
      </c>
    </row>
    <row r="443" spans="1:9" x14ac:dyDescent="0.2">
      <c r="A443" s="30">
        <f t="shared" si="91"/>
        <v>41935</v>
      </c>
      <c r="B443">
        <v>736.8</v>
      </c>
      <c r="C443">
        <v>603.4</v>
      </c>
      <c r="D443">
        <v>475.2</v>
      </c>
      <c r="E443">
        <v>482.5</v>
      </c>
      <c r="F443" s="118">
        <f t="shared" si="95"/>
        <v>1212</v>
      </c>
      <c r="G443" s="2">
        <f t="shared" si="96"/>
        <v>1085.9000000000001</v>
      </c>
      <c r="H443" s="118">
        <f t="shared" si="93"/>
        <v>42.299999999999955</v>
      </c>
    </row>
    <row r="444" spans="1:9" x14ac:dyDescent="0.2">
      <c r="A444" s="30">
        <f t="shared" si="91"/>
        <v>41942</v>
      </c>
      <c r="B444">
        <v>895.9</v>
      </c>
      <c r="C444">
        <v>541.5</v>
      </c>
      <c r="D444">
        <v>547.4</v>
      </c>
      <c r="E444">
        <v>575.79999999999995</v>
      </c>
      <c r="F444" s="118">
        <f t="shared" si="95"/>
        <v>1443.3</v>
      </c>
      <c r="G444" s="2">
        <f t="shared" si="96"/>
        <v>1117.3</v>
      </c>
      <c r="H444" s="118">
        <f t="shared" si="93"/>
        <v>231.29999999999995</v>
      </c>
    </row>
    <row r="445" spans="1:9" x14ac:dyDescent="0.2">
      <c r="A445" s="30">
        <f t="shared" ref="A445:A508" si="97">+A444+7</f>
        <v>41949</v>
      </c>
      <c r="B445">
        <v>861</v>
      </c>
      <c r="C445">
        <v>533.29999999999995</v>
      </c>
      <c r="D445">
        <v>683.4</v>
      </c>
      <c r="E445">
        <v>647.1</v>
      </c>
      <c r="F445" s="118">
        <f t="shared" si="95"/>
        <v>1544.4</v>
      </c>
      <c r="G445" s="2">
        <f t="shared" si="96"/>
        <v>1180.4000000000001</v>
      </c>
      <c r="H445" s="118">
        <f t="shared" si="93"/>
        <v>101.10000000000014</v>
      </c>
    </row>
    <row r="446" spans="1:9" x14ac:dyDescent="0.2">
      <c r="A446" s="30">
        <f t="shared" si="97"/>
        <v>41956</v>
      </c>
      <c r="B446">
        <v>885.4</v>
      </c>
      <c r="C446">
        <v>676.3</v>
      </c>
      <c r="D446">
        <v>768</v>
      </c>
      <c r="E446">
        <v>678.8</v>
      </c>
      <c r="F446" s="118">
        <f t="shared" si="95"/>
        <v>1653.4</v>
      </c>
      <c r="G446" s="2">
        <f t="shared" si="96"/>
        <v>1355.1</v>
      </c>
      <c r="H446" s="118">
        <f t="shared" si="93"/>
        <v>109</v>
      </c>
    </row>
    <row r="447" spans="1:9" x14ac:dyDescent="0.2">
      <c r="A447" s="30">
        <f t="shared" si="97"/>
        <v>41963</v>
      </c>
      <c r="B447">
        <v>850.6</v>
      </c>
      <c r="C447">
        <v>660.5</v>
      </c>
      <c r="D447">
        <v>846.5</v>
      </c>
      <c r="E447">
        <v>769.8</v>
      </c>
      <c r="F447" s="118">
        <f t="shared" si="95"/>
        <v>1697.1</v>
      </c>
      <c r="G447" s="2">
        <f t="shared" si="96"/>
        <v>1430.3</v>
      </c>
      <c r="H447" s="118">
        <f t="shared" si="93"/>
        <v>43.699999999999818</v>
      </c>
    </row>
    <row r="448" spans="1:9" x14ac:dyDescent="0.2">
      <c r="A448" s="30">
        <f t="shared" si="97"/>
        <v>41970</v>
      </c>
      <c r="B448">
        <v>831.5</v>
      </c>
      <c r="C448">
        <v>715.3</v>
      </c>
      <c r="D448">
        <v>928.4</v>
      </c>
      <c r="E448">
        <v>801.7</v>
      </c>
      <c r="F448" s="118">
        <f t="shared" si="95"/>
        <v>1759.9</v>
      </c>
      <c r="G448" s="2">
        <f t="shared" si="96"/>
        <v>1517</v>
      </c>
      <c r="H448" s="118">
        <f t="shared" si="93"/>
        <v>62.800000000000182</v>
      </c>
    </row>
    <row r="449" spans="1:8" x14ac:dyDescent="0.2">
      <c r="A449" s="30">
        <f t="shared" si="97"/>
        <v>41977</v>
      </c>
      <c r="B449">
        <v>778.8</v>
      </c>
      <c r="C449">
        <v>749.5</v>
      </c>
      <c r="D449">
        <v>1033.5</v>
      </c>
      <c r="E449">
        <v>876</v>
      </c>
      <c r="F449" s="118">
        <f t="shared" si="95"/>
        <v>1812.3</v>
      </c>
      <c r="G449" s="2">
        <f t="shared" si="96"/>
        <v>1625.5</v>
      </c>
      <c r="H449" s="118">
        <f t="shared" si="93"/>
        <v>52.399999999999864</v>
      </c>
    </row>
    <row r="450" spans="1:8" x14ac:dyDescent="0.2">
      <c r="A450" s="30">
        <f t="shared" si="97"/>
        <v>41984</v>
      </c>
      <c r="B450">
        <v>833.3</v>
      </c>
      <c r="C450">
        <v>793.4</v>
      </c>
      <c r="D450">
        <v>1096.3</v>
      </c>
      <c r="E450">
        <v>918.7</v>
      </c>
      <c r="F450" s="118">
        <f t="shared" ref="F450:F478" si="98">+B450+D450</f>
        <v>1929.6</v>
      </c>
      <c r="G450" s="2">
        <f t="shared" ref="G450:G478" si="99">+C450+E450</f>
        <v>1712.1</v>
      </c>
      <c r="H450" s="118">
        <f t="shared" si="93"/>
        <v>117.29999999999995</v>
      </c>
    </row>
    <row r="451" spans="1:8" x14ac:dyDescent="0.2">
      <c r="A451" s="30">
        <f t="shared" si="97"/>
        <v>41991</v>
      </c>
      <c r="B451">
        <v>808.2</v>
      </c>
      <c r="C451">
        <v>851.1</v>
      </c>
      <c r="D451">
        <v>1157.9000000000001</v>
      </c>
      <c r="E451">
        <v>966.6</v>
      </c>
      <c r="F451" s="118">
        <f t="shared" si="98"/>
        <v>1966.1000000000001</v>
      </c>
      <c r="G451" s="2">
        <f t="shared" si="99"/>
        <v>1817.7</v>
      </c>
      <c r="H451" s="118">
        <f t="shared" si="93"/>
        <v>36.500000000000227</v>
      </c>
    </row>
    <row r="452" spans="1:8" x14ac:dyDescent="0.2">
      <c r="A452" s="30">
        <f t="shared" si="97"/>
        <v>41998</v>
      </c>
      <c r="B452">
        <v>830.3</v>
      </c>
      <c r="C452">
        <v>816.3</v>
      </c>
      <c r="D452">
        <v>1170.5</v>
      </c>
      <c r="E452">
        <v>1013.3</v>
      </c>
      <c r="F452" s="118">
        <f t="shared" si="98"/>
        <v>2000.8</v>
      </c>
      <c r="G452" s="2">
        <f t="shared" si="99"/>
        <v>1829.6</v>
      </c>
      <c r="H452" s="118">
        <f t="shared" si="93"/>
        <v>34.699999999999818</v>
      </c>
    </row>
    <row r="453" spans="1:8" x14ac:dyDescent="0.2">
      <c r="A453" s="30">
        <f t="shared" si="97"/>
        <v>42005</v>
      </c>
      <c r="B453">
        <v>802</v>
      </c>
      <c r="C453">
        <v>760</v>
      </c>
      <c r="D453">
        <v>1280.8</v>
      </c>
      <c r="E453">
        <v>1064.5999999999999</v>
      </c>
      <c r="F453" s="118">
        <f t="shared" si="98"/>
        <v>2082.8000000000002</v>
      </c>
      <c r="G453" s="2">
        <f t="shared" si="99"/>
        <v>1824.6</v>
      </c>
      <c r="H453" s="118">
        <f t="shared" si="93"/>
        <v>82.000000000000227</v>
      </c>
    </row>
    <row r="454" spans="1:8" x14ac:dyDescent="0.2">
      <c r="A454" s="30">
        <f t="shared" si="97"/>
        <v>42012</v>
      </c>
      <c r="B454">
        <v>911.7</v>
      </c>
      <c r="C454">
        <v>798.7</v>
      </c>
      <c r="D454">
        <v>1320.1</v>
      </c>
      <c r="E454">
        <v>1110</v>
      </c>
      <c r="F454" s="118">
        <f t="shared" si="98"/>
        <v>2231.8000000000002</v>
      </c>
      <c r="G454" s="2">
        <f t="shared" si="99"/>
        <v>1908.7</v>
      </c>
      <c r="H454" s="118">
        <f t="shared" si="93"/>
        <v>149</v>
      </c>
    </row>
    <row r="455" spans="1:8" x14ac:dyDescent="0.2">
      <c r="A455" s="30">
        <f t="shared" si="97"/>
        <v>42019</v>
      </c>
      <c r="B455">
        <v>898.4</v>
      </c>
      <c r="C455">
        <v>816.1</v>
      </c>
      <c r="D455">
        <v>1399.1</v>
      </c>
      <c r="E455">
        <v>1187.2</v>
      </c>
      <c r="F455" s="118">
        <f t="shared" si="98"/>
        <v>2297.5</v>
      </c>
      <c r="G455" s="2">
        <f t="shared" si="99"/>
        <v>2003.3000000000002</v>
      </c>
      <c r="H455" s="118">
        <f t="shared" ref="H455:H518" si="100">+F455-F454</f>
        <v>65.699999999999818</v>
      </c>
    </row>
    <row r="456" spans="1:8" x14ac:dyDescent="0.2">
      <c r="A456" s="30">
        <f t="shared" si="97"/>
        <v>42026</v>
      </c>
      <c r="B456">
        <v>861.8</v>
      </c>
      <c r="C456">
        <v>929</v>
      </c>
      <c r="D456">
        <v>1504</v>
      </c>
      <c r="E456">
        <v>1239.4000000000001</v>
      </c>
      <c r="F456" s="118">
        <f t="shared" si="98"/>
        <v>2365.8000000000002</v>
      </c>
      <c r="G456" s="2">
        <f t="shared" si="99"/>
        <v>2168.4</v>
      </c>
      <c r="H456" s="118">
        <f t="shared" si="100"/>
        <v>68.300000000000182</v>
      </c>
    </row>
    <row r="457" spans="1:8" x14ac:dyDescent="0.2">
      <c r="A457" s="30">
        <f t="shared" si="97"/>
        <v>42033</v>
      </c>
      <c r="B457">
        <v>883.5</v>
      </c>
      <c r="C457">
        <v>898.4</v>
      </c>
      <c r="D457">
        <v>1533.7</v>
      </c>
      <c r="E457">
        <v>1322.2</v>
      </c>
      <c r="F457" s="118">
        <f t="shared" si="98"/>
        <v>2417.1999999999998</v>
      </c>
      <c r="G457" s="2">
        <f t="shared" si="99"/>
        <v>2220.6</v>
      </c>
      <c r="H457" s="118">
        <f t="shared" si="100"/>
        <v>51.399999999999636</v>
      </c>
    </row>
    <row r="458" spans="1:8" x14ac:dyDescent="0.2">
      <c r="A458" s="30">
        <f t="shared" si="97"/>
        <v>42040</v>
      </c>
      <c r="B458">
        <v>858.9</v>
      </c>
      <c r="C458">
        <v>837.5</v>
      </c>
      <c r="D458">
        <v>1597.6</v>
      </c>
      <c r="E458">
        <v>1447.9</v>
      </c>
      <c r="F458" s="118">
        <f t="shared" si="98"/>
        <v>2456.5</v>
      </c>
      <c r="G458" s="2">
        <f t="shared" si="99"/>
        <v>2285.4</v>
      </c>
      <c r="H458" s="118">
        <f t="shared" si="100"/>
        <v>39.300000000000182</v>
      </c>
    </row>
    <row r="459" spans="1:8" x14ac:dyDescent="0.2">
      <c r="A459" s="30">
        <f t="shared" si="97"/>
        <v>42047</v>
      </c>
      <c r="B459">
        <v>850.7</v>
      </c>
      <c r="C459">
        <v>915.6</v>
      </c>
      <c r="D459">
        <v>1624.2</v>
      </c>
      <c r="E459">
        <v>1501.3</v>
      </c>
      <c r="F459" s="118">
        <f t="shared" si="98"/>
        <v>2474.9</v>
      </c>
      <c r="G459" s="2">
        <f t="shared" si="99"/>
        <v>2416.9</v>
      </c>
      <c r="H459" s="118">
        <f t="shared" si="100"/>
        <v>18.400000000000091</v>
      </c>
    </row>
    <row r="460" spans="1:8" x14ac:dyDescent="0.2">
      <c r="A460" s="30">
        <f t="shared" si="97"/>
        <v>42054</v>
      </c>
      <c r="B460">
        <v>771</v>
      </c>
      <c r="C460">
        <v>942.3</v>
      </c>
      <c r="D460">
        <v>1735.7</v>
      </c>
      <c r="E460">
        <v>1552.6</v>
      </c>
      <c r="F460" s="118">
        <f t="shared" si="98"/>
        <v>2506.6999999999998</v>
      </c>
      <c r="G460" s="2">
        <f t="shared" si="99"/>
        <v>2494.8999999999996</v>
      </c>
      <c r="H460" s="118">
        <f t="shared" si="100"/>
        <v>31.799999999999727</v>
      </c>
    </row>
    <row r="461" spans="1:8" x14ac:dyDescent="0.2">
      <c r="A461" s="30">
        <f t="shared" si="97"/>
        <v>42061</v>
      </c>
      <c r="B461">
        <v>809.5</v>
      </c>
      <c r="C461">
        <v>1062.2</v>
      </c>
      <c r="D461">
        <v>1785.9</v>
      </c>
      <c r="E461">
        <v>1630.4</v>
      </c>
      <c r="F461" s="118">
        <f t="shared" si="98"/>
        <v>2595.4</v>
      </c>
      <c r="G461" s="2">
        <f t="shared" si="99"/>
        <v>2692.6000000000004</v>
      </c>
      <c r="H461" s="118">
        <f t="shared" si="100"/>
        <v>88.700000000000273</v>
      </c>
    </row>
    <row r="462" spans="1:8" x14ac:dyDescent="0.2">
      <c r="A462" s="30">
        <f t="shared" si="97"/>
        <v>42068</v>
      </c>
      <c r="B462">
        <v>820.5</v>
      </c>
      <c r="C462">
        <v>1105</v>
      </c>
      <c r="D462">
        <v>1827.8</v>
      </c>
      <c r="E462">
        <v>1723.9</v>
      </c>
      <c r="F462" s="118">
        <f t="shared" si="98"/>
        <v>2648.3</v>
      </c>
      <c r="G462" s="2">
        <f t="shared" si="99"/>
        <v>2828.9</v>
      </c>
      <c r="H462" s="118">
        <f t="shared" si="100"/>
        <v>52.900000000000091</v>
      </c>
    </row>
    <row r="463" spans="1:8" x14ac:dyDescent="0.2">
      <c r="A463" s="30">
        <f t="shared" si="97"/>
        <v>42075</v>
      </c>
      <c r="B463">
        <v>904.1</v>
      </c>
      <c r="C463">
        <v>1037.9000000000001</v>
      </c>
      <c r="D463">
        <v>1846.5</v>
      </c>
      <c r="E463">
        <v>1826.2</v>
      </c>
      <c r="F463" s="118">
        <f t="shared" si="98"/>
        <v>2750.6</v>
      </c>
      <c r="G463" s="2">
        <f t="shared" si="99"/>
        <v>2864.1000000000004</v>
      </c>
      <c r="H463" s="118">
        <f t="shared" si="100"/>
        <v>102.29999999999973</v>
      </c>
    </row>
    <row r="464" spans="1:8" x14ac:dyDescent="0.2">
      <c r="A464" s="30">
        <f t="shared" si="97"/>
        <v>42082</v>
      </c>
      <c r="B464">
        <v>776.4</v>
      </c>
      <c r="C464">
        <v>1028.4000000000001</v>
      </c>
      <c r="D464">
        <v>1982.6</v>
      </c>
      <c r="E464">
        <v>1876.2</v>
      </c>
      <c r="F464" s="118">
        <f t="shared" si="98"/>
        <v>2759</v>
      </c>
      <c r="G464" s="2">
        <f t="shared" si="99"/>
        <v>2904.6000000000004</v>
      </c>
      <c r="H464" s="118">
        <f t="shared" si="100"/>
        <v>8.4000000000000909</v>
      </c>
    </row>
    <row r="465" spans="1:9" x14ac:dyDescent="0.2">
      <c r="A465" s="30">
        <f t="shared" si="97"/>
        <v>42089</v>
      </c>
      <c r="B465">
        <v>846</v>
      </c>
      <c r="C465">
        <v>959.6</v>
      </c>
      <c r="D465">
        <v>2015.5</v>
      </c>
      <c r="E465">
        <v>1975.4</v>
      </c>
      <c r="F465" s="118">
        <f t="shared" si="98"/>
        <v>2861.5</v>
      </c>
      <c r="G465" s="2">
        <f t="shared" si="99"/>
        <v>2935</v>
      </c>
      <c r="H465" s="118">
        <f t="shared" si="100"/>
        <v>102.5</v>
      </c>
    </row>
    <row r="466" spans="1:9" x14ac:dyDescent="0.2">
      <c r="A466" s="30">
        <f t="shared" si="97"/>
        <v>42096</v>
      </c>
      <c r="B466">
        <v>840.6</v>
      </c>
      <c r="C466">
        <v>934.6</v>
      </c>
      <c r="D466" s="118">
        <v>2080</v>
      </c>
      <c r="E466">
        <v>2059.4</v>
      </c>
      <c r="F466" s="118">
        <f t="shared" si="98"/>
        <v>2920.6</v>
      </c>
      <c r="G466" s="2">
        <f t="shared" si="99"/>
        <v>2994</v>
      </c>
      <c r="H466" s="118">
        <f t="shared" si="100"/>
        <v>59.099999999999909</v>
      </c>
      <c r="I466">
        <v>256</v>
      </c>
    </row>
    <row r="467" spans="1:9" x14ac:dyDescent="0.2">
      <c r="A467" s="30">
        <f t="shared" si="97"/>
        <v>42103</v>
      </c>
      <c r="B467">
        <v>800.2</v>
      </c>
      <c r="C467">
        <v>913.7</v>
      </c>
      <c r="D467">
        <v>2121.1</v>
      </c>
      <c r="E467">
        <v>2091.9</v>
      </c>
      <c r="F467" s="118">
        <f t="shared" si="98"/>
        <v>2921.3</v>
      </c>
      <c r="G467" s="2">
        <f t="shared" si="99"/>
        <v>3005.6000000000004</v>
      </c>
      <c r="H467" s="118">
        <f t="shared" si="100"/>
        <v>0.70000000000027285</v>
      </c>
      <c r="I467">
        <v>256</v>
      </c>
    </row>
    <row r="468" spans="1:9" x14ac:dyDescent="0.2">
      <c r="A468" s="30">
        <f t="shared" si="97"/>
        <v>42110</v>
      </c>
      <c r="B468">
        <v>773.6</v>
      </c>
      <c r="C468">
        <v>861.8</v>
      </c>
      <c r="D468">
        <v>2171.1999999999998</v>
      </c>
      <c r="E468">
        <v>2153.8000000000002</v>
      </c>
      <c r="F468" s="118">
        <f t="shared" si="98"/>
        <v>2944.7999999999997</v>
      </c>
      <c r="G468" s="2">
        <f t="shared" si="99"/>
        <v>3015.6000000000004</v>
      </c>
      <c r="H468" s="118">
        <f t="shared" si="100"/>
        <v>23.499999999999545</v>
      </c>
      <c r="I468">
        <v>256</v>
      </c>
    </row>
    <row r="469" spans="1:9" x14ac:dyDescent="0.2">
      <c r="A469" s="30">
        <f t="shared" si="97"/>
        <v>42117</v>
      </c>
      <c r="B469">
        <v>704.4</v>
      </c>
      <c r="C469">
        <v>790.7</v>
      </c>
      <c r="D469" s="118">
        <v>2266</v>
      </c>
      <c r="E469">
        <v>2205.1</v>
      </c>
      <c r="F469" s="118">
        <f t="shared" si="98"/>
        <v>2970.4</v>
      </c>
      <c r="G469" s="2">
        <f t="shared" si="99"/>
        <v>2995.8</v>
      </c>
      <c r="H469" s="118">
        <f t="shared" si="100"/>
        <v>25.600000000000364</v>
      </c>
      <c r="I469">
        <v>256</v>
      </c>
    </row>
    <row r="470" spans="1:9" x14ac:dyDescent="0.2">
      <c r="A470" s="30">
        <f t="shared" si="97"/>
        <v>42124</v>
      </c>
      <c r="B470">
        <v>721.8</v>
      </c>
      <c r="C470">
        <v>759.6</v>
      </c>
      <c r="D470">
        <v>2316.4</v>
      </c>
      <c r="E470">
        <v>2245.5</v>
      </c>
      <c r="F470" s="118">
        <f t="shared" si="98"/>
        <v>3038.2</v>
      </c>
      <c r="G470" s="2">
        <f t="shared" si="99"/>
        <v>3005.1</v>
      </c>
      <c r="H470" s="118">
        <f t="shared" si="100"/>
        <v>67.799999999999727</v>
      </c>
      <c r="I470">
        <v>256</v>
      </c>
    </row>
    <row r="471" spans="1:9" x14ac:dyDescent="0.2">
      <c r="A471" s="30">
        <f t="shared" si="97"/>
        <v>42131</v>
      </c>
      <c r="B471">
        <v>732.5</v>
      </c>
      <c r="C471">
        <v>708.1</v>
      </c>
      <c r="D471" s="118">
        <v>2395</v>
      </c>
      <c r="E471" s="118">
        <v>2334</v>
      </c>
      <c r="F471" s="118">
        <f t="shared" si="98"/>
        <v>3127.5</v>
      </c>
      <c r="G471" s="2">
        <f t="shared" si="99"/>
        <v>3042.1</v>
      </c>
      <c r="H471" s="118">
        <f t="shared" si="100"/>
        <v>89.300000000000182</v>
      </c>
      <c r="I471">
        <v>256</v>
      </c>
    </row>
    <row r="472" spans="1:9" x14ac:dyDescent="0.2">
      <c r="A472" s="30">
        <f t="shared" si="97"/>
        <v>42138</v>
      </c>
      <c r="B472" s="118">
        <v>696</v>
      </c>
      <c r="C472">
        <v>656.3</v>
      </c>
      <c r="D472">
        <v>2453.1</v>
      </c>
      <c r="E472">
        <v>2450.9</v>
      </c>
      <c r="F472" s="118">
        <f t="shared" si="98"/>
        <v>3149.1</v>
      </c>
      <c r="G472" s="2">
        <f t="shared" si="99"/>
        <v>3107.2</v>
      </c>
      <c r="H472" s="118">
        <f t="shared" si="100"/>
        <v>21.599999999999909</v>
      </c>
      <c r="I472">
        <v>272</v>
      </c>
    </row>
    <row r="473" spans="1:9" x14ac:dyDescent="0.2">
      <c r="A473" s="30">
        <f t="shared" si="97"/>
        <v>42145</v>
      </c>
      <c r="B473">
        <v>646.79999999999995</v>
      </c>
      <c r="C473">
        <v>634.29999999999995</v>
      </c>
      <c r="D473">
        <v>2544.6999999999998</v>
      </c>
      <c r="E473">
        <v>2486.6999999999998</v>
      </c>
      <c r="F473" s="118">
        <f t="shared" si="98"/>
        <v>3191.5</v>
      </c>
      <c r="G473" s="2">
        <f t="shared" si="99"/>
        <v>3121</v>
      </c>
      <c r="H473" s="118">
        <f t="shared" si="100"/>
        <v>42.400000000000091</v>
      </c>
      <c r="I473">
        <v>272</v>
      </c>
    </row>
    <row r="474" spans="1:9" x14ac:dyDescent="0.2">
      <c r="A474" s="30">
        <f t="shared" si="97"/>
        <v>42152</v>
      </c>
      <c r="B474" s="118">
        <v>592</v>
      </c>
      <c r="C474">
        <v>572.20000000000005</v>
      </c>
      <c r="D474">
        <v>2607.1</v>
      </c>
      <c r="E474">
        <v>2569.9</v>
      </c>
      <c r="F474" s="118">
        <f t="shared" si="98"/>
        <v>3199.1</v>
      </c>
      <c r="G474" s="2">
        <f t="shared" si="99"/>
        <v>3142.1000000000004</v>
      </c>
      <c r="H474" s="118">
        <f t="shared" si="100"/>
        <v>7.5999999999999091</v>
      </c>
      <c r="I474">
        <v>286</v>
      </c>
    </row>
    <row r="475" spans="1:9" x14ac:dyDescent="0.2">
      <c r="A475" s="30">
        <f t="shared" si="97"/>
        <v>42159</v>
      </c>
      <c r="B475">
        <v>582.29999999999995</v>
      </c>
      <c r="C475">
        <v>556.79999999999995</v>
      </c>
      <c r="D475">
        <v>2671.4</v>
      </c>
      <c r="E475">
        <v>2626.8</v>
      </c>
      <c r="F475" s="118">
        <f t="shared" si="98"/>
        <v>3253.7</v>
      </c>
      <c r="G475" s="2">
        <f t="shared" si="99"/>
        <v>3183.6000000000004</v>
      </c>
      <c r="H475" s="118">
        <f t="shared" si="100"/>
        <v>54.599999999999909</v>
      </c>
      <c r="I475">
        <v>401</v>
      </c>
    </row>
    <row r="476" spans="1:9" x14ac:dyDescent="0.2">
      <c r="A476" s="30">
        <f t="shared" si="97"/>
        <v>42166</v>
      </c>
      <c r="B476">
        <v>532.29999999999995</v>
      </c>
      <c r="C476">
        <v>505.5</v>
      </c>
      <c r="D476">
        <v>2732.2</v>
      </c>
      <c r="E476" s="118">
        <v>2716</v>
      </c>
      <c r="F476" s="118">
        <f t="shared" si="98"/>
        <v>3264.5</v>
      </c>
      <c r="G476" s="2">
        <f t="shared" si="99"/>
        <v>3221.5</v>
      </c>
      <c r="H476" s="118">
        <f t="shared" si="100"/>
        <v>10.800000000000182</v>
      </c>
      <c r="I476">
        <v>401</v>
      </c>
    </row>
    <row r="477" spans="1:9" x14ac:dyDescent="0.2">
      <c r="A477" s="30">
        <f t="shared" si="97"/>
        <v>42173</v>
      </c>
      <c r="B477" s="118">
        <v>549</v>
      </c>
      <c r="C477">
        <v>508.8</v>
      </c>
      <c r="D477" s="118">
        <v>2792</v>
      </c>
      <c r="E477">
        <v>2768.9</v>
      </c>
      <c r="F477" s="118">
        <f t="shared" si="98"/>
        <v>3341</v>
      </c>
      <c r="G477" s="2">
        <f t="shared" si="99"/>
        <v>3277.7000000000003</v>
      </c>
      <c r="H477" s="118">
        <f t="shared" si="100"/>
        <v>76.5</v>
      </c>
      <c r="I477">
        <v>436.9</v>
      </c>
    </row>
    <row r="478" spans="1:9" x14ac:dyDescent="0.2">
      <c r="A478" s="30">
        <f t="shared" si="97"/>
        <v>42180</v>
      </c>
      <c r="B478" s="118">
        <v>473</v>
      </c>
      <c r="C478">
        <v>466.6</v>
      </c>
      <c r="D478" s="118">
        <v>2890</v>
      </c>
      <c r="E478">
        <v>2809.6</v>
      </c>
      <c r="F478" s="118">
        <f t="shared" si="98"/>
        <v>3363</v>
      </c>
      <c r="G478" s="2">
        <f t="shared" si="99"/>
        <v>3276.2</v>
      </c>
      <c r="H478" s="118">
        <f t="shared" si="100"/>
        <v>22</v>
      </c>
      <c r="I478">
        <v>464.9</v>
      </c>
    </row>
    <row r="479" spans="1:9" x14ac:dyDescent="0.2">
      <c r="A479" s="30">
        <f t="shared" si="97"/>
        <v>42187</v>
      </c>
      <c r="B479">
        <v>466.4</v>
      </c>
      <c r="C479">
        <v>434.5</v>
      </c>
      <c r="D479">
        <v>2910.4</v>
      </c>
      <c r="E479">
        <v>2843.9</v>
      </c>
      <c r="F479" s="118">
        <f t="shared" ref="F479:G481" si="101">+B479+D479</f>
        <v>3376.8</v>
      </c>
      <c r="G479" s="2">
        <f t="shared" si="101"/>
        <v>3278.4</v>
      </c>
      <c r="H479" s="118">
        <f t="shared" si="100"/>
        <v>13.800000000000182</v>
      </c>
      <c r="I479">
        <v>525.9</v>
      </c>
    </row>
    <row r="480" spans="1:9" x14ac:dyDescent="0.2">
      <c r="A480" s="30">
        <f t="shared" si="97"/>
        <v>42194</v>
      </c>
      <c r="B480">
        <v>360.1</v>
      </c>
      <c r="C480">
        <v>387.2</v>
      </c>
      <c r="D480">
        <v>3017.6</v>
      </c>
      <c r="E480">
        <v>2885.9</v>
      </c>
      <c r="F480" s="118">
        <f t="shared" si="101"/>
        <v>3377.7</v>
      </c>
      <c r="G480" s="2">
        <f t="shared" si="101"/>
        <v>3273.1</v>
      </c>
      <c r="H480" s="118">
        <f t="shared" si="100"/>
        <v>0.8999999999996362</v>
      </c>
      <c r="I480">
        <v>572.9</v>
      </c>
    </row>
    <row r="481" spans="1:9" x14ac:dyDescent="0.2">
      <c r="A481" s="30">
        <f t="shared" si="97"/>
        <v>42201</v>
      </c>
      <c r="B481" s="118">
        <v>324</v>
      </c>
      <c r="C481">
        <v>348.8</v>
      </c>
      <c r="D481" s="181">
        <v>3086.7</v>
      </c>
      <c r="E481">
        <v>2915.8</v>
      </c>
      <c r="F481" s="118">
        <f t="shared" si="101"/>
        <v>3410.7</v>
      </c>
      <c r="G481" s="2">
        <f t="shared" si="101"/>
        <v>3264.6000000000004</v>
      </c>
      <c r="H481" s="118">
        <f t="shared" si="100"/>
        <v>33</v>
      </c>
      <c r="I481">
        <v>647.70000000000005</v>
      </c>
    </row>
    <row r="482" spans="1:9" x14ac:dyDescent="0.2">
      <c r="A482" s="30">
        <f t="shared" si="97"/>
        <v>42208</v>
      </c>
      <c r="B482">
        <v>296.8</v>
      </c>
      <c r="C482">
        <v>271.60000000000002</v>
      </c>
      <c r="D482">
        <v>3096.6</v>
      </c>
      <c r="E482">
        <v>2996.5</v>
      </c>
      <c r="F482" s="118">
        <f t="shared" ref="F482:G489" si="102">+B482+D482</f>
        <v>3393.4</v>
      </c>
      <c r="G482" s="2">
        <f t="shared" si="102"/>
        <v>3268.1</v>
      </c>
      <c r="H482" s="118">
        <f t="shared" si="100"/>
        <v>-17.299999999999727</v>
      </c>
      <c r="I482">
        <v>722.9</v>
      </c>
    </row>
    <row r="483" spans="1:9" x14ac:dyDescent="0.2">
      <c r="A483" s="30">
        <f t="shared" si="97"/>
        <v>42215</v>
      </c>
      <c r="B483">
        <v>235.2</v>
      </c>
      <c r="C483">
        <v>261.39999999999998</v>
      </c>
      <c r="D483">
        <v>3161.7</v>
      </c>
      <c r="E483">
        <v>3011.3</v>
      </c>
      <c r="F483" s="118">
        <f t="shared" si="102"/>
        <v>3396.8999999999996</v>
      </c>
      <c r="G483" s="2">
        <f t="shared" si="102"/>
        <v>3272.7000000000003</v>
      </c>
      <c r="H483" s="118">
        <f t="shared" si="100"/>
        <v>3.4999999999995453</v>
      </c>
      <c r="I483">
        <v>743.6</v>
      </c>
    </row>
    <row r="484" spans="1:9" x14ac:dyDescent="0.2">
      <c r="A484" s="30">
        <f t="shared" si="97"/>
        <v>42222</v>
      </c>
      <c r="B484">
        <v>206.7</v>
      </c>
      <c r="C484">
        <v>239.5</v>
      </c>
      <c r="D484">
        <v>3191.2</v>
      </c>
      <c r="E484">
        <v>3038.9</v>
      </c>
      <c r="F484" s="118">
        <f t="shared" si="102"/>
        <v>3397.8999999999996</v>
      </c>
      <c r="G484" s="2">
        <f t="shared" si="102"/>
        <v>3278.4</v>
      </c>
      <c r="H484" s="118">
        <f t="shared" si="100"/>
        <v>1</v>
      </c>
      <c r="I484">
        <v>778.8</v>
      </c>
    </row>
    <row r="485" spans="1:9" x14ac:dyDescent="0.2">
      <c r="A485" s="30">
        <f t="shared" si="97"/>
        <v>42229</v>
      </c>
      <c r="B485">
        <v>66.599999999999994</v>
      </c>
      <c r="C485">
        <v>197.6</v>
      </c>
      <c r="D485">
        <v>3358.8</v>
      </c>
      <c r="E485">
        <v>3081.3</v>
      </c>
      <c r="F485" s="118">
        <f t="shared" si="102"/>
        <v>3425.4</v>
      </c>
      <c r="G485" s="2">
        <f t="shared" si="102"/>
        <v>3278.9</v>
      </c>
      <c r="H485" s="118">
        <f t="shared" si="100"/>
        <v>27.500000000000455</v>
      </c>
      <c r="I485">
        <v>847.3</v>
      </c>
    </row>
    <row r="486" spans="1:9" x14ac:dyDescent="0.2">
      <c r="A486" s="30">
        <f t="shared" si="97"/>
        <v>42236</v>
      </c>
      <c r="B486">
        <v>505.7</v>
      </c>
      <c r="C486" s="118">
        <v>123.5</v>
      </c>
      <c r="D486" s="118">
        <v>3374.5</v>
      </c>
      <c r="E486" s="118">
        <v>3162.8</v>
      </c>
      <c r="F486" s="118">
        <f t="shared" si="102"/>
        <v>3880.2</v>
      </c>
      <c r="G486" s="2">
        <f t="shared" si="102"/>
        <v>3286.3</v>
      </c>
      <c r="H486" s="118">
        <f t="shared" si="100"/>
        <v>454.79999999999973</v>
      </c>
      <c r="I486" s="118">
        <v>899</v>
      </c>
    </row>
    <row r="487" spans="1:9" x14ac:dyDescent="0.2">
      <c r="A487" s="30">
        <f t="shared" si="97"/>
        <v>42243</v>
      </c>
      <c r="B487">
        <v>11</v>
      </c>
      <c r="C487" s="118">
        <v>103.5</v>
      </c>
      <c r="D487" s="118">
        <v>3415.3</v>
      </c>
      <c r="E487" s="118">
        <v>3183.7</v>
      </c>
      <c r="F487" s="118">
        <f t="shared" si="102"/>
        <v>3426.3</v>
      </c>
      <c r="G487" s="2">
        <f t="shared" si="102"/>
        <v>3287.2</v>
      </c>
      <c r="H487" s="118">
        <f t="shared" si="100"/>
        <v>-453.89999999999964</v>
      </c>
      <c r="I487">
        <v>930.2</v>
      </c>
    </row>
    <row r="488" spans="1:9" x14ac:dyDescent="0.2">
      <c r="A488" s="30">
        <f t="shared" si="97"/>
        <v>42250</v>
      </c>
      <c r="B488">
        <v>970.6</v>
      </c>
      <c r="C488">
        <v>891.7</v>
      </c>
      <c r="D488">
        <v>1</v>
      </c>
      <c r="E488">
        <v>8.8000000000000007</v>
      </c>
      <c r="F488" s="118">
        <f t="shared" si="102"/>
        <v>971.6</v>
      </c>
      <c r="G488" s="2">
        <f t="shared" si="102"/>
        <v>900.5</v>
      </c>
      <c r="H488" s="118">
        <f t="shared" si="100"/>
        <v>-2454.7000000000003</v>
      </c>
    </row>
    <row r="489" spans="1:9" x14ac:dyDescent="0.2">
      <c r="A489" s="30">
        <f t="shared" si="97"/>
        <v>42257</v>
      </c>
      <c r="B489">
        <v>868.2</v>
      </c>
      <c r="C489">
        <v>911.7</v>
      </c>
      <c r="D489">
        <v>117.7</v>
      </c>
      <c r="E489">
        <v>24.4</v>
      </c>
      <c r="F489" s="118">
        <f t="shared" si="102"/>
        <v>985.90000000000009</v>
      </c>
      <c r="G489" s="2">
        <f t="shared" si="102"/>
        <v>936.1</v>
      </c>
      <c r="H489" s="118">
        <f t="shared" si="100"/>
        <v>14.300000000000068</v>
      </c>
    </row>
    <row r="490" spans="1:9" x14ac:dyDescent="0.2">
      <c r="A490" s="30">
        <f t="shared" si="97"/>
        <v>42264</v>
      </c>
      <c r="B490">
        <v>867.5</v>
      </c>
      <c r="C490">
        <v>899.8</v>
      </c>
      <c r="D490">
        <v>132.19999999999999</v>
      </c>
      <c r="E490">
        <v>70.2</v>
      </c>
      <c r="F490" s="118">
        <f t="shared" ref="F490:G496" si="103">+B490+D490</f>
        <v>999.7</v>
      </c>
      <c r="G490" s="2">
        <f t="shared" si="103"/>
        <v>970</v>
      </c>
      <c r="H490" s="118">
        <f t="shared" si="100"/>
        <v>13.799999999999955</v>
      </c>
    </row>
    <row r="491" spans="1:9" x14ac:dyDescent="0.2">
      <c r="A491" s="30">
        <f t="shared" si="97"/>
        <v>42271</v>
      </c>
      <c r="B491">
        <v>790.9</v>
      </c>
      <c r="C491">
        <v>883.7</v>
      </c>
      <c r="D491">
        <v>251.2</v>
      </c>
      <c r="E491">
        <v>130.1</v>
      </c>
      <c r="F491" s="118">
        <f t="shared" si="103"/>
        <v>1042.0999999999999</v>
      </c>
      <c r="G491" s="2">
        <f t="shared" si="103"/>
        <v>1013.8000000000001</v>
      </c>
      <c r="H491" s="118">
        <f t="shared" si="100"/>
        <v>42.399999999999864</v>
      </c>
    </row>
    <row r="492" spans="1:9" x14ac:dyDescent="0.2">
      <c r="A492" s="30">
        <f t="shared" si="97"/>
        <v>42278</v>
      </c>
      <c r="B492">
        <v>727.1</v>
      </c>
      <c r="C492">
        <v>861.1</v>
      </c>
      <c r="D492">
        <v>299.5</v>
      </c>
      <c r="E492">
        <v>207.1</v>
      </c>
      <c r="F492" s="118">
        <f t="shared" si="103"/>
        <v>1026.5999999999999</v>
      </c>
      <c r="G492" s="2">
        <f t="shared" si="103"/>
        <v>1068.2</v>
      </c>
      <c r="H492" s="118">
        <f t="shared" si="100"/>
        <v>-15.5</v>
      </c>
    </row>
    <row r="493" spans="1:9" x14ac:dyDescent="0.2">
      <c r="A493" s="30">
        <f t="shared" si="97"/>
        <v>42285</v>
      </c>
      <c r="B493">
        <v>716.5</v>
      </c>
      <c r="C493">
        <v>794.7</v>
      </c>
      <c r="D493">
        <v>368.2</v>
      </c>
      <c r="E493">
        <v>320.10000000000002</v>
      </c>
      <c r="F493" s="118">
        <f t="shared" si="103"/>
        <v>1084.7</v>
      </c>
      <c r="G493" s="2">
        <f t="shared" si="103"/>
        <v>1114.8000000000002</v>
      </c>
      <c r="H493" s="118">
        <f t="shared" si="100"/>
        <v>58.100000000000136</v>
      </c>
    </row>
    <row r="494" spans="1:9" x14ac:dyDescent="0.2">
      <c r="A494" s="30">
        <f t="shared" si="97"/>
        <v>42292</v>
      </c>
      <c r="B494">
        <v>693.6</v>
      </c>
      <c r="C494" s="118">
        <v>777</v>
      </c>
      <c r="D494">
        <v>568.70000000000005</v>
      </c>
      <c r="E494">
        <v>392.7</v>
      </c>
      <c r="F494" s="118">
        <f t="shared" si="103"/>
        <v>1262.3000000000002</v>
      </c>
      <c r="G494" s="2">
        <f t="shared" si="103"/>
        <v>1169.7</v>
      </c>
      <c r="H494" s="118">
        <f t="shared" si="100"/>
        <v>177.60000000000014</v>
      </c>
    </row>
    <row r="495" spans="1:9" x14ac:dyDescent="0.2">
      <c r="A495" s="30">
        <f t="shared" si="97"/>
        <v>42299</v>
      </c>
      <c r="B495" s="118">
        <v>735</v>
      </c>
      <c r="C495">
        <v>736.8</v>
      </c>
      <c r="D495">
        <v>673.4</v>
      </c>
      <c r="E495">
        <v>475.2</v>
      </c>
      <c r="F495" s="118">
        <f t="shared" si="103"/>
        <v>1408.4</v>
      </c>
      <c r="G495" s="2">
        <f t="shared" si="103"/>
        <v>1212</v>
      </c>
      <c r="H495" s="118">
        <f t="shared" si="100"/>
        <v>146.09999999999991</v>
      </c>
    </row>
    <row r="496" spans="1:9" x14ac:dyDescent="0.2">
      <c r="A496" s="30">
        <f t="shared" si="97"/>
        <v>42306</v>
      </c>
      <c r="B496">
        <v>700.7</v>
      </c>
      <c r="C496">
        <v>895.9</v>
      </c>
      <c r="D496">
        <v>741.7</v>
      </c>
      <c r="E496">
        <v>547.4</v>
      </c>
      <c r="F496" s="118">
        <f t="shared" si="103"/>
        <v>1442.4</v>
      </c>
      <c r="G496" s="2">
        <f t="shared" si="103"/>
        <v>1443.3</v>
      </c>
      <c r="H496" s="118">
        <f t="shared" si="100"/>
        <v>34</v>
      </c>
    </row>
    <row r="497" spans="1:8" x14ac:dyDescent="0.2">
      <c r="A497" s="30">
        <f t="shared" si="97"/>
        <v>42313</v>
      </c>
      <c r="B497">
        <v>635.1</v>
      </c>
      <c r="C497">
        <v>861</v>
      </c>
      <c r="D497">
        <v>862.5</v>
      </c>
      <c r="E497">
        <v>683.4</v>
      </c>
      <c r="F497" s="118">
        <f t="shared" ref="F497:G506" si="104">+B497+D497</f>
        <v>1497.6</v>
      </c>
      <c r="G497" s="2">
        <f t="shared" si="104"/>
        <v>1544.4</v>
      </c>
      <c r="H497" s="118">
        <f t="shared" si="100"/>
        <v>55.199999999999818</v>
      </c>
    </row>
    <row r="498" spans="1:8" x14ac:dyDescent="0.2">
      <c r="A498" s="30">
        <f t="shared" si="97"/>
        <v>42320</v>
      </c>
      <c r="B498">
        <v>607.79999999999995</v>
      </c>
      <c r="C498">
        <v>885.4</v>
      </c>
      <c r="D498">
        <v>899.1</v>
      </c>
      <c r="E498" s="118">
        <v>768</v>
      </c>
      <c r="F498" s="118">
        <f t="shared" si="104"/>
        <v>1506.9</v>
      </c>
      <c r="G498" s="2">
        <f t="shared" si="104"/>
        <v>1653.4</v>
      </c>
      <c r="H498" s="118">
        <f t="shared" si="100"/>
        <v>9.3000000000001819</v>
      </c>
    </row>
    <row r="499" spans="1:8" x14ac:dyDescent="0.2">
      <c r="A499" s="30">
        <f t="shared" si="97"/>
        <v>42327</v>
      </c>
      <c r="B499">
        <v>606.70000000000005</v>
      </c>
      <c r="C499">
        <v>850.6</v>
      </c>
      <c r="D499">
        <v>929.9</v>
      </c>
      <c r="E499">
        <v>846.5</v>
      </c>
      <c r="F499" s="118">
        <f t="shared" si="104"/>
        <v>1536.6</v>
      </c>
      <c r="G499" s="2">
        <f t="shared" si="104"/>
        <v>1697.1</v>
      </c>
      <c r="H499" s="118">
        <f t="shared" si="100"/>
        <v>29.699999999999818</v>
      </c>
    </row>
    <row r="500" spans="1:8" x14ac:dyDescent="0.2">
      <c r="A500" s="30">
        <f t="shared" si="97"/>
        <v>42334</v>
      </c>
      <c r="B500" s="118">
        <v>700</v>
      </c>
      <c r="C500">
        <v>831.5</v>
      </c>
      <c r="D500">
        <v>936.5</v>
      </c>
      <c r="E500">
        <v>928.4</v>
      </c>
      <c r="F500" s="118">
        <f t="shared" si="104"/>
        <v>1636.5</v>
      </c>
      <c r="G500" s="2">
        <f t="shared" si="104"/>
        <v>1759.9</v>
      </c>
      <c r="H500" s="118">
        <f t="shared" si="100"/>
        <v>99.900000000000091</v>
      </c>
    </row>
    <row r="501" spans="1:8" x14ac:dyDescent="0.2">
      <c r="A501" s="30">
        <f t="shared" si="97"/>
        <v>42341</v>
      </c>
      <c r="B501">
        <v>713.1</v>
      </c>
      <c r="C501">
        <v>778.8</v>
      </c>
      <c r="D501">
        <v>961.2</v>
      </c>
      <c r="E501">
        <v>1033.5</v>
      </c>
      <c r="F501" s="118">
        <f t="shared" si="104"/>
        <v>1674.3000000000002</v>
      </c>
      <c r="G501" s="2">
        <f t="shared" si="104"/>
        <v>1812.3</v>
      </c>
      <c r="H501" s="118">
        <f t="shared" si="100"/>
        <v>37.800000000000182</v>
      </c>
    </row>
    <row r="502" spans="1:8" x14ac:dyDescent="0.2">
      <c r="A502" s="30">
        <f t="shared" si="97"/>
        <v>42348</v>
      </c>
      <c r="B502">
        <v>739.7</v>
      </c>
      <c r="C502">
        <v>833.3</v>
      </c>
      <c r="D502">
        <v>1035.0999999999999</v>
      </c>
      <c r="E502">
        <v>1096.3</v>
      </c>
      <c r="F502" s="118">
        <f t="shared" si="104"/>
        <v>1774.8</v>
      </c>
      <c r="G502" s="2">
        <f t="shared" si="104"/>
        <v>1929.6</v>
      </c>
      <c r="H502" s="118">
        <f t="shared" si="100"/>
        <v>100.49999999999977</v>
      </c>
    </row>
    <row r="503" spans="1:8" x14ac:dyDescent="0.2">
      <c r="A503" s="30">
        <f t="shared" si="97"/>
        <v>42355</v>
      </c>
      <c r="B503">
        <v>741.6</v>
      </c>
      <c r="C503">
        <v>808.2</v>
      </c>
      <c r="D503">
        <v>1063.8</v>
      </c>
      <c r="E503">
        <v>1157.9000000000001</v>
      </c>
      <c r="F503" s="118">
        <f t="shared" si="104"/>
        <v>1805.4</v>
      </c>
      <c r="G503" s="2">
        <f t="shared" si="104"/>
        <v>1966.1000000000001</v>
      </c>
      <c r="H503" s="118">
        <f t="shared" si="100"/>
        <v>30.600000000000136</v>
      </c>
    </row>
    <row r="504" spans="1:8" x14ac:dyDescent="0.2">
      <c r="A504" s="30">
        <f t="shared" si="97"/>
        <v>42362</v>
      </c>
      <c r="B504">
        <v>698.7</v>
      </c>
      <c r="C504">
        <v>830.3</v>
      </c>
      <c r="D504">
        <v>1108.3</v>
      </c>
      <c r="E504">
        <v>1170.5</v>
      </c>
      <c r="F504" s="118">
        <f t="shared" si="104"/>
        <v>1807</v>
      </c>
      <c r="G504" s="2">
        <f t="shared" si="104"/>
        <v>2000.8</v>
      </c>
      <c r="H504" s="118">
        <f t="shared" si="100"/>
        <v>1.5999999999999091</v>
      </c>
    </row>
    <row r="505" spans="1:8" x14ac:dyDescent="0.2">
      <c r="A505" s="30">
        <f t="shared" si="97"/>
        <v>42369</v>
      </c>
      <c r="B505">
        <v>651.4</v>
      </c>
      <c r="C505" s="118">
        <v>802</v>
      </c>
      <c r="D505" s="118">
        <v>1170</v>
      </c>
      <c r="E505">
        <v>1280.8</v>
      </c>
      <c r="F505" s="118">
        <f t="shared" si="104"/>
        <v>1821.4</v>
      </c>
      <c r="G505" s="2">
        <f t="shared" si="104"/>
        <v>2082.8000000000002</v>
      </c>
      <c r="H505" s="118">
        <f t="shared" si="100"/>
        <v>14.400000000000091</v>
      </c>
    </row>
    <row r="506" spans="1:8" x14ac:dyDescent="0.2">
      <c r="A506" s="30">
        <f t="shared" si="97"/>
        <v>42376</v>
      </c>
      <c r="B506">
        <v>678.8</v>
      </c>
      <c r="C506" s="118">
        <v>911.7</v>
      </c>
      <c r="D506" s="118">
        <v>1195</v>
      </c>
      <c r="E506">
        <v>1320.1</v>
      </c>
      <c r="F506" s="118">
        <f t="shared" si="104"/>
        <v>1873.8</v>
      </c>
      <c r="G506" s="2">
        <f t="shared" si="104"/>
        <v>2231.8000000000002</v>
      </c>
      <c r="H506" s="118">
        <f t="shared" si="100"/>
        <v>52.399999999999864</v>
      </c>
    </row>
    <row r="507" spans="1:8" x14ac:dyDescent="0.2">
      <c r="A507" s="30">
        <f t="shared" si="97"/>
        <v>42383</v>
      </c>
      <c r="B507">
        <v>726.7</v>
      </c>
      <c r="C507">
        <v>898.4</v>
      </c>
      <c r="D507">
        <v>1249.5</v>
      </c>
      <c r="E507">
        <v>1399.1</v>
      </c>
      <c r="F507" s="118">
        <f t="shared" ref="F507:G510" si="105">+B507+D507</f>
        <v>1976.2</v>
      </c>
      <c r="G507" s="2">
        <f t="shared" si="105"/>
        <v>2297.5</v>
      </c>
      <c r="H507" s="118">
        <f t="shared" si="100"/>
        <v>102.40000000000009</v>
      </c>
    </row>
    <row r="508" spans="1:8" x14ac:dyDescent="0.2">
      <c r="A508" s="30">
        <f t="shared" si="97"/>
        <v>42390</v>
      </c>
      <c r="B508">
        <v>677.8</v>
      </c>
      <c r="C508">
        <v>861.8</v>
      </c>
      <c r="D508">
        <v>1365.8</v>
      </c>
      <c r="E508" s="118">
        <v>1504</v>
      </c>
      <c r="F508" s="118">
        <f t="shared" si="105"/>
        <v>2043.6</v>
      </c>
      <c r="G508" s="2">
        <f t="shared" si="105"/>
        <v>2365.8000000000002</v>
      </c>
      <c r="H508" s="118">
        <f t="shared" si="100"/>
        <v>67.399999999999864</v>
      </c>
    </row>
    <row r="509" spans="1:8" x14ac:dyDescent="0.2">
      <c r="A509" s="30">
        <f>+A508+7</f>
        <v>42397</v>
      </c>
      <c r="B509">
        <v>695.4</v>
      </c>
      <c r="C509">
        <v>883.5</v>
      </c>
      <c r="D509">
        <v>1394.5</v>
      </c>
      <c r="E509">
        <v>1533.7</v>
      </c>
      <c r="F509" s="118">
        <f t="shared" si="105"/>
        <v>2089.9</v>
      </c>
      <c r="G509" s="2">
        <f t="shared" si="105"/>
        <v>2417.1999999999998</v>
      </c>
      <c r="H509" s="118">
        <f t="shared" si="100"/>
        <v>46.300000000000182</v>
      </c>
    </row>
    <row r="510" spans="1:8" x14ac:dyDescent="0.2">
      <c r="A510" s="30">
        <f>+A509+7</f>
        <v>42404</v>
      </c>
      <c r="B510">
        <v>676.1</v>
      </c>
      <c r="C510">
        <v>858.9</v>
      </c>
      <c r="D510">
        <v>1426.4</v>
      </c>
      <c r="E510">
        <v>1597.6</v>
      </c>
      <c r="F510" s="118">
        <f t="shared" si="105"/>
        <v>2102.5</v>
      </c>
      <c r="G510" s="2">
        <f t="shared" si="105"/>
        <v>2456.5</v>
      </c>
      <c r="H510" s="118">
        <f t="shared" si="100"/>
        <v>12.599999999999909</v>
      </c>
    </row>
    <row r="511" spans="1:8" x14ac:dyDescent="0.2">
      <c r="A511" s="30">
        <f>+A510+7</f>
        <v>42411</v>
      </c>
      <c r="B511">
        <v>794.7</v>
      </c>
      <c r="C511" s="118">
        <v>850.7</v>
      </c>
      <c r="D511" s="118">
        <v>1478</v>
      </c>
      <c r="E511">
        <v>1624.2</v>
      </c>
      <c r="F511" s="118">
        <f t="shared" ref="F511:G513" si="106">+B511+D511</f>
        <v>2272.6999999999998</v>
      </c>
      <c r="G511" s="2">
        <f t="shared" si="106"/>
        <v>2474.9</v>
      </c>
      <c r="H511" s="118">
        <f t="shared" si="100"/>
        <v>170.19999999999982</v>
      </c>
    </row>
    <row r="512" spans="1:8" x14ac:dyDescent="0.2">
      <c r="A512" s="30">
        <f>+A511+7</f>
        <v>42418</v>
      </c>
      <c r="B512">
        <v>664.1</v>
      </c>
      <c r="C512" s="118">
        <v>771</v>
      </c>
      <c r="D512" s="118">
        <v>1636.3</v>
      </c>
      <c r="E512">
        <v>1735.7</v>
      </c>
      <c r="F512" s="118">
        <f t="shared" si="106"/>
        <v>2300.4</v>
      </c>
      <c r="G512" s="2">
        <f t="shared" si="106"/>
        <v>2506.6999999999998</v>
      </c>
      <c r="H512" s="118">
        <f t="shared" si="100"/>
        <v>27.700000000000273</v>
      </c>
    </row>
    <row r="513" spans="1:9" x14ac:dyDescent="0.2">
      <c r="A513" s="30">
        <f t="shared" ref="A513:A576" si="107">+A512+7</f>
        <v>42425</v>
      </c>
      <c r="B513">
        <v>699.9</v>
      </c>
      <c r="C513">
        <v>809.5</v>
      </c>
      <c r="D513">
        <v>1694.2</v>
      </c>
      <c r="E513">
        <v>1785.9</v>
      </c>
      <c r="F513" s="118">
        <f t="shared" si="106"/>
        <v>2394.1</v>
      </c>
      <c r="G513" s="2">
        <f t="shared" si="106"/>
        <v>2595.4</v>
      </c>
      <c r="H513" s="118">
        <f t="shared" si="100"/>
        <v>93.699999999999818</v>
      </c>
    </row>
    <row r="514" spans="1:9" x14ac:dyDescent="0.2">
      <c r="A514" s="30">
        <f t="shared" si="107"/>
        <v>42432</v>
      </c>
      <c r="B514" s="118">
        <v>629</v>
      </c>
      <c r="C514">
        <v>820.5</v>
      </c>
      <c r="D514">
        <v>1785.7</v>
      </c>
      <c r="E514">
        <v>1827.8</v>
      </c>
      <c r="F514" s="118">
        <f t="shared" ref="F514:G516" si="108">+B514+D514</f>
        <v>2414.6999999999998</v>
      </c>
      <c r="G514" s="2">
        <f t="shared" si="108"/>
        <v>2648.3</v>
      </c>
      <c r="H514" s="118">
        <f t="shared" si="100"/>
        <v>20.599999999999909</v>
      </c>
    </row>
    <row r="515" spans="1:9" x14ac:dyDescent="0.2">
      <c r="A515" s="30">
        <f t="shared" si="107"/>
        <v>42439</v>
      </c>
      <c r="B515">
        <v>690.7</v>
      </c>
      <c r="C515">
        <v>904.1</v>
      </c>
      <c r="D515">
        <v>1879.3</v>
      </c>
      <c r="E515">
        <v>1846.5</v>
      </c>
      <c r="F515" s="118">
        <f t="shared" si="108"/>
        <v>2570</v>
      </c>
      <c r="G515" s="2">
        <f t="shared" si="108"/>
        <v>2750.6</v>
      </c>
      <c r="H515" s="118">
        <f t="shared" si="100"/>
        <v>155.30000000000018</v>
      </c>
    </row>
    <row r="516" spans="1:9" x14ac:dyDescent="0.2">
      <c r="A516" s="30">
        <f t="shared" si="107"/>
        <v>42446</v>
      </c>
      <c r="B516">
        <v>796.8</v>
      </c>
      <c r="C516">
        <v>776.4</v>
      </c>
      <c r="D516">
        <v>1927.4</v>
      </c>
      <c r="E516">
        <v>1982.6</v>
      </c>
      <c r="F516" s="118">
        <f t="shared" si="108"/>
        <v>2724.2</v>
      </c>
      <c r="G516" s="2">
        <f t="shared" si="108"/>
        <v>2759</v>
      </c>
      <c r="H516" s="118">
        <f t="shared" si="100"/>
        <v>154.19999999999982</v>
      </c>
    </row>
    <row r="517" spans="1:9" x14ac:dyDescent="0.2">
      <c r="A517" s="30">
        <f t="shared" si="107"/>
        <v>42453</v>
      </c>
      <c r="B517">
        <v>749.7</v>
      </c>
      <c r="C517" s="118">
        <v>846</v>
      </c>
      <c r="D517" s="118">
        <v>1998</v>
      </c>
      <c r="E517">
        <v>2015.5</v>
      </c>
      <c r="F517" s="118">
        <f t="shared" ref="F517:G519" si="109">+B517+D517</f>
        <v>2747.7</v>
      </c>
      <c r="G517" s="2">
        <f t="shared" si="109"/>
        <v>2861.5</v>
      </c>
      <c r="H517" s="118">
        <f t="shared" si="100"/>
        <v>23.5</v>
      </c>
    </row>
    <row r="518" spans="1:9" x14ac:dyDescent="0.2">
      <c r="A518" s="30">
        <f t="shared" si="107"/>
        <v>42460</v>
      </c>
      <c r="B518">
        <v>764.9</v>
      </c>
      <c r="C518">
        <v>840.6</v>
      </c>
      <c r="D518">
        <v>2048.9</v>
      </c>
      <c r="E518">
        <v>2080</v>
      </c>
      <c r="F518" s="118">
        <f t="shared" si="109"/>
        <v>2813.8</v>
      </c>
      <c r="G518" s="2">
        <f t="shared" si="109"/>
        <v>2920.6</v>
      </c>
      <c r="H518" s="118">
        <f t="shared" si="100"/>
        <v>66.100000000000364</v>
      </c>
    </row>
    <row r="519" spans="1:9" x14ac:dyDescent="0.2">
      <c r="A519" s="30">
        <f t="shared" si="107"/>
        <v>42467</v>
      </c>
      <c r="B519">
        <v>797.8</v>
      </c>
      <c r="C519">
        <v>800.2</v>
      </c>
      <c r="D519">
        <v>2162.4</v>
      </c>
      <c r="E519">
        <v>2121.1</v>
      </c>
      <c r="F519" s="118">
        <f t="shared" si="109"/>
        <v>2960.2</v>
      </c>
      <c r="G519" s="2">
        <f t="shared" si="109"/>
        <v>2921.3</v>
      </c>
      <c r="H519" s="118">
        <f t="shared" ref="H519:H582" si="110">+F519-F518</f>
        <v>146.39999999999964</v>
      </c>
    </row>
    <row r="520" spans="1:9" x14ac:dyDescent="0.2">
      <c r="A520" s="30">
        <f t="shared" si="107"/>
        <v>42474</v>
      </c>
      <c r="B520">
        <v>808.4</v>
      </c>
      <c r="C520">
        <v>773.6</v>
      </c>
      <c r="D520">
        <v>2220.5</v>
      </c>
      <c r="E520">
        <v>2171.1999999999998</v>
      </c>
      <c r="F520" s="118">
        <f t="shared" ref="F520:G522" si="111">+B520+D520</f>
        <v>3028.9</v>
      </c>
      <c r="G520" s="2">
        <f t="shared" si="111"/>
        <v>2944.7999999999997</v>
      </c>
      <c r="H520" s="118">
        <f t="shared" si="110"/>
        <v>68.700000000000273</v>
      </c>
      <c r="I520">
        <v>84</v>
      </c>
    </row>
    <row r="521" spans="1:9" x14ac:dyDescent="0.2">
      <c r="A521" s="30">
        <f t="shared" si="107"/>
        <v>42481</v>
      </c>
      <c r="B521">
        <v>841.3</v>
      </c>
      <c r="C521">
        <v>704.4</v>
      </c>
      <c r="D521">
        <v>2266.1999999999998</v>
      </c>
      <c r="E521">
        <v>2266</v>
      </c>
      <c r="F521" s="118">
        <f t="shared" si="111"/>
        <v>3107.5</v>
      </c>
      <c r="G521" s="2">
        <f t="shared" si="111"/>
        <v>2970.4</v>
      </c>
      <c r="H521" s="118">
        <f t="shared" si="110"/>
        <v>78.599999999999909</v>
      </c>
      <c r="I521">
        <v>120.2</v>
      </c>
    </row>
    <row r="522" spans="1:9" x14ac:dyDescent="0.2">
      <c r="A522" s="30">
        <f t="shared" si="107"/>
        <v>42488</v>
      </c>
      <c r="B522">
        <v>834.3</v>
      </c>
      <c r="C522">
        <v>721.8</v>
      </c>
      <c r="D522">
        <v>2285.1</v>
      </c>
      <c r="E522">
        <v>2316.4</v>
      </c>
      <c r="F522" s="118">
        <f t="shared" si="111"/>
        <v>3119.3999999999996</v>
      </c>
      <c r="G522" s="2">
        <f t="shared" si="111"/>
        <v>3038.2</v>
      </c>
      <c r="H522" s="118">
        <f t="shared" si="110"/>
        <v>11.899999999999636</v>
      </c>
      <c r="I522">
        <v>562.70000000000005</v>
      </c>
    </row>
    <row r="523" spans="1:9" x14ac:dyDescent="0.2">
      <c r="A523" s="30">
        <f t="shared" si="107"/>
        <v>42495</v>
      </c>
      <c r="B523">
        <v>787.3</v>
      </c>
      <c r="C523">
        <v>732.5</v>
      </c>
      <c r="D523">
        <v>2338.4</v>
      </c>
      <c r="E523" s="118">
        <v>2395</v>
      </c>
      <c r="F523" s="118">
        <f t="shared" ref="F523:G525" si="112">+B523+D523</f>
        <v>3125.7</v>
      </c>
      <c r="G523" s="2">
        <f t="shared" si="112"/>
        <v>3127.5</v>
      </c>
      <c r="H523" s="118">
        <f t="shared" si="110"/>
        <v>6.3000000000001819</v>
      </c>
      <c r="I523">
        <v>562.70000000000005</v>
      </c>
    </row>
    <row r="524" spans="1:9" x14ac:dyDescent="0.2">
      <c r="A524" s="30">
        <f t="shared" si="107"/>
        <v>42502</v>
      </c>
      <c r="B524">
        <v>760.9</v>
      </c>
      <c r="C524">
        <v>696</v>
      </c>
      <c r="D524">
        <v>2387</v>
      </c>
      <c r="E524">
        <v>2453.1</v>
      </c>
      <c r="F524" s="118">
        <f t="shared" si="112"/>
        <v>3147.9</v>
      </c>
      <c r="G524" s="2">
        <f t="shared" si="112"/>
        <v>3149.1</v>
      </c>
      <c r="H524" s="118">
        <f t="shared" si="110"/>
        <v>22.200000000000273</v>
      </c>
      <c r="I524">
        <v>562.70000000000005</v>
      </c>
    </row>
    <row r="525" spans="1:9" x14ac:dyDescent="0.2">
      <c r="A525" s="30">
        <f t="shared" si="107"/>
        <v>42509</v>
      </c>
      <c r="B525" s="118">
        <v>757</v>
      </c>
      <c r="C525">
        <v>646.79999999999995</v>
      </c>
      <c r="D525">
        <v>2405.5</v>
      </c>
      <c r="E525">
        <v>2544.6999999999998</v>
      </c>
      <c r="F525" s="118">
        <f t="shared" si="112"/>
        <v>3162.5</v>
      </c>
      <c r="G525" s="2">
        <f t="shared" si="112"/>
        <v>3191.5</v>
      </c>
      <c r="H525" s="118">
        <f t="shared" si="110"/>
        <v>14.599999999999909</v>
      </c>
      <c r="I525">
        <v>572.70000000000005</v>
      </c>
    </row>
    <row r="526" spans="1:9" x14ac:dyDescent="0.2">
      <c r="A526" s="30">
        <f t="shared" si="107"/>
        <v>42516</v>
      </c>
      <c r="B526">
        <v>703.6</v>
      </c>
      <c r="C526">
        <v>592</v>
      </c>
      <c r="D526">
        <v>2484.8000000000002</v>
      </c>
      <c r="E526">
        <v>2607.1</v>
      </c>
      <c r="F526" s="118">
        <f t="shared" ref="F526:G528" si="113">+B526+D526</f>
        <v>3188.4</v>
      </c>
      <c r="G526" s="2">
        <f t="shared" si="113"/>
        <v>3199.1</v>
      </c>
      <c r="H526" s="118">
        <f t="shared" si="110"/>
        <v>25.900000000000091</v>
      </c>
      <c r="I526">
        <v>601.4</v>
      </c>
    </row>
    <row r="527" spans="1:9" x14ac:dyDescent="0.2">
      <c r="A527" s="30">
        <f t="shared" si="107"/>
        <v>42523</v>
      </c>
      <c r="B527">
        <v>735.5</v>
      </c>
      <c r="C527">
        <v>582.29999999999995</v>
      </c>
      <c r="D527">
        <v>2514.1999999999998</v>
      </c>
      <c r="E527">
        <v>2671.4</v>
      </c>
      <c r="F527" s="118">
        <f t="shared" si="113"/>
        <v>3249.7</v>
      </c>
      <c r="G527" s="2">
        <f t="shared" si="113"/>
        <v>3253.7</v>
      </c>
      <c r="H527" s="118">
        <f t="shared" si="110"/>
        <v>61.299999999999727</v>
      </c>
      <c r="I527">
        <v>601.4</v>
      </c>
    </row>
    <row r="528" spans="1:9" x14ac:dyDescent="0.2">
      <c r="A528" s="30">
        <f t="shared" si="107"/>
        <v>42530</v>
      </c>
      <c r="B528">
        <v>650.9</v>
      </c>
      <c r="C528">
        <v>532.29999999999995</v>
      </c>
      <c r="D528">
        <v>2566.1999999999998</v>
      </c>
      <c r="E528">
        <v>2732.2</v>
      </c>
      <c r="F528" s="118">
        <f t="shared" si="113"/>
        <v>3217.1</v>
      </c>
      <c r="G528" s="2">
        <f t="shared" si="113"/>
        <v>3264.5</v>
      </c>
      <c r="H528" s="118">
        <f t="shared" si="110"/>
        <v>-32.599999999999909</v>
      </c>
      <c r="I528">
        <v>643.4</v>
      </c>
    </row>
    <row r="529" spans="1:12" x14ac:dyDescent="0.2">
      <c r="A529" s="30">
        <f t="shared" si="107"/>
        <v>42537</v>
      </c>
      <c r="B529">
        <v>579.1</v>
      </c>
      <c r="C529">
        <v>549</v>
      </c>
      <c r="D529">
        <v>2649.9</v>
      </c>
      <c r="E529">
        <v>2792</v>
      </c>
      <c r="F529" s="118">
        <f t="shared" ref="F529:G531" si="114">+B529+D529</f>
        <v>3229</v>
      </c>
      <c r="G529" s="2">
        <f t="shared" si="114"/>
        <v>3341</v>
      </c>
      <c r="H529" s="118">
        <f t="shared" si="110"/>
        <v>11.900000000000091</v>
      </c>
      <c r="I529">
        <v>643.4</v>
      </c>
    </row>
    <row r="530" spans="1:12" x14ac:dyDescent="0.2">
      <c r="A530" s="30">
        <f t="shared" si="107"/>
        <v>42544</v>
      </c>
      <c r="B530">
        <v>530.5</v>
      </c>
      <c r="C530">
        <v>473</v>
      </c>
      <c r="D530">
        <v>2745.1</v>
      </c>
      <c r="E530">
        <v>2890</v>
      </c>
      <c r="F530" s="118">
        <f t="shared" si="114"/>
        <v>3275.6</v>
      </c>
      <c r="G530" s="2">
        <f t="shared" si="114"/>
        <v>3363</v>
      </c>
      <c r="H530" s="118">
        <f t="shared" si="110"/>
        <v>46.599999999999909</v>
      </c>
      <c r="I530">
        <v>643.4</v>
      </c>
    </row>
    <row r="531" spans="1:12" x14ac:dyDescent="0.2">
      <c r="A531" s="30">
        <f t="shared" si="107"/>
        <v>42551</v>
      </c>
      <c r="B531">
        <v>504.2</v>
      </c>
      <c r="C531">
        <v>466.4</v>
      </c>
      <c r="D531">
        <v>2807.6</v>
      </c>
      <c r="E531">
        <v>2910.4</v>
      </c>
      <c r="F531" s="118">
        <f t="shared" si="114"/>
        <v>3311.7999999999997</v>
      </c>
      <c r="G531" s="2">
        <f t="shared" si="114"/>
        <v>3376.8</v>
      </c>
      <c r="H531" s="118">
        <f t="shared" si="110"/>
        <v>36.199999999999818</v>
      </c>
      <c r="I531">
        <v>666.4</v>
      </c>
    </row>
    <row r="532" spans="1:12" x14ac:dyDescent="0.2">
      <c r="A532" s="30">
        <f t="shared" si="107"/>
        <v>42558</v>
      </c>
      <c r="B532">
        <v>477.1</v>
      </c>
      <c r="C532">
        <v>360.1</v>
      </c>
      <c r="D532">
        <v>2845.9</v>
      </c>
      <c r="E532">
        <v>3017.6</v>
      </c>
      <c r="F532" s="118">
        <f t="shared" ref="F532:G534" si="115">+B532+D532</f>
        <v>3323</v>
      </c>
      <c r="G532" s="2">
        <f t="shared" si="115"/>
        <v>3377.7</v>
      </c>
      <c r="H532" s="118">
        <f t="shared" si="110"/>
        <v>11.200000000000273</v>
      </c>
      <c r="I532">
        <v>677.3</v>
      </c>
    </row>
    <row r="533" spans="1:12" x14ac:dyDescent="0.2">
      <c r="A533" s="30">
        <f t="shared" si="107"/>
        <v>42565</v>
      </c>
      <c r="B533">
        <v>390.4</v>
      </c>
      <c r="C533">
        <v>324</v>
      </c>
      <c r="D533">
        <v>2909.7</v>
      </c>
      <c r="E533">
        <v>3086.7</v>
      </c>
      <c r="F533" s="118">
        <f t="shared" si="115"/>
        <v>3300.1</v>
      </c>
      <c r="G533" s="2">
        <f t="shared" si="115"/>
        <v>3410.7</v>
      </c>
      <c r="H533" s="118">
        <f t="shared" si="110"/>
        <v>-22.900000000000091</v>
      </c>
      <c r="I533" s="118">
        <v>734</v>
      </c>
    </row>
    <row r="534" spans="1:12" x14ac:dyDescent="0.2">
      <c r="A534" s="30">
        <f t="shared" si="107"/>
        <v>42572</v>
      </c>
      <c r="B534">
        <v>336.7</v>
      </c>
      <c r="C534">
        <v>296.8</v>
      </c>
      <c r="D534">
        <v>2962.8</v>
      </c>
      <c r="E534">
        <v>3096.6</v>
      </c>
      <c r="F534" s="118">
        <f t="shared" si="115"/>
        <v>3299.5</v>
      </c>
      <c r="G534" s="2">
        <f t="shared" si="115"/>
        <v>3393.4</v>
      </c>
      <c r="H534" s="118">
        <f t="shared" si="110"/>
        <v>-0.59999999999990905</v>
      </c>
      <c r="I534">
        <v>755.8</v>
      </c>
    </row>
    <row r="535" spans="1:12" x14ac:dyDescent="0.2">
      <c r="A535" s="30">
        <f t="shared" si="107"/>
        <v>42579</v>
      </c>
      <c r="B535">
        <v>297.2</v>
      </c>
      <c r="C535">
        <v>235.2</v>
      </c>
      <c r="D535">
        <v>3009.1</v>
      </c>
      <c r="E535">
        <v>3161.7</v>
      </c>
      <c r="F535" s="118">
        <f t="shared" ref="F535:F540" si="116">+B535+D535</f>
        <v>3306.2999999999997</v>
      </c>
      <c r="G535" s="2">
        <f t="shared" ref="G535:G540" si="117">+C535+E535</f>
        <v>3396.8999999999996</v>
      </c>
      <c r="H535" s="118">
        <f t="shared" si="110"/>
        <v>6.7999999999997272</v>
      </c>
      <c r="I535">
        <v>777.7</v>
      </c>
    </row>
    <row r="536" spans="1:12" x14ac:dyDescent="0.2">
      <c r="A536" s="30">
        <f t="shared" si="107"/>
        <v>42586</v>
      </c>
      <c r="B536">
        <v>256.89999999999998</v>
      </c>
      <c r="C536">
        <v>206.7</v>
      </c>
      <c r="D536">
        <v>3056.6</v>
      </c>
      <c r="E536">
        <v>3191.2</v>
      </c>
      <c r="F536" s="118">
        <f t="shared" si="116"/>
        <v>3313.5</v>
      </c>
      <c r="G536" s="2">
        <f t="shared" si="117"/>
        <v>3397.8999999999996</v>
      </c>
      <c r="H536" s="118">
        <f t="shared" si="110"/>
        <v>7.2000000000002728</v>
      </c>
      <c r="I536">
        <v>930.7</v>
      </c>
    </row>
    <row r="537" spans="1:12" x14ac:dyDescent="0.2">
      <c r="A537" s="30">
        <f t="shared" si="107"/>
        <v>42593</v>
      </c>
      <c r="B537">
        <v>236.5</v>
      </c>
      <c r="C537">
        <v>66.599999999999994</v>
      </c>
      <c r="D537">
        <v>3076.4</v>
      </c>
      <c r="E537">
        <v>3358.8</v>
      </c>
      <c r="F537" s="118">
        <f t="shared" si="116"/>
        <v>3312.9</v>
      </c>
      <c r="G537" s="2">
        <f t="shared" si="117"/>
        <v>3425.4</v>
      </c>
      <c r="H537" s="118">
        <f t="shared" si="110"/>
        <v>-0.59999999999990905</v>
      </c>
      <c r="I537">
        <v>941.6</v>
      </c>
    </row>
    <row r="538" spans="1:12" x14ac:dyDescent="0.2">
      <c r="A538" s="30">
        <f t="shared" si="107"/>
        <v>42600</v>
      </c>
      <c r="B538">
        <v>146.4</v>
      </c>
      <c r="C538">
        <v>50.7</v>
      </c>
      <c r="D538">
        <v>3167.5</v>
      </c>
      <c r="E538">
        <v>3374.5</v>
      </c>
      <c r="F538" s="118">
        <f t="shared" si="116"/>
        <v>3313.9</v>
      </c>
      <c r="G538" s="2">
        <f t="shared" si="117"/>
        <v>3425.2</v>
      </c>
      <c r="H538" s="118">
        <f t="shared" si="110"/>
        <v>1</v>
      </c>
      <c r="I538">
        <v>974.3</v>
      </c>
    </row>
    <row r="539" spans="1:12" x14ac:dyDescent="0.2">
      <c r="A539" s="30">
        <f t="shared" si="107"/>
        <v>42607</v>
      </c>
      <c r="B539">
        <v>119.4</v>
      </c>
      <c r="C539">
        <v>11</v>
      </c>
      <c r="D539">
        <v>3200.8</v>
      </c>
      <c r="E539">
        <v>3414.3</v>
      </c>
      <c r="F539" s="118">
        <f t="shared" si="116"/>
        <v>3320.2000000000003</v>
      </c>
      <c r="G539" s="2">
        <f t="shared" si="117"/>
        <v>3425.3</v>
      </c>
      <c r="H539" s="118">
        <f t="shared" si="110"/>
        <v>6.3000000000001819</v>
      </c>
      <c r="I539">
        <v>999.8</v>
      </c>
    </row>
    <row r="540" spans="1:12" x14ac:dyDescent="0.2">
      <c r="A540" s="30">
        <f t="shared" si="107"/>
        <v>42614</v>
      </c>
      <c r="B540">
        <v>1068.0999999999999</v>
      </c>
      <c r="C540">
        <v>970.6</v>
      </c>
      <c r="D540">
        <v>0</v>
      </c>
      <c r="E540">
        <v>1</v>
      </c>
      <c r="F540" s="118">
        <f t="shared" si="116"/>
        <v>1068.0999999999999</v>
      </c>
      <c r="G540" s="2">
        <f t="shared" si="117"/>
        <v>971.6</v>
      </c>
      <c r="H540" s="118">
        <f t="shared" si="110"/>
        <v>-2252.1000000000004</v>
      </c>
    </row>
    <row r="541" spans="1:12" ht="15" x14ac:dyDescent="0.3">
      <c r="A541" s="30">
        <f t="shared" si="107"/>
        <v>42621</v>
      </c>
      <c r="B541">
        <v>1062.8</v>
      </c>
      <c r="C541">
        <v>868.2</v>
      </c>
      <c r="D541">
        <v>72.2</v>
      </c>
      <c r="E541">
        <v>117.7</v>
      </c>
      <c r="F541" s="118">
        <f t="shared" ref="F541:G543" si="118">+B541+D541</f>
        <v>1135</v>
      </c>
      <c r="G541" s="2">
        <f t="shared" si="118"/>
        <v>985.90000000000009</v>
      </c>
      <c r="H541" s="118">
        <f t="shared" si="110"/>
        <v>66.900000000000091</v>
      </c>
      <c r="L541" s="97"/>
    </row>
    <row r="542" spans="1:12" x14ac:dyDescent="0.2">
      <c r="A542" s="30">
        <f t="shared" si="107"/>
        <v>42628</v>
      </c>
      <c r="B542">
        <v>965.3</v>
      </c>
      <c r="C542">
        <v>867.5</v>
      </c>
      <c r="D542">
        <v>167.9</v>
      </c>
      <c r="E542">
        <v>132.19999999999999</v>
      </c>
      <c r="F542" s="118">
        <f t="shared" si="118"/>
        <v>1133.2</v>
      </c>
      <c r="G542" s="2">
        <f t="shared" si="118"/>
        <v>999.7</v>
      </c>
      <c r="H542" s="118">
        <f t="shared" si="110"/>
        <v>-1.7999999999999545</v>
      </c>
    </row>
    <row r="543" spans="1:12" x14ac:dyDescent="0.2">
      <c r="A543" s="30">
        <f t="shared" si="107"/>
        <v>42635</v>
      </c>
      <c r="B543">
        <v>972.9</v>
      </c>
      <c r="C543">
        <v>790.9</v>
      </c>
      <c r="D543">
        <v>167.9</v>
      </c>
      <c r="E543">
        <v>251.2</v>
      </c>
      <c r="F543" s="118">
        <f t="shared" si="118"/>
        <v>1140.8</v>
      </c>
      <c r="G543" s="2">
        <f t="shared" si="118"/>
        <v>1042.0999999999999</v>
      </c>
      <c r="H543" s="118">
        <f t="shared" si="110"/>
        <v>7.5999999999999091</v>
      </c>
    </row>
    <row r="544" spans="1:12" x14ac:dyDescent="0.2">
      <c r="A544" s="30">
        <f t="shared" si="107"/>
        <v>42642</v>
      </c>
      <c r="B544">
        <v>973.5</v>
      </c>
      <c r="C544">
        <v>727.1</v>
      </c>
      <c r="D544">
        <v>208.9</v>
      </c>
      <c r="E544">
        <v>299.5</v>
      </c>
      <c r="F544" s="118">
        <f t="shared" ref="F544:G546" si="119">+B544+D544</f>
        <v>1182.4000000000001</v>
      </c>
      <c r="G544" s="2">
        <f t="shared" si="119"/>
        <v>1026.5999999999999</v>
      </c>
      <c r="H544" s="118">
        <f t="shared" si="110"/>
        <v>41.600000000000136</v>
      </c>
    </row>
    <row r="545" spans="1:8" x14ac:dyDescent="0.2">
      <c r="A545" s="30">
        <f t="shared" si="107"/>
        <v>42649</v>
      </c>
      <c r="B545">
        <v>884.3</v>
      </c>
      <c r="C545" s="192">
        <v>716</v>
      </c>
      <c r="D545">
        <v>298.2</v>
      </c>
      <c r="E545" s="192">
        <v>368</v>
      </c>
      <c r="F545" s="118">
        <f t="shared" si="119"/>
        <v>1182.5</v>
      </c>
      <c r="G545" s="2">
        <f t="shared" si="119"/>
        <v>1084</v>
      </c>
      <c r="H545" s="118">
        <f t="shared" si="110"/>
        <v>9.9999999999909051E-2</v>
      </c>
    </row>
    <row r="546" spans="1:8" x14ac:dyDescent="0.2">
      <c r="A546" s="30">
        <f t="shared" si="107"/>
        <v>42656</v>
      </c>
      <c r="B546">
        <v>831.9</v>
      </c>
      <c r="C546">
        <v>693.6</v>
      </c>
      <c r="D546">
        <v>432.8</v>
      </c>
      <c r="E546">
        <v>568.70000000000005</v>
      </c>
      <c r="F546" s="118">
        <f t="shared" si="119"/>
        <v>1264.7</v>
      </c>
      <c r="G546" s="2">
        <f t="shared" si="119"/>
        <v>1262.3000000000002</v>
      </c>
      <c r="H546" s="118">
        <f t="shared" si="110"/>
        <v>82.200000000000045</v>
      </c>
    </row>
    <row r="547" spans="1:8" x14ac:dyDescent="0.2">
      <c r="A547" s="30">
        <f t="shared" si="107"/>
        <v>42663</v>
      </c>
      <c r="B547">
        <v>860.1</v>
      </c>
      <c r="C547">
        <v>735</v>
      </c>
      <c r="D547">
        <v>499.1</v>
      </c>
      <c r="E547">
        <v>673.4</v>
      </c>
      <c r="F547" s="118">
        <f t="shared" ref="F547:G549" si="120">+B547+D547</f>
        <v>1359.2</v>
      </c>
      <c r="G547" s="2">
        <f t="shared" si="120"/>
        <v>1408.4</v>
      </c>
      <c r="H547" s="118">
        <f t="shared" si="110"/>
        <v>94.5</v>
      </c>
    </row>
    <row r="548" spans="1:8" x14ac:dyDescent="0.2">
      <c r="A548" s="30">
        <f t="shared" si="107"/>
        <v>42670</v>
      </c>
      <c r="B548">
        <v>876.6</v>
      </c>
      <c r="C548">
        <v>700.7</v>
      </c>
      <c r="D548">
        <v>612.9</v>
      </c>
      <c r="E548">
        <v>741.7</v>
      </c>
      <c r="F548" s="118">
        <f t="shared" si="120"/>
        <v>1489.5</v>
      </c>
      <c r="G548" s="2">
        <f t="shared" si="120"/>
        <v>1442.4</v>
      </c>
      <c r="H548" s="118">
        <f t="shared" si="110"/>
        <v>130.29999999999995</v>
      </c>
    </row>
    <row r="549" spans="1:8" x14ac:dyDescent="0.2">
      <c r="A549" s="30">
        <f t="shared" si="107"/>
        <v>42677</v>
      </c>
      <c r="B549">
        <v>780.6</v>
      </c>
      <c r="C549">
        <v>635.1</v>
      </c>
      <c r="D549">
        <v>790.7</v>
      </c>
      <c r="E549">
        <v>862.5</v>
      </c>
      <c r="F549" s="118">
        <f t="shared" si="120"/>
        <v>1571.3000000000002</v>
      </c>
      <c r="G549" s="2">
        <f t="shared" si="120"/>
        <v>1497.6</v>
      </c>
      <c r="H549" s="118">
        <f t="shared" si="110"/>
        <v>81.800000000000182</v>
      </c>
    </row>
    <row r="550" spans="1:8" x14ac:dyDescent="0.2">
      <c r="A550" s="30">
        <f t="shared" si="107"/>
        <v>42684</v>
      </c>
      <c r="B550">
        <v>754.9</v>
      </c>
      <c r="C550">
        <v>607.79999999999995</v>
      </c>
      <c r="D550">
        <v>890.8</v>
      </c>
      <c r="E550">
        <v>899.1</v>
      </c>
      <c r="F550" s="118">
        <f t="shared" ref="F550:G552" si="121">+B550+D550</f>
        <v>1645.6999999999998</v>
      </c>
      <c r="G550" s="2">
        <f t="shared" si="121"/>
        <v>1506.9</v>
      </c>
      <c r="H550" s="118">
        <f t="shared" si="110"/>
        <v>74.399999999999636</v>
      </c>
    </row>
    <row r="551" spans="1:8" x14ac:dyDescent="0.2">
      <c r="A551" s="30">
        <f t="shared" si="107"/>
        <v>42691</v>
      </c>
      <c r="B551" s="118">
        <v>738</v>
      </c>
      <c r="C551">
        <v>606.70000000000005</v>
      </c>
      <c r="D551">
        <v>974.5</v>
      </c>
      <c r="E551">
        <v>929.9</v>
      </c>
      <c r="F551" s="118">
        <f t="shared" si="121"/>
        <v>1712.5</v>
      </c>
      <c r="G551" s="2">
        <f t="shared" si="121"/>
        <v>1536.6</v>
      </c>
      <c r="H551" s="118">
        <f t="shared" si="110"/>
        <v>66.800000000000182</v>
      </c>
    </row>
    <row r="552" spans="1:8" x14ac:dyDescent="0.2">
      <c r="A552" s="30">
        <f t="shared" si="107"/>
        <v>42698</v>
      </c>
      <c r="B552">
        <v>764.5</v>
      </c>
      <c r="C552">
        <v>700</v>
      </c>
      <c r="D552">
        <v>1027.3</v>
      </c>
      <c r="E552">
        <v>936.5</v>
      </c>
      <c r="F552" s="118">
        <f t="shared" si="121"/>
        <v>1791.8</v>
      </c>
      <c r="G552" s="2">
        <f t="shared" si="121"/>
        <v>1636.5</v>
      </c>
      <c r="H552" s="118">
        <f t="shared" si="110"/>
        <v>79.299999999999955</v>
      </c>
    </row>
    <row r="553" spans="1:8" x14ac:dyDescent="0.2">
      <c r="A553" s="30">
        <f t="shared" si="107"/>
        <v>42705</v>
      </c>
      <c r="B553">
        <v>768.7</v>
      </c>
      <c r="C553">
        <v>713.1</v>
      </c>
      <c r="D553">
        <v>1086.4000000000001</v>
      </c>
      <c r="E553">
        <v>961.2</v>
      </c>
      <c r="F553" s="118">
        <f t="shared" ref="F553:G555" si="122">+B553+D553</f>
        <v>1855.1000000000001</v>
      </c>
      <c r="G553" s="2">
        <f t="shared" si="122"/>
        <v>1674.3000000000002</v>
      </c>
      <c r="H553" s="118">
        <f t="shared" si="110"/>
        <v>63.300000000000182</v>
      </c>
    </row>
    <row r="554" spans="1:8" x14ac:dyDescent="0.2">
      <c r="A554" s="30">
        <f t="shared" si="107"/>
        <v>42712</v>
      </c>
      <c r="B554">
        <v>775.4</v>
      </c>
      <c r="C554">
        <v>739.7</v>
      </c>
      <c r="D554">
        <v>1138.4000000000001</v>
      </c>
      <c r="E554">
        <v>1035.0999999999999</v>
      </c>
      <c r="F554" s="118">
        <f t="shared" si="122"/>
        <v>1913.8000000000002</v>
      </c>
      <c r="G554" s="2">
        <f t="shared" si="122"/>
        <v>1774.8</v>
      </c>
      <c r="H554" s="118">
        <f t="shared" si="110"/>
        <v>58.700000000000045</v>
      </c>
    </row>
    <row r="555" spans="1:8" x14ac:dyDescent="0.2">
      <c r="A555" s="30">
        <f t="shared" si="107"/>
        <v>42719</v>
      </c>
      <c r="B555">
        <v>755.2</v>
      </c>
      <c r="C555">
        <v>741.6</v>
      </c>
      <c r="D555">
        <v>1158.5999999999999</v>
      </c>
      <c r="E555">
        <v>1063.8</v>
      </c>
      <c r="F555" s="118">
        <f t="shared" si="122"/>
        <v>1913.8</v>
      </c>
      <c r="G555" s="2">
        <f t="shared" si="122"/>
        <v>1805.4</v>
      </c>
      <c r="H555" s="118">
        <f t="shared" si="110"/>
        <v>0</v>
      </c>
    </row>
    <row r="556" spans="1:8" x14ac:dyDescent="0.2">
      <c r="A556" s="30">
        <f t="shared" si="107"/>
        <v>42726</v>
      </c>
      <c r="B556">
        <v>741.5</v>
      </c>
      <c r="C556">
        <v>698.7</v>
      </c>
      <c r="D556">
        <v>1238.2</v>
      </c>
      <c r="E556">
        <v>1108.3</v>
      </c>
      <c r="F556" s="118">
        <f t="shared" ref="F556:G558" si="123">+B556+D556</f>
        <v>1979.7</v>
      </c>
      <c r="G556" s="2">
        <f t="shared" si="123"/>
        <v>1807</v>
      </c>
      <c r="H556" s="118">
        <f t="shared" si="110"/>
        <v>65.900000000000091</v>
      </c>
    </row>
    <row r="557" spans="1:8" x14ac:dyDescent="0.2">
      <c r="A557" s="30">
        <f t="shared" si="107"/>
        <v>42733</v>
      </c>
      <c r="B557">
        <v>748.8</v>
      </c>
      <c r="C557">
        <v>651.4</v>
      </c>
      <c r="D557">
        <v>1258.8</v>
      </c>
      <c r="E557" s="118">
        <v>1170</v>
      </c>
      <c r="F557" s="118">
        <f t="shared" si="123"/>
        <v>2007.6</v>
      </c>
      <c r="G557" s="2">
        <f t="shared" si="123"/>
        <v>1821.4</v>
      </c>
      <c r="H557" s="118">
        <f t="shared" si="110"/>
        <v>27.899999999999864</v>
      </c>
    </row>
    <row r="558" spans="1:8" x14ac:dyDescent="0.2">
      <c r="A558" s="30">
        <f t="shared" si="107"/>
        <v>42740</v>
      </c>
      <c r="B558">
        <v>758.7</v>
      </c>
      <c r="C558">
        <v>651.4</v>
      </c>
      <c r="D558">
        <v>1316.7</v>
      </c>
      <c r="E558" s="118">
        <v>1170</v>
      </c>
      <c r="F558" s="118">
        <f t="shared" si="123"/>
        <v>2075.4</v>
      </c>
      <c r="G558" s="2">
        <f t="shared" si="123"/>
        <v>1821.4</v>
      </c>
      <c r="H558" s="118">
        <f t="shared" si="110"/>
        <v>67.800000000000182</v>
      </c>
    </row>
    <row r="559" spans="1:8" x14ac:dyDescent="0.2">
      <c r="A559" s="30">
        <f t="shared" si="107"/>
        <v>42747</v>
      </c>
      <c r="B559" s="118">
        <v>873</v>
      </c>
      <c r="C559">
        <v>726.7</v>
      </c>
      <c r="D559">
        <v>1386.4</v>
      </c>
      <c r="E559">
        <v>1249.5</v>
      </c>
      <c r="F559" s="118">
        <f t="shared" ref="F559:G561" si="124">+B559+D559</f>
        <v>2259.4</v>
      </c>
      <c r="G559" s="2">
        <f t="shared" si="124"/>
        <v>1976.2</v>
      </c>
      <c r="H559" s="118">
        <f t="shared" si="110"/>
        <v>184</v>
      </c>
    </row>
    <row r="560" spans="1:8" x14ac:dyDescent="0.2">
      <c r="A560" s="30">
        <f t="shared" si="107"/>
        <v>42754</v>
      </c>
      <c r="B560">
        <v>1003.8</v>
      </c>
      <c r="C560">
        <v>677.8</v>
      </c>
      <c r="D560">
        <v>1423.4</v>
      </c>
      <c r="E560">
        <v>1365.8</v>
      </c>
      <c r="F560" s="118">
        <f t="shared" si="124"/>
        <v>2427.1999999999998</v>
      </c>
      <c r="G560" s="2">
        <f t="shared" si="124"/>
        <v>2043.6</v>
      </c>
      <c r="H560" s="118">
        <f t="shared" si="110"/>
        <v>167.79999999999973</v>
      </c>
    </row>
    <row r="561" spans="1:9" x14ac:dyDescent="0.2">
      <c r="A561" s="30">
        <f t="shared" si="107"/>
        <v>42761</v>
      </c>
      <c r="B561">
        <v>985.2</v>
      </c>
      <c r="C561">
        <v>695.4</v>
      </c>
      <c r="D561">
        <v>1520.8</v>
      </c>
      <c r="E561">
        <v>1394.5</v>
      </c>
      <c r="F561" s="118">
        <f t="shared" si="124"/>
        <v>2506</v>
      </c>
      <c r="G561" s="2">
        <f t="shared" si="124"/>
        <v>2089.9</v>
      </c>
      <c r="H561" s="118">
        <f t="shared" si="110"/>
        <v>78.800000000000182</v>
      </c>
    </row>
    <row r="562" spans="1:9" x14ac:dyDescent="0.2">
      <c r="A562" s="30">
        <f t="shared" si="107"/>
        <v>42768</v>
      </c>
      <c r="B562">
        <v>1027.0999999999999</v>
      </c>
      <c r="C562">
        <v>676.1</v>
      </c>
      <c r="D562">
        <v>1584.5</v>
      </c>
      <c r="E562">
        <v>1426.4</v>
      </c>
      <c r="F562" s="118">
        <f t="shared" ref="F562:G564" si="125">+B562+D562</f>
        <v>2611.6</v>
      </c>
      <c r="G562" s="2">
        <f t="shared" si="125"/>
        <v>2102.5</v>
      </c>
      <c r="H562" s="118">
        <f t="shared" si="110"/>
        <v>105.59999999999991</v>
      </c>
    </row>
    <row r="563" spans="1:9" x14ac:dyDescent="0.2">
      <c r="A563" s="30">
        <f t="shared" si="107"/>
        <v>42775</v>
      </c>
      <c r="B563">
        <v>994.2</v>
      </c>
      <c r="C563">
        <v>794.7</v>
      </c>
      <c r="D563">
        <v>1631.5</v>
      </c>
      <c r="E563" s="118">
        <v>1478</v>
      </c>
      <c r="F563" s="118">
        <f t="shared" si="125"/>
        <v>2625.7</v>
      </c>
      <c r="G563" s="2">
        <f t="shared" si="125"/>
        <v>2272.6999999999998</v>
      </c>
      <c r="H563" s="118">
        <f t="shared" si="110"/>
        <v>14.099999999999909</v>
      </c>
    </row>
    <row r="564" spans="1:9" x14ac:dyDescent="0.2">
      <c r="A564" s="30">
        <f t="shared" si="107"/>
        <v>42782</v>
      </c>
      <c r="B564">
        <v>1017.8</v>
      </c>
      <c r="C564">
        <v>664.1</v>
      </c>
      <c r="D564">
        <v>1751</v>
      </c>
      <c r="E564">
        <v>1636.3</v>
      </c>
      <c r="F564" s="118">
        <f t="shared" si="125"/>
        <v>2768.8</v>
      </c>
      <c r="G564" s="2">
        <f t="shared" si="125"/>
        <v>2300.4</v>
      </c>
      <c r="H564" s="118">
        <f t="shared" si="110"/>
        <v>143.10000000000036</v>
      </c>
    </row>
    <row r="565" spans="1:9" x14ac:dyDescent="0.2">
      <c r="A565" s="30">
        <f t="shared" si="107"/>
        <v>42789</v>
      </c>
      <c r="B565">
        <v>1004.3</v>
      </c>
      <c r="C565">
        <v>699.9</v>
      </c>
      <c r="D565">
        <v>1796.3</v>
      </c>
      <c r="E565">
        <v>1694.2</v>
      </c>
      <c r="F565" s="118">
        <f t="shared" ref="F565:F628" si="126">+B565+D565</f>
        <v>2800.6</v>
      </c>
      <c r="G565" s="2">
        <f t="shared" ref="G565:G628" si="127">+C565+E565</f>
        <v>2394.1</v>
      </c>
      <c r="H565" s="118">
        <f t="shared" si="110"/>
        <v>31.799999999999727</v>
      </c>
    </row>
    <row r="566" spans="1:9" x14ac:dyDescent="0.2">
      <c r="A566" s="30">
        <f t="shared" si="107"/>
        <v>42796</v>
      </c>
      <c r="B566">
        <v>1100.2</v>
      </c>
      <c r="C566">
        <v>629</v>
      </c>
      <c r="D566">
        <v>1852</v>
      </c>
      <c r="E566">
        <v>1785.7</v>
      </c>
      <c r="F566" s="118">
        <f t="shared" si="126"/>
        <v>2952.2</v>
      </c>
      <c r="G566" s="2">
        <f t="shared" si="127"/>
        <v>2414.6999999999998</v>
      </c>
      <c r="H566" s="118">
        <f t="shared" si="110"/>
        <v>151.59999999999991</v>
      </c>
    </row>
    <row r="567" spans="1:9" x14ac:dyDescent="0.2">
      <c r="A567" s="30">
        <f t="shared" si="107"/>
        <v>42803</v>
      </c>
      <c r="B567">
        <v>1037.5999999999999</v>
      </c>
      <c r="C567">
        <v>690.7</v>
      </c>
      <c r="D567">
        <v>1928.6</v>
      </c>
      <c r="E567">
        <v>1879.3</v>
      </c>
      <c r="F567" s="118">
        <f t="shared" si="126"/>
        <v>2966.2</v>
      </c>
      <c r="G567" s="2">
        <f t="shared" si="127"/>
        <v>2570</v>
      </c>
      <c r="H567" s="118">
        <f t="shared" si="110"/>
        <v>14</v>
      </c>
    </row>
    <row r="568" spans="1:9" x14ac:dyDescent="0.2">
      <c r="A568" s="30">
        <f t="shared" si="107"/>
        <v>42810</v>
      </c>
      <c r="B568">
        <v>1023.5</v>
      </c>
      <c r="C568">
        <v>796.8</v>
      </c>
      <c r="D568">
        <v>2050.1</v>
      </c>
      <c r="E568">
        <v>1927.4</v>
      </c>
      <c r="F568" s="118">
        <f t="shared" si="126"/>
        <v>3073.6</v>
      </c>
      <c r="G568" s="2">
        <f t="shared" si="127"/>
        <v>2724.2</v>
      </c>
      <c r="H568" s="118">
        <f t="shared" si="110"/>
        <v>107.40000000000009</v>
      </c>
    </row>
    <row r="569" spans="1:9" x14ac:dyDescent="0.2">
      <c r="A569" s="30">
        <f t="shared" si="107"/>
        <v>42817</v>
      </c>
      <c r="B569">
        <v>1144.7</v>
      </c>
      <c r="C569">
        <v>749.7</v>
      </c>
      <c r="D569">
        <v>2101.6</v>
      </c>
      <c r="E569">
        <v>1998</v>
      </c>
      <c r="F569" s="118">
        <f t="shared" si="126"/>
        <v>3246.3</v>
      </c>
      <c r="G569" s="2">
        <f t="shared" si="127"/>
        <v>2747.7</v>
      </c>
      <c r="H569" s="118">
        <f t="shared" si="110"/>
        <v>172.70000000000027</v>
      </c>
    </row>
    <row r="570" spans="1:9" x14ac:dyDescent="0.2">
      <c r="A570" s="30">
        <f t="shared" si="107"/>
        <v>42824</v>
      </c>
      <c r="B570">
        <v>1127.4000000000001</v>
      </c>
      <c r="C570">
        <v>764.9</v>
      </c>
      <c r="D570">
        <v>2157.1</v>
      </c>
      <c r="E570">
        <v>2048.9</v>
      </c>
      <c r="F570" s="118">
        <f t="shared" si="126"/>
        <v>3284.5</v>
      </c>
      <c r="G570" s="2">
        <f t="shared" si="127"/>
        <v>2813.8</v>
      </c>
      <c r="H570" s="118">
        <f t="shared" si="110"/>
        <v>38.199999999999818</v>
      </c>
    </row>
    <row r="571" spans="1:9" x14ac:dyDescent="0.2">
      <c r="A571" s="30">
        <f t="shared" si="107"/>
        <v>42831</v>
      </c>
      <c r="B571" s="118">
        <v>1103</v>
      </c>
      <c r="C571">
        <v>797.8</v>
      </c>
      <c r="D571">
        <v>2217.1999999999998</v>
      </c>
      <c r="E571">
        <v>2162.4</v>
      </c>
      <c r="F571" s="118">
        <f t="shared" si="126"/>
        <v>3320.2</v>
      </c>
      <c r="G571" s="2">
        <f t="shared" si="127"/>
        <v>2960.2</v>
      </c>
      <c r="H571" s="118">
        <f t="shared" si="110"/>
        <v>35.699999999999818</v>
      </c>
    </row>
    <row r="572" spans="1:9" x14ac:dyDescent="0.2">
      <c r="A572" s="30">
        <f t="shared" si="107"/>
        <v>42838</v>
      </c>
      <c r="B572">
        <v>1059.5</v>
      </c>
      <c r="C572">
        <v>808.4</v>
      </c>
      <c r="D572">
        <v>2259.5</v>
      </c>
      <c r="E572">
        <v>2220.5</v>
      </c>
      <c r="F572" s="118">
        <f t="shared" si="126"/>
        <v>3319</v>
      </c>
      <c r="G572" s="2">
        <f t="shared" si="127"/>
        <v>3028.9</v>
      </c>
      <c r="H572" s="118">
        <f t="shared" si="110"/>
        <v>-1.1999999999998181</v>
      </c>
    </row>
    <row r="573" spans="1:9" x14ac:dyDescent="0.2">
      <c r="A573" s="30">
        <f t="shared" si="107"/>
        <v>42845</v>
      </c>
      <c r="B573">
        <v>1095.9000000000001</v>
      </c>
      <c r="C573">
        <v>841.3</v>
      </c>
      <c r="D573">
        <v>2315</v>
      </c>
      <c r="E573">
        <v>2266.1999999999998</v>
      </c>
      <c r="F573" s="118">
        <f t="shared" si="126"/>
        <v>3410.9</v>
      </c>
      <c r="G573" s="2">
        <f t="shared" si="127"/>
        <v>3107.5</v>
      </c>
      <c r="H573" s="118">
        <f t="shared" si="110"/>
        <v>91.900000000000091</v>
      </c>
    </row>
    <row r="574" spans="1:9" x14ac:dyDescent="0.2">
      <c r="A574" s="30">
        <f t="shared" si="107"/>
        <v>42852</v>
      </c>
      <c r="B574">
        <v>959.7</v>
      </c>
      <c r="C574">
        <v>834.3</v>
      </c>
      <c r="D574">
        <v>2435</v>
      </c>
      <c r="E574">
        <v>2285.1</v>
      </c>
      <c r="F574" s="118">
        <f t="shared" si="126"/>
        <v>3394.7</v>
      </c>
      <c r="G574" s="2">
        <f t="shared" si="127"/>
        <v>3119.3999999999996</v>
      </c>
      <c r="H574" s="118">
        <f t="shared" si="110"/>
        <v>-16.200000000000273</v>
      </c>
      <c r="I574">
        <v>228.3</v>
      </c>
    </row>
    <row r="575" spans="1:9" x14ac:dyDescent="0.2">
      <c r="A575" s="30">
        <f t="shared" si="107"/>
        <v>42859</v>
      </c>
      <c r="B575">
        <v>967.6</v>
      </c>
      <c r="C575">
        <v>787.3</v>
      </c>
      <c r="D575">
        <v>2452.5</v>
      </c>
      <c r="E575">
        <v>2338.4</v>
      </c>
      <c r="F575" s="118">
        <f t="shared" si="126"/>
        <v>3420.1</v>
      </c>
      <c r="G575" s="2">
        <f t="shared" si="127"/>
        <v>3125.7</v>
      </c>
      <c r="H575" s="118">
        <f t="shared" si="110"/>
        <v>25.400000000000091</v>
      </c>
      <c r="I575">
        <v>228.6</v>
      </c>
    </row>
    <row r="576" spans="1:9" x14ac:dyDescent="0.2">
      <c r="A576" s="30">
        <f t="shared" si="107"/>
        <v>42866</v>
      </c>
      <c r="B576" s="118">
        <v>933</v>
      </c>
      <c r="C576">
        <v>760.9</v>
      </c>
      <c r="D576">
        <v>2513.6</v>
      </c>
      <c r="E576">
        <v>2387</v>
      </c>
      <c r="F576" s="118">
        <f t="shared" si="126"/>
        <v>3446.6</v>
      </c>
      <c r="G576" s="2">
        <f t="shared" si="127"/>
        <v>3147.9</v>
      </c>
      <c r="H576" s="118">
        <f t="shared" si="110"/>
        <v>26.5</v>
      </c>
      <c r="I576">
        <v>228.6</v>
      </c>
    </row>
    <row r="577" spans="1:24" x14ac:dyDescent="0.2">
      <c r="A577" s="30">
        <f t="shared" ref="A577:A640" si="128">+A576+7</f>
        <v>42873</v>
      </c>
      <c r="B577">
        <v>872.3</v>
      </c>
      <c r="C577">
        <v>757</v>
      </c>
      <c r="D577">
        <v>2582.5</v>
      </c>
      <c r="E577">
        <v>2405.5</v>
      </c>
      <c r="F577" s="118">
        <f t="shared" si="126"/>
        <v>3454.8</v>
      </c>
      <c r="G577" s="2">
        <f t="shared" si="127"/>
        <v>3162.5</v>
      </c>
      <c r="H577" s="118">
        <f t="shared" si="110"/>
        <v>8.2000000000002728</v>
      </c>
      <c r="I577">
        <v>228.6</v>
      </c>
    </row>
    <row r="578" spans="1:24" x14ac:dyDescent="0.2">
      <c r="A578" s="30">
        <f t="shared" si="128"/>
        <v>42880</v>
      </c>
      <c r="B578">
        <v>858.4</v>
      </c>
      <c r="C578">
        <v>703.6</v>
      </c>
      <c r="D578">
        <v>2641.3</v>
      </c>
      <c r="E578">
        <v>2484.8000000000002</v>
      </c>
      <c r="F578" s="118">
        <f t="shared" si="126"/>
        <v>3499.7000000000003</v>
      </c>
      <c r="G578" s="2">
        <f t="shared" si="127"/>
        <v>3188.4</v>
      </c>
      <c r="H578" s="118">
        <f t="shared" si="110"/>
        <v>44.900000000000091</v>
      </c>
      <c r="I578">
        <v>228.6</v>
      </c>
    </row>
    <row r="579" spans="1:24" x14ac:dyDescent="0.2">
      <c r="A579" s="30">
        <f t="shared" si="128"/>
        <v>42887</v>
      </c>
      <c r="B579">
        <v>743.1</v>
      </c>
      <c r="C579">
        <v>735.5</v>
      </c>
      <c r="D579">
        <v>2756.2</v>
      </c>
      <c r="E579">
        <v>2514.1999999999998</v>
      </c>
      <c r="F579" s="118">
        <f t="shared" si="126"/>
        <v>3499.2999999999997</v>
      </c>
      <c r="G579" s="2">
        <f t="shared" si="127"/>
        <v>3249.7</v>
      </c>
      <c r="H579" s="118">
        <f t="shared" si="110"/>
        <v>-0.4000000000005457</v>
      </c>
      <c r="I579">
        <v>246.6</v>
      </c>
    </row>
    <row r="580" spans="1:24" x14ac:dyDescent="0.2">
      <c r="A580" s="30">
        <f t="shared" si="128"/>
        <v>42894</v>
      </c>
      <c r="B580">
        <v>711.7</v>
      </c>
      <c r="C580">
        <v>650.9</v>
      </c>
      <c r="D580">
        <v>2804.1</v>
      </c>
      <c r="E580">
        <v>2566.1999999999998</v>
      </c>
      <c r="F580" s="118">
        <f t="shared" si="126"/>
        <v>3515.8</v>
      </c>
      <c r="G580" s="2">
        <f t="shared" si="127"/>
        <v>3217.1</v>
      </c>
      <c r="H580" s="118">
        <f t="shared" si="110"/>
        <v>16.500000000000455</v>
      </c>
      <c r="I580">
        <v>246.6</v>
      </c>
    </row>
    <row r="581" spans="1:24" x14ac:dyDescent="0.2">
      <c r="A581" s="30">
        <f t="shared" si="128"/>
        <v>42901</v>
      </c>
      <c r="B581">
        <v>711.7</v>
      </c>
      <c r="C581">
        <v>579.1</v>
      </c>
      <c r="D581">
        <v>2815.7</v>
      </c>
      <c r="E581">
        <v>2649.9</v>
      </c>
      <c r="F581" s="118">
        <f t="shared" si="126"/>
        <v>3527.3999999999996</v>
      </c>
      <c r="G581" s="2">
        <f t="shared" si="127"/>
        <v>3229</v>
      </c>
      <c r="H581" s="118">
        <f t="shared" si="110"/>
        <v>11.599999999999454</v>
      </c>
      <c r="I581">
        <v>246.6</v>
      </c>
    </row>
    <row r="582" spans="1:24" x14ac:dyDescent="0.2">
      <c r="A582" s="30">
        <f t="shared" si="128"/>
        <v>42908</v>
      </c>
      <c r="B582">
        <v>654.1</v>
      </c>
      <c r="C582">
        <v>504.2</v>
      </c>
      <c r="D582">
        <v>2891.4</v>
      </c>
      <c r="E582">
        <v>2807.6</v>
      </c>
      <c r="F582" s="118">
        <f t="shared" si="126"/>
        <v>3545.5</v>
      </c>
      <c r="G582" s="2">
        <f t="shared" si="127"/>
        <v>3311.7999999999997</v>
      </c>
      <c r="H582" s="118">
        <f t="shared" si="110"/>
        <v>18.100000000000364</v>
      </c>
      <c r="I582">
        <v>246.6</v>
      </c>
    </row>
    <row r="583" spans="1:24" x14ac:dyDescent="0.2">
      <c r="A583" s="30">
        <f t="shared" si="128"/>
        <v>42915</v>
      </c>
      <c r="B583">
        <v>724.7</v>
      </c>
      <c r="C583">
        <v>504.2</v>
      </c>
      <c r="D583">
        <v>2962</v>
      </c>
      <c r="E583">
        <v>2807.6</v>
      </c>
      <c r="F583" s="118">
        <f t="shared" si="126"/>
        <v>3686.7</v>
      </c>
      <c r="G583" s="2">
        <f t="shared" si="127"/>
        <v>3311.7999999999997</v>
      </c>
      <c r="H583" s="118">
        <f t="shared" ref="H583:H592" si="129">+F583-F582</f>
        <v>141.19999999999982</v>
      </c>
      <c r="I583">
        <v>246.6</v>
      </c>
    </row>
    <row r="584" spans="1:24" x14ac:dyDescent="0.2">
      <c r="A584" s="30">
        <f t="shared" si="128"/>
        <v>42922</v>
      </c>
      <c r="B584">
        <v>636.9</v>
      </c>
      <c r="C584">
        <v>477.1</v>
      </c>
      <c r="D584">
        <v>3021.4</v>
      </c>
      <c r="E584">
        <v>2845.9</v>
      </c>
      <c r="F584" s="118">
        <f t="shared" si="126"/>
        <v>3658.3</v>
      </c>
      <c r="G584" s="2">
        <f t="shared" si="127"/>
        <v>3323</v>
      </c>
      <c r="H584" s="118">
        <f t="shared" si="129"/>
        <v>-28.399999999999636</v>
      </c>
      <c r="I584">
        <v>357.6</v>
      </c>
    </row>
    <row r="585" spans="1:24" x14ac:dyDescent="0.2">
      <c r="A585" s="30">
        <f t="shared" si="128"/>
        <v>42929</v>
      </c>
      <c r="B585">
        <v>668.9</v>
      </c>
      <c r="C585">
        <v>390.4</v>
      </c>
      <c r="D585">
        <v>3070.4</v>
      </c>
      <c r="E585">
        <v>2909.7</v>
      </c>
      <c r="F585" s="118">
        <f t="shared" si="126"/>
        <v>3739.3</v>
      </c>
      <c r="G585" s="2">
        <f t="shared" si="127"/>
        <v>3300.1</v>
      </c>
      <c r="H585" s="118">
        <f t="shared" si="129"/>
        <v>81</v>
      </c>
      <c r="I585">
        <v>383.4</v>
      </c>
    </row>
    <row r="586" spans="1:24" x14ac:dyDescent="0.2">
      <c r="A586" s="30">
        <f t="shared" si="128"/>
        <v>42936</v>
      </c>
      <c r="B586">
        <v>617.4</v>
      </c>
      <c r="C586">
        <v>336.7</v>
      </c>
      <c r="D586">
        <v>3122.7</v>
      </c>
      <c r="E586">
        <v>2962.8</v>
      </c>
      <c r="F586" s="118">
        <f t="shared" si="126"/>
        <v>3740.1</v>
      </c>
      <c r="G586" s="2">
        <f t="shared" si="127"/>
        <v>3299.5</v>
      </c>
      <c r="H586" s="118">
        <f t="shared" si="129"/>
        <v>0.79999999999972715</v>
      </c>
      <c r="I586">
        <v>413.5</v>
      </c>
    </row>
    <row r="587" spans="1:24" x14ac:dyDescent="0.2">
      <c r="A587" s="30">
        <f t="shared" si="128"/>
        <v>42943</v>
      </c>
      <c r="B587" s="118">
        <v>392</v>
      </c>
      <c r="C587">
        <v>297.2</v>
      </c>
      <c r="D587">
        <v>3315</v>
      </c>
      <c r="E587">
        <v>3009.1</v>
      </c>
      <c r="F587" s="118">
        <f t="shared" si="126"/>
        <v>3707</v>
      </c>
      <c r="G587" s="2">
        <f t="shared" si="127"/>
        <v>3306.2999999999997</v>
      </c>
      <c r="H587" s="118">
        <f t="shared" si="129"/>
        <v>-33.099999999999909</v>
      </c>
      <c r="I587">
        <v>427.5</v>
      </c>
    </row>
    <row r="588" spans="1:24" x14ac:dyDescent="0.2">
      <c r="A588" s="30">
        <f t="shared" si="128"/>
        <v>42950</v>
      </c>
      <c r="B588">
        <v>385.3</v>
      </c>
      <c r="C588">
        <v>256.89999999999998</v>
      </c>
      <c r="D588">
        <v>3344.6</v>
      </c>
      <c r="E588">
        <v>3056.6</v>
      </c>
      <c r="F588" s="118">
        <f t="shared" si="126"/>
        <v>3729.9</v>
      </c>
      <c r="G588" s="2">
        <f t="shared" si="127"/>
        <v>3313.5</v>
      </c>
      <c r="H588" s="118">
        <f t="shared" si="129"/>
        <v>22.900000000000091</v>
      </c>
      <c r="I588">
        <v>547.4</v>
      </c>
    </row>
    <row r="589" spans="1:24" x14ac:dyDescent="0.2">
      <c r="A589" s="30">
        <f t="shared" si="128"/>
        <v>42957</v>
      </c>
      <c r="B589" s="118">
        <v>272</v>
      </c>
      <c r="C589">
        <v>236.5</v>
      </c>
      <c r="D589">
        <v>3488.6</v>
      </c>
      <c r="E589">
        <v>3076.4</v>
      </c>
      <c r="F589" s="118">
        <f t="shared" si="126"/>
        <v>3760.6</v>
      </c>
      <c r="G589" s="2">
        <f t="shared" si="127"/>
        <v>3312.9</v>
      </c>
      <c r="H589" s="118">
        <f t="shared" si="129"/>
        <v>30.699999999999818</v>
      </c>
      <c r="I589">
        <v>569.20000000000005</v>
      </c>
    </row>
    <row r="590" spans="1:24" x14ac:dyDescent="0.2">
      <c r="A590" s="30">
        <f t="shared" si="128"/>
        <v>42964</v>
      </c>
      <c r="B590">
        <v>239.3</v>
      </c>
      <c r="C590">
        <v>146.4</v>
      </c>
      <c r="D590">
        <v>3520.7</v>
      </c>
      <c r="E590">
        <v>3167.5</v>
      </c>
      <c r="F590" s="118">
        <f t="shared" si="126"/>
        <v>3760</v>
      </c>
      <c r="G590" s="2">
        <f t="shared" si="127"/>
        <v>3313.9</v>
      </c>
      <c r="H590" s="118">
        <f t="shared" si="129"/>
        <v>-0.59999999999990905</v>
      </c>
      <c r="I590">
        <v>595.29999999999995</v>
      </c>
    </row>
    <row r="591" spans="1:24" x14ac:dyDescent="0.2">
      <c r="A591" s="30">
        <f t="shared" si="128"/>
        <v>42971</v>
      </c>
      <c r="B591">
        <v>157.6</v>
      </c>
      <c r="C591" s="164">
        <v>119.4</v>
      </c>
      <c r="D591" s="164">
        <v>3605.7</v>
      </c>
      <c r="E591" s="164">
        <v>3200.8</v>
      </c>
      <c r="F591" s="167">
        <f t="shared" si="126"/>
        <v>3763.2999999999997</v>
      </c>
      <c r="G591" s="175">
        <f t="shared" si="127"/>
        <v>3320.2000000000003</v>
      </c>
      <c r="H591" s="167">
        <f t="shared" si="129"/>
        <v>3.2999999999997272</v>
      </c>
      <c r="I591" s="164">
        <v>595.9</v>
      </c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</row>
    <row r="592" spans="1:24" x14ac:dyDescent="0.2">
      <c r="A592" s="30">
        <f t="shared" si="128"/>
        <v>42978</v>
      </c>
      <c r="B592">
        <v>100.1</v>
      </c>
      <c r="C592" s="164">
        <v>67.900000000000006</v>
      </c>
      <c r="D592" s="164">
        <v>3665</v>
      </c>
      <c r="E592" s="164">
        <v>3252.6</v>
      </c>
      <c r="F592" s="167">
        <f t="shared" si="126"/>
        <v>3765.1</v>
      </c>
      <c r="G592" s="175">
        <f t="shared" si="127"/>
        <v>3320.5</v>
      </c>
      <c r="H592" s="167">
        <f t="shared" si="129"/>
        <v>1.8000000000001819</v>
      </c>
      <c r="I592" s="164">
        <v>772.7</v>
      </c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</row>
    <row r="593" spans="1:24" x14ac:dyDescent="0.2">
      <c r="A593" s="30">
        <f t="shared" si="128"/>
        <v>42985</v>
      </c>
      <c r="B593">
        <v>754.3</v>
      </c>
      <c r="C593" s="164">
        <v>1062.8</v>
      </c>
      <c r="D593" s="164">
        <v>84.6</v>
      </c>
      <c r="E593" s="164">
        <v>72.2</v>
      </c>
      <c r="F593" s="167">
        <f t="shared" si="126"/>
        <v>838.9</v>
      </c>
      <c r="G593" s="175">
        <f t="shared" si="127"/>
        <v>1135</v>
      </c>
      <c r="H593" s="167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</row>
    <row r="594" spans="1:24" x14ac:dyDescent="0.2">
      <c r="A594" s="30">
        <f t="shared" si="128"/>
        <v>42992</v>
      </c>
      <c r="B594">
        <v>920.1</v>
      </c>
      <c r="C594" s="164">
        <v>965.3</v>
      </c>
      <c r="D594" s="164">
        <v>131.80000000000001</v>
      </c>
      <c r="E594" s="164">
        <v>167.9</v>
      </c>
      <c r="F594" s="167">
        <f t="shared" si="126"/>
        <v>1051.9000000000001</v>
      </c>
      <c r="G594" s="175">
        <f t="shared" si="127"/>
        <v>1133.2</v>
      </c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</row>
    <row r="595" spans="1:24" x14ac:dyDescent="0.2">
      <c r="A595" s="30">
        <f t="shared" si="128"/>
        <v>42999</v>
      </c>
      <c r="B595">
        <v>1107.5999999999999</v>
      </c>
      <c r="C595" s="164">
        <v>972.9</v>
      </c>
      <c r="D595" s="164">
        <v>145.19999999999999</v>
      </c>
      <c r="E595" s="164">
        <v>167.9</v>
      </c>
      <c r="F595" s="167">
        <f t="shared" si="126"/>
        <v>1252.8</v>
      </c>
      <c r="G595" s="175">
        <f t="shared" si="127"/>
        <v>1140.8</v>
      </c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</row>
    <row r="596" spans="1:24" x14ac:dyDescent="0.2">
      <c r="A596" s="30">
        <f t="shared" si="128"/>
        <v>43006</v>
      </c>
      <c r="B596">
        <v>1072.8</v>
      </c>
      <c r="C596">
        <v>973.5</v>
      </c>
      <c r="D596">
        <v>244.4</v>
      </c>
      <c r="E596">
        <v>208.9</v>
      </c>
      <c r="F596" s="167">
        <f t="shared" si="126"/>
        <v>1317.2</v>
      </c>
      <c r="G596" s="175">
        <f t="shared" si="127"/>
        <v>1182.4000000000001</v>
      </c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</row>
    <row r="597" spans="1:24" x14ac:dyDescent="0.2">
      <c r="A597" s="30">
        <f t="shared" si="128"/>
        <v>43013</v>
      </c>
      <c r="B597">
        <v>1002.5</v>
      </c>
      <c r="C597">
        <v>884.3</v>
      </c>
      <c r="D597">
        <v>361</v>
      </c>
      <c r="E597">
        <v>298.2</v>
      </c>
      <c r="F597" s="167">
        <f t="shared" si="126"/>
        <v>1363.5</v>
      </c>
      <c r="G597" s="175">
        <f t="shared" si="127"/>
        <v>1182.5</v>
      </c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</row>
    <row r="598" spans="1:24" x14ac:dyDescent="0.2">
      <c r="A598" s="30">
        <f t="shared" si="128"/>
        <v>43020</v>
      </c>
      <c r="B598">
        <v>965.3</v>
      </c>
      <c r="C598">
        <v>831.9</v>
      </c>
      <c r="D598">
        <v>416.3</v>
      </c>
      <c r="E598">
        <v>432.8</v>
      </c>
      <c r="F598" s="167">
        <f t="shared" si="126"/>
        <v>1381.6</v>
      </c>
      <c r="G598" s="175">
        <f t="shared" si="127"/>
        <v>1264.7</v>
      </c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</row>
    <row r="599" spans="1:24" x14ac:dyDescent="0.2">
      <c r="A599" s="30">
        <f t="shared" si="128"/>
        <v>43027</v>
      </c>
      <c r="B599">
        <v>898.2</v>
      </c>
      <c r="C599">
        <v>860.1</v>
      </c>
      <c r="D599">
        <v>528.79999999999995</v>
      </c>
      <c r="E599">
        <v>499.1</v>
      </c>
      <c r="F599" s="167">
        <f t="shared" si="126"/>
        <v>1427</v>
      </c>
      <c r="G599" s="175">
        <f t="shared" si="127"/>
        <v>1359.2</v>
      </c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</row>
    <row r="600" spans="1:24" x14ac:dyDescent="0.2">
      <c r="A600" s="30">
        <f t="shared" si="128"/>
        <v>43034</v>
      </c>
      <c r="B600">
        <v>848.9</v>
      </c>
      <c r="C600">
        <v>876.6</v>
      </c>
      <c r="D600">
        <v>587.9</v>
      </c>
      <c r="E600">
        <v>612.9</v>
      </c>
      <c r="F600" s="167">
        <f t="shared" si="126"/>
        <v>1436.8</v>
      </c>
      <c r="G600" s="175">
        <f t="shared" si="127"/>
        <v>1489.5</v>
      </c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</row>
    <row r="601" spans="1:24" x14ac:dyDescent="0.2">
      <c r="A601" s="30">
        <f t="shared" si="128"/>
        <v>43041</v>
      </c>
      <c r="B601">
        <v>887.8</v>
      </c>
      <c r="C601">
        <v>780.6</v>
      </c>
      <c r="D601">
        <v>745</v>
      </c>
      <c r="E601">
        <v>790.7</v>
      </c>
      <c r="F601" s="167">
        <f t="shared" si="126"/>
        <v>1632.8</v>
      </c>
      <c r="G601" s="175">
        <f t="shared" si="127"/>
        <v>1571.3000000000002</v>
      </c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</row>
    <row r="602" spans="1:24" x14ac:dyDescent="0.2">
      <c r="A602" s="30">
        <f t="shared" si="128"/>
        <v>43048</v>
      </c>
      <c r="B602" s="118">
        <v>833</v>
      </c>
      <c r="C602">
        <v>754.9</v>
      </c>
      <c r="D602">
        <v>838.7</v>
      </c>
      <c r="E602">
        <v>890.8</v>
      </c>
      <c r="F602" s="167">
        <f t="shared" si="126"/>
        <v>1671.7</v>
      </c>
      <c r="G602" s="175">
        <f t="shared" si="127"/>
        <v>1645.6999999999998</v>
      </c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</row>
    <row r="603" spans="1:24" x14ac:dyDescent="0.2">
      <c r="A603" s="30">
        <f t="shared" si="128"/>
        <v>43055</v>
      </c>
      <c r="B603">
        <v>864.4</v>
      </c>
      <c r="C603">
        <v>738</v>
      </c>
      <c r="D603">
        <v>913.2</v>
      </c>
      <c r="E603">
        <v>974.5</v>
      </c>
      <c r="F603" s="167">
        <f t="shared" si="126"/>
        <v>1777.6</v>
      </c>
      <c r="G603" s="175">
        <f t="shared" si="127"/>
        <v>1712.5</v>
      </c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</row>
    <row r="604" spans="1:24" x14ac:dyDescent="0.2">
      <c r="A604" s="30">
        <f t="shared" si="128"/>
        <v>43062</v>
      </c>
      <c r="B604">
        <v>828.8</v>
      </c>
      <c r="C604">
        <v>764.5</v>
      </c>
      <c r="D604">
        <v>974.3</v>
      </c>
      <c r="E604">
        <v>1027.3</v>
      </c>
      <c r="F604" s="167">
        <f t="shared" si="126"/>
        <v>1803.1</v>
      </c>
      <c r="G604" s="175">
        <f t="shared" si="127"/>
        <v>1791.8</v>
      </c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</row>
    <row r="605" spans="1:24" x14ac:dyDescent="0.2">
      <c r="A605" s="30">
        <f t="shared" si="128"/>
        <v>43069</v>
      </c>
      <c r="B605">
        <v>839.7</v>
      </c>
      <c r="C605">
        <v>768.7</v>
      </c>
      <c r="D605">
        <v>1014.6</v>
      </c>
      <c r="E605">
        <v>1086.4000000000001</v>
      </c>
      <c r="F605" s="167">
        <f t="shared" si="126"/>
        <v>1854.3000000000002</v>
      </c>
      <c r="G605" s="175">
        <f t="shared" si="127"/>
        <v>1855.1000000000001</v>
      </c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</row>
    <row r="606" spans="1:24" x14ac:dyDescent="0.2">
      <c r="A606" s="30">
        <f t="shared" si="128"/>
        <v>43076</v>
      </c>
      <c r="B606" s="118">
        <v>870</v>
      </c>
      <c r="C606" s="164">
        <v>775.4</v>
      </c>
      <c r="D606" s="164">
        <v>1054.2</v>
      </c>
      <c r="E606" s="164">
        <v>1138.4000000000001</v>
      </c>
      <c r="F606" s="167">
        <f t="shared" si="126"/>
        <v>1924.2</v>
      </c>
      <c r="G606" s="175">
        <f t="shared" si="127"/>
        <v>1913.8000000000002</v>
      </c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</row>
    <row r="607" spans="1:24" x14ac:dyDescent="0.2">
      <c r="A607" s="30">
        <f t="shared" si="128"/>
        <v>43083</v>
      </c>
      <c r="B607">
        <v>912.5</v>
      </c>
      <c r="C607">
        <v>755.2</v>
      </c>
      <c r="D607">
        <v>1122.5999999999999</v>
      </c>
      <c r="E607">
        <v>1158.5999999999999</v>
      </c>
      <c r="F607" s="167">
        <f t="shared" si="126"/>
        <v>2035.1</v>
      </c>
      <c r="G607" s="175">
        <f t="shared" si="127"/>
        <v>1913.8</v>
      </c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</row>
    <row r="608" spans="1:24" x14ac:dyDescent="0.2">
      <c r="A608" s="30">
        <f t="shared" si="128"/>
        <v>43090</v>
      </c>
      <c r="B608">
        <v>880.6</v>
      </c>
      <c r="C608" s="164">
        <v>741.5</v>
      </c>
      <c r="D608" s="164">
        <v>1222</v>
      </c>
      <c r="E608" s="164">
        <v>1238.2</v>
      </c>
      <c r="F608" s="167">
        <f t="shared" si="126"/>
        <v>2102.6</v>
      </c>
      <c r="G608" s="175">
        <f t="shared" si="127"/>
        <v>1979.7</v>
      </c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</row>
    <row r="609" spans="1:24" x14ac:dyDescent="0.2">
      <c r="A609" s="30">
        <f t="shared" si="128"/>
        <v>43097</v>
      </c>
      <c r="B609">
        <v>842.1</v>
      </c>
      <c r="C609">
        <v>748.8</v>
      </c>
      <c r="D609">
        <v>1282.8</v>
      </c>
      <c r="E609">
        <v>1258.8</v>
      </c>
      <c r="F609" s="167">
        <f t="shared" si="126"/>
        <v>2124.9</v>
      </c>
      <c r="G609" s="175">
        <f t="shared" si="127"/>
        <v>2007.6</v>
      </c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</row>
    <row r="610" spans="1:24" x14ac:dyDescent="0.2">
      <c r="A610" s="30">
        <f t="shared" si="128"/>
        <v>43104</v>
      </c>
      <c r="B610">
        <v>766.5</v>
      </c>
      <c r="C610">
        <v>758.7</v>
      </c>
      <c r="D610">
        <v>1359.9</v>
      </c>
      <c r="E610">
        <v>1316.7</v>
      </c>
      <c r="F610" s="167">
        <f t="shared" si="126"/>
        <v>2126.4</v>
      </c>
      <c r="G610" s="175">
        <f t="shared" si="127"/>
        <v>2075.4</v>
      </c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</row>
    <row r="611" spans="1:24" x14ac:dyDescent="0.2">
      <c r="A611" s="30">
        <f t="shared" si="128"/>
        <v>43111</v>
      </c>
      <c r="B611">
        <v>903.7</v>
      </c>
      <c r="C611">
        <v>873</v>
      </c>
      <c r="D611">
        <v>1460.8</v>
      </c>
      <c r="E611">
        <v>1386.4</v>
      </c>
      <c r="F611" s="167">
        <f t="shared" si="126"/>
        <v>2364.5</v>
      </c>
      <c r="G611" s="175">
        <f t="shared" si="127"/>
        <v>2259.4</v>
      </c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</row>
    <row r="612" spans="1:24" x14ac:dyDescent="0.2">
      <c r="A612" s="30">
        <f t="shared" si="128"/>
        <v>43118</v>
      </c>
      <c r="B612">
        <v>938.8</v>
      </c>
      <c r="C612">
        <v>1003.8</v>
      </c>
      <c r="D612">
        <v>1512.2</v>
      </c>
      <c r="E612">
        <v>1423.4</v>
      </c>
      <c r="F612" s="167">
        <f t="shared" si="126"/>
        <v>2451</v>
      </c>
      <c r="G612" s="175">
        <f t="shared" si="127"/>
        <v>2427.1999999999998</v>
      </c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</row>
    <row r="613" spans="1:24" x14ac:dyDescent="0.2">
      <c r="A613" s="30">
        <f t="shared" si="128"/>
        <v>43125</v>
      </c>
      <c r="B613">
        <v>900.9</v>
      </c>
      <c r="C613">
        <v>985.2</v>
      </c>
      <c r="D613">
        <v>1562.3</v>
      </c>
      <c r="E613">
        <v>1520.8</v>
      </c>
      <c r="F613" s="167">
        <f t="shared" si="126"/>
        <v>2463.1999999999998</v>
      </c>
      <c r="G613" s="175">
        <f t="shared" si="127"/>
        <v>2506</v>
      </c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</row>
    <row r="614" spans="1:24" x14ac:dyDescent="0.2">
      <c r="A614" s="30">
        <f t="shared" si="128"/>
        <v>43132</v>
      </c>
      <c r="B614">
        <v>1035.9000000000001</v>
      </c>
      <c r="C614">
        <v>1027.0999999999999</v>
      </c>
      <c r="D614">
        <v>1621.6</v>
      </c>
      <c r="E614">
        <v>1584.5</v>
      </c>
      <c r="F614" s="167">
        <f t="shared" si="126"/>
        <v>2657.5</v>
      </c>
      <c r="G614" s="175">
        <f t="shared" si="127"/>
        <v>2611.6</v>
      </c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</row>
    <row r="615" spans="1:24" x14ac:dyDescent="0.2">
      <c r="A615" s="30">
        <f t="shared" si="128"/>
        <v>43139</v>
      </c>
      <c r="B615">
        <v>1073.5999999999999</v>
      </c>
      <c r="C615">
        <v>994.2</v>
      </c>
      <c r="D615">
        <v>1717.2</v>
      </c>
      <c r="E615">
        <v>1631.5</v>
      </c>
      <c r="F615" s="167">
        <f t="shared" si="126"/>
        <v>2790.8</v>
      </c>
      <c r="G615" s="175">
        <f t="shared" si="127"/>
        <v>2625.7</v>
      </c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</row>
    <row r="616" spans="1:24" x14ac:dyDescent="0.2">
      <c r="A616" s="30">
        <f t="shared" si="128"/>
        <v>43146</v>
      </c>
      <c r="B616">
        <v>1072.3</v>
      </c>
      <c r="C616">
        <v>1017.8</v>
      </c>
      <c r="D616">
        <v>1778</v>
      </c>
      <c r="E616" s="118">
        <v>1751</v>
      </c>
      <c r="F616" s="167">
        <f t="shared" si="126"/>
        <v>2850.3</v>
      </c>
      <c r="G616" s="175">
        <f t="shared" si="127"/>
        <v>2768.8</v>
      </c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</row>
    <row r="617" spans="1:24" x14ac:dyDescent="0.2">
      <c r="A617" s="30">
        <f t="shared" si="128"/>
        <v>43153</v>
      </c>
      <c r="B617">
        <v>1367.9</v>
      </c>
      <c r="C617">
        <v>1004.3</v>
      </c>
      <c r="D617">
        <v>1816.9</v>
      </c>
      <c r="E617">
        <v>1796.3</v>
      </c>
      <c r="F617" s="167">
        <f t="shared" si="126"/>
        <v>3184.8</v>
      </c>
      <c r="G617" s="175">
        <f t="shared" si="127"/>
        <v>2800.6</v>
      </c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</row>
    <row r="618" spans="1:24" x14ac:dyDescent="0.2">
      <c r="A618" s="30">
        <f t="shared" si="128"/>
        <v>43160</v>
      </c>
      <c r="B618">
        <v>1567.3</v>
      </c>
      <c r="C618">
        <v>1100.2</v>
      </c>
      <c r="D618">
        <v>1924.5</v>
      </c>
      <c r="E618" s="118">
        <v>1852</v>
      </c>
      <c r="F618" s="167">
        <f t="shared" si="126"/>
        <v>3491.8</v>
      </c>
      <c r="G618" s="175">
        <f t="shared" si="127"/>
        <v>2952.2</v>
      </c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</row>
    <row r="619" spans="1:24" x14ac:dyDescent="0.2">
      <c r="A619" s="30">
        <f t="shared" si="128"/>
        <v>43167</v>
      </c>
      <c r="B619">
        <v>1562.2</v>
      </c>
      <c r="C619">
        <v>1037.5999999999999</v>
      </c>
      <c r="D619">
        <v>1995.7</v>
      </c>
      <c r="E619">
        <v>1928.6</v>
      </c>
      <c r="F619" s="118">
        <f t="shared" si="126"/>
        <v>3557.9</v>
      </c>
      <c r="G619" s="2">
        <f t="shared" si="127"/>
        <v>2966.2</v>
      </c>
    </row>
    <row r="620" spans="1:24" x14ac:dyDescent="0.2">
      <c r="A620" s="30">
        <f t="shared" si="128"/>
        <v>43174</v>
      </c>
      <c r="B620">
        <v>1564.2</v>
      </c>
      <c r="C620">
        <v>1023.5</v>
      </c>
      <c r="D620">
        <v>2056.9</v>
      </c>
      <c r="E620">
        <v>2050.1</v>
      </c>
      <c r="F620" s="118">
        <f t="shared" si="126"/>
        <v>3621.1000000000004</v>
      </c>
      <c r="G620" s="2">
        <f t="shared" si="127"/>
        <v>3073.6</v>
      </c>
    </row>
    <row r="621" spans="1:24" x14ac:dyDescent="0.2">
      <c r="A621" s="30">
        <f t="shared" si="128"/>
        <v>43181</v>
      </c>
      <c r="B621">
        <v>1464.9</v>
      </c>
      <c r="C621">
        <v>1144.7</v>
      </c>
      <c r="D621">
        <v>2158.6</v>
      </c>
      <c r="E621">
        <v>2101.6</v>
      </c>
      <c r="F621" s="118">
        <f t="shared" si="126"/>
        <v>3623.5</v>
      </c>
      <c r="G621" s="2">
        <f t="shared" si="127"/>
        <v>3246.3</v>
      </c>
    </row>
    <row r="622" spans="1:24" x14ac:dyDescent="0.2">
      <c r="A622" s="30">
        <f t="shared" si="128"/>
        <v>43188</v>
      </c>
      <c r="B622">
        <v>1364.3</v>
      </c>
      <c r="C622">
        <v>1127.4000000000001</v>
      </c>
      <c r="D622">
        <v>2244.6999999999998</v>
      </c>
      <c r="E622">
        <v>2157.1</v>
      </c>
      <c r="F622" s="118">
        <f t="shared" si="126"/>
        <v>3609</v>
      </c>
      <c r="G622" s="2">
        <f t="shared" si="127"/>
        <v>3284.5</v>
      </c>
    </row>
    <row r="623" spans="1:24" x14ac:dyDescent="0.2">
      <c r="A623" s="30">
        <f t="shared" si="128"/>
        <v>43195</v>
      </c>
      <c r="B623">
        <v>1448.5</v>
      </c>
      <c r="C623">
        <v>1103</v>
      </c>
      <c r="D623">
        <v>2291.9</v>
      </c>
      <c r="E623">
        <v>2217.1999999999998</v>
      </c>
      <c r="F623" s="118">
        <f t="shared" si="126"/>
        <v>3740.4</v>
      </c>
      <c r="G623" s="2">
        <f t="shared" si="127"/>
        <v>3320.2</v>
      </c>
    </row>
    <row r="624" spans="1:24" x14ac:dyDescent="0.2">
      <c r="A624" s="30">
        <f t="shared" si="128"/>
        <v>43202</v>
      </c>
      <c r="B624">
        <v>1490.8</v>
      </c>
      <c r="C624">
        <v>1059.5</v>
      </c>
      <c r="D624">
        <v>2379.3000000000002</v>
      </c>
      <c r="E624">
        <v>2259.5</v>
      </c>
      <c r="F624" s="118">
        <f t="shared" si="126"/>
        <v>3870.1000000000004</v>
      </c>
      <c r="G624" s="2">
        <f t="shared" si="127"/>
        <v>3319</v>
      </c>
    </row>
    <row r="625" spans="1:8" x14ac:dyDescent="0.2">
      <c r="A625" s="30">
        <f t="shared" si="128"/>
        <v>43209</v>
      </c>
      <c r="B625">
        <v>1503.9</v>
      </c>
      <c r="C625">
        <v>1095.9000000000001</v>
      </c>
      <c r="D625">
        <v>2419.1999999999998</v>
      </c>
      <c r="E625" s="118">
        <v>2315</v>
      </c>
      <c r="F625" s="118">
        <f t="shared" si="126"/>
        <v>3923.1</v>
      </c>
      <c r="G625" s="2">
        <f t="shared" si="127"/>
        <v>3410.9</v>
      </c>
    </row>
    <row r="626" spans="1:8" x14ac:dyDescent="0.2">
      <c r="A626" s="30">
        <f t="shared" si="128"/>
        <v>43216</v>
      </c>
      <c r="B626">
        <v>1496.8</v>
      </c>
      <c r="C626">
        <v>959.7</v>
      </c>
      <c r="D626">
        <v>2552.5</v>
      </c>
      <c r="E626" s="118">
        <v>2435</v>
      </c>
      <c r="F626" s="118">
        <f t="shared" si="126"/>
        <v>4049.3</v>
      </c>
      <c r="G626" s="2">
        <f t="shared" si="127"/>
        <v>3394.7</v>
      </c>
    </row>
    <row r="627" spans="1:8" x14ac:dyDescent="0.2">
      <c r="A627" s="30">
        <f t="shared" si="128"/>
        <v>43223</v>
      </c>
      <c r="B627">
        <v>1448.5</v>
      </c>
      <c r="C627">
        <v>967.6</v>
      </c>
      <c r="D627">
        <v>2603.1999999999998</v>
      </c>
      <c r="E627">
        <v>2452.5</v>
      </c>
      <c r="F627" s="118">
        <f t="shared" si="126"/>
        <v>4051.7</v>
      </c>
      <c r="G627" s="2">
        <f t="shared" si="127"/>
        <v>3420.1</v>
      </c>
      <c r="H627">
        <v>442.6</v>
      </c>
    </row>
    <row r="628" spans="1:8" x14ac:dyDescent="0.2">
      <c r="A628" s="30">
        <f t="shared" si="128"/>
        <v>43230</v>
      </c>
      <c r="B628">
        <v>1455.6</v>
      </c>
      <c r="C628">
        <v>933</v>
      </c>
      <c r="D628">
        <v>2681.7</v>
      </c>
      <c r="E628">
        <v>2513.6</v>
      </c>
      <c r="F628" s="118">
        <f t="shared" si="126"/>
        <v>4137.2999999999993</v>
      </c>
      <c r="G628" s="2">
        <f t="shared" si="127"/>
        <v>3446.6</v>
      </c>
      <c r="H628">
        <v>504.6</v>
      </c>
    </row>
    <row r="629" spans="1:8" x14ac:dyDescent="0.2">
      <c r="A629" s="30">
        <f t="shared" si="128"/>
        <v>43237</v>
      </c>
      <c r="B629">
        <v>1386.3</v>
      </c>
      <c r="C629">
        <v>872.3</v>
      </c>
      <c r="D629">
        <v>2796.2</v>
      </c>
      <c r="E629">
        <v>2582.5</v>
      </c>
      <c r="F629" s="118">
        <f t="shared" ref="F629:F677" si="130">+B629+D629</f>
        <v>4182.5</v>
      </c>
      <c r="G629" s="2">
        <f t="shared" ref="G629:G677" si="131">+C629+E629</f>
        <v>3454.8</v>
      </c>
      <c r="H629">
        <v>504.6</v>
      </c>
    </row>
    <row r="630" spans="1:8" x14ac:dyDescent="0.2">
      <c r="A630" s="30">
        <f t="shared" si="128"/>
        <v>43244</v>
      </c>
      <c r="B630">
        <v>1330.1</v>
      </c>
      <c r="C630">
        <v>858.4</v>
      </c>
      <c r="D630">
        <v>2899</v>
      </c>
      <c r="E630">
        <v>2641.3</v>
      </c>
      <c r="F630" s="118">
        <f t="shared" si="130"/>
        <v>4229.1000000000004</v>
      </c>
      <c r="G630" s="2">
        <f t="shared" si="131"/>
        <v>3499.7000000000003</v>
      </c>
      <c r="H630">
        <v>504.6</v>
      </c>
    </row>
    <row r="631" spans="1:8" x14ac:dyDescent="0.2">
      <c r="A631" s="30">
        <f t="shared" si="128"/>
        <v>43251</v>
      </c>
      <c r="B631">
        <v>1274.7</v>
      </c>
      <c r="C631">
        <v>743.1</v>
      </c>
      <c r="D631">
        <v>2986.4</v>
      </c>
      <c r="E631">
        <v>2756.2</v>
      </c>
      <c r="F631" s="118">
        <f t="shared" si="130"/>
        <v>4261.1000000000004</v>
      </c>
      <c r="G631" s="2">
        <f t="shared" si="131"/>
        <v>3499.2999999999997</v>
      </c>
      <c r="H631">
        <v>504.6</v>
      </c>
    </row>
    <row r="632" spans="1:8" x14ac:dyDescent="0.2">
      <c r="A632" s="30">
        <f t="shared" si="128"/>
        <v>43258</v>
      </c>
      <c r="B632">
        <v>1154.4000000000001</v>
      </c>
      <c r="C632">
        <v>711.7</v>
      </c>
      <c r="D632">
        <v>3114.1</v>
      </c>
      <c r="E632">
        <v>2804.1</v>
      </c>
      <c r="F632" s="118">
        <f t="shared" si="130"/>
        <v>4268.5</v>
      </c>
      <c r="G632" s="2">
        <f t="shared" si="131"/>
        <v>3515.8</v>
      </c>
      <c r="H632">
        <v>659.2</v>
      </c>
    </row>
    <row r="633" spans="1:8" x14ac:dyDescent="0.2">
      <c r="A633" s="30">
        <f t="shared" si="128"/>
        <v>43265</v>
      </c>
      <c r="B633">
        <v>1042.9000000000001</v>
      </c>
      <c r="C633">
        <v>711.7</v>
      </c>
      <c r="D633">
        <v>3193.2</v>
      </c>
      <c r="E633">
        <v>2815.7</v>
      </c>
      <c r="F633" s="118">
        <f t="shared" si="130"/>
        <v>4236.1000000000004</v>
      </c>
      <c r="G633" s="2">
        <f t="shared" si="131"/>
        <v>3527.3999999999996</v>
      </c>
      <c r="H633">
        <v>659.2</v>
      </c>
    </row>
    <row r="634" spans="1:8" x14ac:dyDescent="0.2">
      <c r="A634" s="30">
        <f t="shared" si="128"/>
        <v>43272</v>
      </c>
      <c r="B634">
        <v>1015.1</v>
      </c>
      <c r="C634">
        <v>654.1</v>
      </c>
      <c r="D634">
        <v>3233.1</v>
      </c>
      <c r="E634">
        <v>2891.4</v>
      </c>
      <c r="F634" s="118">
        <f t="shared" si="130"/>
        <v>4248.2</v>
      </c>
      <c r="G634" s="2">
        <f t="shared" si="131"/>
        <v>3545.5</v>
      </c>
      <c r="H634">
        <v>794.2</v>
      </c>
    </row>
    <row r="635" spans="1:8" x14ac:dyDescent="0.2">
      <c r="A635" s="30">
        <f t="shared" si="128"/>
        <v>43279</v>
      </c>
      <c r="B635">
        <v>906.9</v>
      </c>
      <c r="C635">
        <v>724.7</v>
      </c>
      <c r="D635">
        <v>3387.6</v>
      </c>
      <c r="E635">
        <v>2962</v>
      </c>
      <c r="F635" s="118">
        <f t="shared" si="130"/>
        <v>4294.5</v>
      </c>
      <c r="G635" s="2">
        <f t="shared" si="131"/>
        <v>3686.7</v>
      </c>
      <c r="H635">
        <v>984.9</v>
      </c>
    </row>
    <row r="636" spans="1:8" x14ac:dyDescent="0.2">
      <c r="A636" s="30">
        <f t="shared" si="128"/>
        <v>43286</v>
      </c>
      <c r="B636">
        <v>808.4</v>
      </c>
      <c r="C636">
        <v>636.9</v>
      </c>
      <c r="D636">
        <v>3450.4</v>
      </c>
      <c r="E636">
        <v>3021.4</v>
      </c>
      <c r="F636" s="118">
        <f t="shared" si="130"/>
        <v>4258.8</v>
      </c>
      <c r="G636" s="2">
        <f t="shared" si="131"/>
        <v>3658.3</v>
      </c>
      <c r="H636">
        <v>1009.6</v>
      </c>
    </row>
    <row r="637" spans="1:8" x14ac:dyDescent="0.2">
      <c r="A637" s="30">
        <f t="shared" si="128"/>
        <v>43293</v>
      </c>
      <c r="B637">
        <v>755.2</v>
      </c>
      <c r="C637">
        <v>668.9</v>
      </c>
      <c r="D637">
        <v>3570.2</v>
      </c>
      <c r="E637">
        <v>3070.4</v>
      </c>
      <c r="F637" s="118">
        <f t="shared" si="130"/>
        <v>4325.3999999999996</v>
      </c>
      <c r="G637" s="2">
        <f t="shared" si="131"/>
        <v>3739.3</v>
      </c>
      <c r="H637">
        <v>1036.5999999999999</v>
      </c>
    </row>
    <row r="638" spans="1:8" x14ac:dyDescent="0.2">
      <c r="A638" s="30">
        <f t="shared" si="128"/>
        <v>43300</v>
      </c>
      <c r="B638" s="118">
        <v>711</v>
      </c>
      <c r="C638" s="118">
        <v>617.4</v>
      </c>
      <c r="D638">
        <v>3706.9</v>
      </c>
      <c r="E638">
        <v>3122.7</v>
      </c>
      <c r="F638" s="118">
        <f t="shared" si="130"/>
        <v>4417.8999999999996</v>
      </c>
      <c r="G638" s="2">
        <f t="shared" si="131"/>
        <v>3740.1</v>
      </c>
      <c r="H638">
        <v>1131.5999999999999</v>
      </c>
    </row>
    <row r="639" spans="1:8" x14ac:dyDescent="0.2">
      <c r="A639" s="30">
        <f t="shared" si="128"/>
        <v>43307</v>
      </c>
      <c r="B639" s="118">
        <v>672</v>
      </c>
      <c r="C639" s="118">
        <v>392</v>
      </c>
      <c r="D639">
        <v>3778.5</v>
      </c>
      <c r="E639">
        <v>3315</v>
      </c>
      <c r="F639" s="118">
        <f t="shared" si="130"/>
        <v>4450.5</v>
      </c>
      <c r="G639" s="2">
        <f t="shared" si="131"/>
        <v>3707</v>
      </c>
      <c r="H639">
        <v>1135.5999999999999</v>
      </c>
    </row>
    <row r="640" spans="1:8" x14ac:dyDescent="0.2">
      <c r="A640" s="30">
        <f t="shared" si="128"/>
        <v>43314</v>
      </c>
      <c r="B640">
        <v>663.7</v>
      </c>
      <c r="C640">
        <v>385.3</v>
      </c>
      <c r="D640">
        <v>3809.1</v>
      </c>
      <c r="E640">
        <v>3344.6</v>
      </c>
      <c r="F640" s="118">
        <f t="shared" si="130"/>
        <v>4472.8</v>
      </c>
      <c r="G640" s="2">
        <f t="shared" si="131"/>
        <v>3729.9</v>
      </c>
      <c r="H640">
        <v>1190.0999999999999</v>
      </c>
    </row>
    <row r="641" spans="1:7" x14ac:dyDescent="0.2">
      <c r="A641" s="30">
        <f t="shared" ref="A641:A704" si="132">+A640+7</f>
        <v>43321</v>
      </c>
      <c r="F641" s="118">
        <f t="shared" si="130"/>
        <v>0</v>
      </c>
      <c r="G641" s="2">
        <f t="shared" si="131"/>
        <v>0</v>
      </c>
    </row>
    <row r="642" spans="1:7" x14ac:dyDescent="0.2">
      <c r="A642" s="30">
        <f t="shared" si="132"/>
        <v>43328</v>
      </c>
      <c r="F642" s="118">
        <f t="shared" si="130"/>
        <v>0</v>
      </c>
      <c r="G642" s="2">
        <f t="shared" si="131"/>
        <v>0</v>
      </c>
    </row>
    <row r="643" spans="1:7" x14ac:dyDescent="0.2">
      <c r="A643" s="30">
        <f t="shared" si="132"/>
        <v>43335</v>
      </c>
      <c r="F643" s="118">
        <f t="shared" si="130"/>
        <v>0</v>
      </c>
      <c r="G643" s="2">
        <f t="shared" si="131"/>
        <v>0</v>
      </c>
    </row>
    <row r="644" spans="1:7" x14ac:dyDescent="0.2">
      <c r="A644" s="30">
        <f t="shared" si="132"/>
        <v>43342</v>
      </c>
      <c r="F644" s="118">
        <f t="shared" si="130"/>
        <v>0</v>
      </c>
      <c r="G644" s="2">
        <f t="shared" si="131"/>
        <v>0</v>
      </c>
    </row>
    <row r="645" spans="1:7" x14ac:dyDescent="0.2">
      <c r="A645" s="30">
        <f t="shared" si="132"/>
        <v>43349</v>
      </c>
      <c r="F645" s="118">
        <f t="shared" si="130"/>
        <v>0</v>
      </c>
      <c r="G645" s="2">
        <f t="shared" si="131"/>
        <v>0</v>
      </c>
    </row>
    <row r="646" spans="1:7" x14ac:dyDescent="0.2">
      <c r="A646" s="30">
        <f t="shared" si="132"/>
        <v>43356</v>
      </c>
      <c r="F646" s="118">
        <f t="shared" si="130"/>
        <v>0</v>
      </c>
      <c r="G646" s="2">
        <f t="shared" si="131"/>
        <v>0</v>
      </c>
    </row>
    <row r="647" spans="1:7" x14ac:dyDescent="0.2">
      <c r="A647" s="30">
        <f t="shared" si="132"/>
        <v>43363</v>
      </c>
      <c r="F647" s="118">
        <f t="shared" si="130"/>
        <v>0</v>
      </c>
      <c r="G647" s="2">
        <f t="shared" si="131"/>
        <v>0</v>
      </c>
    </row>
    <row r="648" spans="1:7" x14ac:dyDescent="0.2">
      <c r="A648" s="30">
        <f t="shared" si="132"/>
        <v>43370</v>
      </c>
      <c r="F648" s="118">
        <f t="shared" si="130"/>
        <v>0</v>
      </c>
      <c r="G648" s="2">
        <f t="shared" si="131"/>
        <v>0</v>
      </c>
    </row>
    <row r="649" spans="1:7" x14ac:dyDescent="0.2">
      <c r="A649" s="30">
        <f t="shared" si="132"/>
        <v>43377</v>
      </c>
      <c r="F649" s="118">
        <f t="shared" si="130"/>
        <v>0</v>
      </c>
      <c r="G649" s="2">
        <f t="shared" si="131"/>
        <v>0</v>
      </c>
    </row>
    <row r="650" spans="1:7" x14ac:dyDescent="0.2">
      <c r="A650" s="30">
        <f t="shared" si="132"/>
        <v>43384</v>
      </c>
      <c r="F650" s="118">
        <f t="shared" si="130"/>
        <v>0</v>
      </c>
      <c r="G650" s="2">
        <f t="shared" si="131"/>
        <v>0</v>
      </c>
    </row>
    <row r="651" spans="1:7" x14ac:dyDescent="0.2">
      <c r="A651" s="30">
        <f t="shared" si="132"/>
        <v>43391</v>
      </c>
      <c r="F651" s="118">
        <f t="shared" si="130"/>
        <v>0</v>
      </c>
      <c r="G651" s="2">
        <f t="shared" si="131"/>
        <v>0</v>
      </c>
    </row>
    <row r="652" spans="1:7" x14ac:dyDescent="0.2">
      <c r="A652" s="30">
        <f t="shared" si="132"/>
        <v>43398</v>
      </c>
      <c r="F652" s="118">
        <f t="shared" si="130"/>
        <v>0</v>
      </c>
      <c r="G652" s="2">
        <f t="shared" si="131"/>
        <v>0</v>
      </c>
    </row>
    <row r="653" spans="1:7" x14ac:dyDescent="0.2">
      <c r="A653" s="30">
        <f t="shared" si="132"/>
        <v>43405</v>
      </c>
      <c r="F653" s="118">
        <f t="shared" si="130"/>
        <v>0</v>
      </c>
      <c r="G653" s="2">
        <f t="shared" si="131"/>
        <v>0</v>
      </c>
    </row>
    <row r="654" spans="1:7" x14ac:dyDescent="0.2">
      <c r="A654" s="30">
        <f t="shared" si="132"/>
        <v>43412</v>
      </c>
      <c r="F654" s="118">
        <f t="shared" si="130"/>
        <v>0</v>
      </c>
      <c r="G654" s="2">
        <f t="shared" si="131"/>
        <v>0</v>
      </c>
    </row>
    <row r="655" spans="1:7" x14ac:dyDescent="0.2">
      <c r="A655" s="30">
        <f t="shared" si="132"/>
        <v>43419</v>
      </c>
      <c r="F655" s="118">
        <f t="shared" si="130"/>
        <v>0</v>
      </c>
      <c r="G655" s="2">
        <f t="shared" si="131"/>
        <v>0</v>
      </c>
    </row>
    <row r="656" spans="1:7" x14ac:dyDescent="0.2">
      <c r="A656" s="30">
        <f t="shared" si="132"/>
        <v>43426</v>
      </c>
      <c r="F656" s="118">
        <f t="shared" si="130"/>
        <v>0</v>
      </c>
      <c r="G656" s="2">
        <f t="shared" si="131"/>
        <v>0</v>
      </c>
    </row>
    <row r="657" spans="1:7" x14ac:dyDescent="0.2">
      <c r="A657" s="30">
        <f t="shared" si="132"/>
        <v>43433</v>
      </c>
      <c r="F657" s="118">
        <f t="shared" si="130"/>
        <v>0</v>
      </c>
      <c r="G657" s="2">
        <f t="shared" si="131"/>
        <v>0</v>
      </c>
    </row>
    <row r="658" spans="1:7" x14ac:dyDescent="0.2">
      <c r="A658" s="30">
        <f t="shared" si="132"/>
        <v>43440</v>
      </c>
      <c r="F658" s="118">
        <f t="shared" si="130"/>
        <v>0</v>
      </c>
      <c r="G658" s="2">
        <f t="shared" si="131"/>
        <v>0</v>
      </c>
    </row>
    <row r="659" spans="1:7" x14ac:dyDescent="0.2">
      <c r="A659" s="30">
        <f t="shared" si="132"/>
        <v>43447</v>
      </c>
      <c r="F659" s="118">
        <f t="shared" si="130"/>
        <v>0</v>
      </c>
      <c r="G659" s="2">
        <f t="shared" si="131"/>
        <v>0</v>
      </c>
    </row>
    <row r="660" spans="1:7" x14ac:dyDescent="0.2">
      <c r="A660" s="30">
        <f t="shared" si="132"/>
        <v>43454</v>
      </c>
      <c r="F660" s="118">
        <f t="shared" si="130"/>
        <v>0</v>
      </c>
      <c r="G660" s="2">
        <f t="shared" si="131"/>
        <v>0</v>
      </c>
    </row>
    <row r="661" spans="1:7" x14ac:dyDescent="0.2">
      <c r="A661" s="30">
        <f t="shared" si="132"/>
        <v>43461</v>
      </c>
      <c r="F661" s="118">
        <f t="shared" si="130"/>
        <v>0</v>
      </c>
      <c r="G661" s="2">
        <f t="shared" si="131"/>
        <v>0</v>
      </c>
    </row>
    <row r="662" spans="1:7" x14ac:dyDescent="0.2">
      <c r="A662" s="30">
        <f t="shared" si="132"/>
        <v>43468</v>
      </c>
      <c r="F662" s="118">
        <f t="shared" si="130"/>
        <v>0</v>
      </c>
      <c r="G662" s="2">
        <f t="shared" si="131"/>
        <v>0</v>
      </c>
    </row>
    <row r="663" spans="1:7" x14ac:dyDescent="0.2">
      <c r="A663" s="30">
        <f t="shared" si="132"/>
        <v>43475</v>
      </c>
      <c r="F663" s="118">
        <f t="shared" si="130"/>
        <v>0</v>
      </c>
      <c r="G663" s="2">
        <f t="shared" si="131"/>
        <v>0</v>
      </c>
    </row>
    <row r="664" spans="1:7" x14ac:dyDescent="0.2">
      <c r="A664" s="30">
        <f t="shared" si="132"/>
        <v>43482</v>
      </c>
      <c r="F664" s="118">
        <f t="shared" si="130"/>
        <v>0</v>
      </c>
      <c r="G664" s="2">
        <f t="shared" si="131"/>
        <v>0</v>
      </c>
    </row>
    <row r="665" spans="1:7" x14ac:dyDescent="0.2">
      <c r="A665" s="30">
        <f t="shared" si="132"/>
        <v>43489</v>
      </c>
      <c r="F665" s="118">
        <f t="shared" si="130"/>
        <v>0</v>
      </c>
      <c r="G665" s="2">
        <f t="shared" si="131"/>
        <v>0</v>
      </c>
    </row>
    <row r="666" spans="1:7" x14ac:dyDescent="0.2">
      <c r="A666" s="30">
        <f t="shared" si="132"/>
        <v>43496</v>
      </c>
      <c r="F666" s="118">
        <f t="shared" si="130"/>
        <v>0</v>
      </c>
      <c r="G666" s="2">
        <f t="shared" si="131"/>
        <v>0</v>
      </c>
    </row>
    <row r="667" spans="1:7" x14ac:dyDescent="0.2">
      <c r="A667" s="30">
        <f t="shared" si="132"/>
        <v>43503</v>
      </c>
      <c r="F667" s="118">
        <f t="shared" si="130"/>
        <v>0</v>
      </c>
      <c r="G667" s="2">
        <f t="shared" si="131"/>
        <v>0</v>
      </c>
    </row>
    <row r="668" spans="1:7" x14ac:dyDescent="0.2">
      <c r="A668" s="30">
        <f t="shared" si="132"/>
        <v>43510</v>
      </c>
      <c r="F668" s="118">
        <f t="shared" si="130"/>
        <v>0</v>
      </c>
      <c r="G668" s="2">
        <f t="shared" si="131"/>
        <v>0</v>
      </c>
    </row>
    <row r="669" spans="1:7" x14ac:dyDescent="0.2">
      <c r="A669" s="30">
        <f t="shared" si="132"/>
        <v>43517</v>
      </c>
      <c r="F669" s="118">
        <f t="shared" si="130"/>
        <v>0</v>
      </c>
      <c r="G669" s="2">
        <f t="shared" si="131"/>
        <v>0</v>
      </c>
    </row>
    <row r="670" spans="1:7" x14ac:dyDescent="0.2">
      <c r="A670" s="30">
        <f t="shared" si="132"/>
        <v>43524</v>
      </c>
      <c r="F670" s="118">
        <f t="shared" si="130"/>
        <v>0</v>
      </c>
      <c r="G670" s="2">
        <f t="shared" si="131"/>
        <v>0</v>
      </c>
    </row>
    <row r="671" spans="1:7" x14ac:dyDescent="0.2">
      <c r="A671" s="30">
        <f t="shared" si="132"/>
        <v>43531</v>
      </c>
      <c r="F671" s="118">
        <f t="shared" si="130"/>
        <v>0</v>
      </c>
      <c r="G671" s="2">
        <f t="shared" si="131"/>
        <v>0</v>
      </c>
    </row>
    <row r="672" spans="1:7" x14ac:dyDescent="0.2">
      <c r="A672" s="30">
        <f t="shared" si="132"/>
        <v>43538</v>
      </c>
      <c r="F672" s="118">
        <f t="shared" si="130"/>
        <v>0</v>
      </c>
      <c r="G672" s="2">
        <f t="shared" si="131"/>
        <v>0</v>
      </c>
    </row>
    <row r="673" spans="1:7" x14ac:dyDescent="0.2">
      <c r="A673" s="30">
        <f t="shared" si="132"/>
        <v>43545</v>
      </c>
      <c r="F673" s="118">
        <f t="shared" si="130"/>
        <v>0</v>
      </c>
      <c r="G673" s="2">
        <f t="shared" si="131"/>
        <v>0</v>
      </c>
    </row>
    <row r="674" spans="1:7" x14ac:dyDescent="0.2">
      <c r="A674" s="30">
        <f t="shared" si="132"/>
        <v>43552</v>
      </c>
      <c r="F674" s="118">
        <f t="shared" si="130"/>
        <v>0</v>
      </c>
      <c r="G674" s="2">
        <f t="shared" si="131"/>
        <v>0</v>
      </c>
    </row>
    <row r="675" spans="1:7" x14ac:dyDescent="0.2">
      <c r="A675" s="30">
        <f t="shared" si="132"/>
        <v>43559</v>
      </c>
      <c r="F675" s="118">
        <f t="shared" si="130"/>
        <v>0</v>
      </c>
      <c r="G675" s="2">
        <f t="shared" si="131"/>
        <v>0</v>
      </c>
    </row>
    <row r="676" spans="1:7" x14ac:dyDescent="0.2">
      <c r="A676" s="30">
        <f t="shared" si="132"/>
        <v>43566</v>
      </c>
      <c r="F676" s="118">
        <f t="shared" si="130"/>
        <v>0</v>
      </c>
      <c r="G676" s="2">
        <f t="shared" si="131"/>
        <v>0</v>
      </c>
    </row>
    <row r="677" spans="1:7" x14ac:dyDescent="0.2">
      <c r="A677" s="30">
        <f t="shared" si="132"/>
        <v>43573</v>
      </c>
      <c r="F677" s="118">
        <f t="shared" si="130"/>
        <v>0</v>
      </c>
      <c r="G677" s="2">
        <f t="shared" si="131"/>
        <v>0</v>
      </c>
    </row>
    <row r="678" spans="1:7" x14ac:dyDescent="0.2">
      <c r="A678" s="30">
        <f t="shared" si="132"/>
        <v>43580</v>
      </c>
    </row>
    <row r="679" spans="1:7" x14ac:dyDescent="0.2">
      <c r="A679" s="30">
        <f t="shared" si="132"/>
        <v>43587</v>
      </c>
    </row>
    <row r="680" spans="1:7" x14ac:dyDescent="0.2">
      <c r="A680" s="30">
        <f t="shared" si="132"/>
        <v>43594</v>
      </c>
    </row>
    <row r="681" spans="1:7" x14ac:dyDescent="0.2">
      <c r="A681" s="30">
        <f t="shared" si="132"/>
        <v>43601</v>
      </c>
    </row>
    <row r="682" spans="1:7" x14ac:dyDescent="0.2">
      <c r="A682" s="30">
        <f t="shared" si="132"/>
        <v>43608</v>
      </c>
    </row>
    <row r="683" spans="1:7" x14ac:dyDescent="0.2">
      <c r="A683" s="30">
        <f t="shared" si="132"/>
        <v>43615</v>
      </c>
    </row>
    <row r="684" spans="1:7" x14ac:dyDescent="0.2">
      <c r="A684" s="30">
        <f t="shared" si="132"/>
        <v>43622</v>
      </c>
    </row>
    <row r="685" spans="1:7" x14ac:dyDescent="0.2">
      <c r="A685" s="30">
        <f t="shared" si="132"/>
        <v>43629</v>
      </c>
    </row>
    <row r="686" spans="1:7" x14ac:dyDescent="0.2">
      <c r="A686" s="30">
        <f t="shared" si="132"/>
        <v>43636</v>
      </c>
    </row>
    <row r="687" spans="1:7" x14ac:dyDescent="0.2">
      <c r="A687" s="30">
        <f t="shared" si="132"/>
        <v>43643</v>
      </c>
    </row>
    <row r="688" spans="1:7" x14ac:dyDescent="0.2">
      <c r="A688" s="30">
        <f t="shared" si="132"/>
        <v>43650</v>
      </c>
    </row>
    <row r="689" spans="1:1" x14ac:dyDescent="0.2">
      <c r="A689" s="30">
        <f t="shared" si="132"/>
        <v>43657</v>
      </c>
    </row>
    <row r="690" spans="1:1" x14ac:dyDescent="0.2">
      <c r="A690" s="30">
        <f t="shared" si="132"/>
        <v>43664</v>
      </c>
    </row>
    <row r="691" spans="1:1" x14ac:dyDescent="0.2">
      <c r="A691" s="30">
        <f t="shared" si="132"/>
        <v>43671</v>
      </c>
    </row>
    <row r="692" spans="1:1" x14ac:dyDescent="0.2">
      <c r="A692" s="30">
        <f t="shared" si="132"/>
        <v>43678</v>
      </c>
    </row>
    <row r="693" spans="1:1" x14ac:dyDescent="0.2">
      <c r="A693" s="30">
        <f t="shared" si="132"/>
        <v>43685</v>
      </c>
    </row>
    <row r="694" spans="1:1" x14ac:dyDescent="0.2">
      <c r="A694" s="30">
        <f t="shared" si="132"/>
        <v>43692</v>
      </c>
    </row>
    <row r="695" spans="1:1" x14ac:dyDescent="0.2">
      <c r="A695" s="30">
        <f t="shared" si="132"/>
        <v>43699</v>
      </c>
    </row>
    <row r="696" spans="1:1" x14ac:dyDescent="0.2">
      <c r="A696" s="30">
        <f t="shared" si="132"/>
        <v>43706</v>
      </c>
    </row>
    <row r="697" spans="1:1" x14ac:dyDescent="0.2">
      <c r="A697" s="30">
        <f t="shared" si="132"/>
        <v>43713</v>
      </c>
    </row>
    <row r="698" spans="1:1" x14ac:dyDescent="0.2">
      <c r="A698" s="30">
        <f t="shared" si="132"/>
        <v>43720</v>
      </c>
    </row>
    <row r="699" spans="1:1" x14ac:dyDescent="0.2">
      <c r="A699" s="30">
        <f t="shared" si="132"/>
        <v>43727</v>
      </c>
    </row>
    <row r="700" spans="1:1" x14ac:dyDescent="0.2">
      <c r="A700" s="30">
        <f t="shared" si="132"/>
        <v>43734</v>
      </c>
    </row>
    <row r="701" spans="1:1" x14ac:dyDescent="0.2">
      <c r="A701" s="30">
        <f t="shared" si="132"/>
        <v>43741</v>
      </c>
    </row>
    <row r="702" spans="1:1" x14ac:dyDescent="0.2">
      <c r="A702" s="30">
        <f t="shared" si="132"/>
        <v>43748</v>
      </c>
    </row>
    <row r="703" spans="1:1" x14ac:dyDescent="0.2">
      <c r="A703" s="30">
        <f t="shared" si="132"/>
        <v>43755</v>
      </c>
    </row>
    <row r="704" spans="1:1" x14ac:dyDescent="0.2">
      <c r="A704" s="30">
        <f t="shared" si="132"/>
        <v>43762</v>
      </c>
    </row>
    <row r="705" spans="1:1" x14ac:dyDescent="0.2">
      <c r="A705" s="30">
        <f t="shared" ref="A705:A768" si="133">+A704+7</f>
        <v>43769</v>
      </c>
    </row>
    <row r="706" spans="1:1" x14ac:dyDescent="0.2">
      <c r="A706" s="30">
        <f t="shared" si="133"/>
        <v>43776</v>
      </c>
    </row>
    <row r="707" spans="1:1" x14ac:dyDescent="0.2">
      <c r="A707" s="30">
        <f t="shared" si="133"/>
        <v>43783</v>
      </c>
    </row>
    <row r="708" spans="1:1" x14ac:dyDescent="0.2">
      <c r="A708" s="30">
        <f t="shared" si="133"/>
        <v>43790</v>
      </c>
    </row>
    <row r="709" spans="1:1" x14ac:dyDescent="0.2">
      <c r="A709" s="30">
        <f t="shared" si="133"/>
        <v>43797</v>
      </c>
    </row>
    <row r="710" spans="1:1" x14ac:dyDescent="0.2">
      <c r="A710" s="30">
        <f t="shared" si="133"/>
        <v>43804</v>
      </c>
    </row>
    <row r="711" spans="1:1" x14ac:dyDescent="0.2">
      <c r="A711" s="30">
        <f t="shared" si="133"/>
        <v>43811</v>
      </c>
    </row>
    <row r="712" spans="1:1" x14ac:dyDescent="0.2">
      <c r="A712" s="30">
        <f t="shared" si="133"/>
        <v>43818</v>
      </c>
    </row>
    <row r="713" spans="1:1" x14ac:dyDescent="0.2">
      <c r="A713" s="30">
        <f t="shared" si="133"/>
        <v>43825</v>
      </c>
    </row>
    <row r="714" spans="1:1" x14ac:dyDescent="0.2">
      <c r="A714" s="30">
        <f t="shared" si="133"/>
        <v>43832</v>
      </c>
    </row>
    <row r="715" spans="1:1" x14ac:dyDescent="0.2">
      <c r="A715" s="30">
        <f t="shared" si="133"/>
        <v>43839</v>
      </c>
    </row>
    <row r="716" spans="1:1" x14ac:dyDescent="0.2">
      <c r="A716" s="30">
        <f t="shared" si="133"/>
        <v>43846</v>
      </c>
    </row>
    <row r="717" spans="1:1" x14ac:dyDescent="0.2">
      <c r="A717" s="30">
        <f t="shared" si="133"/>
        <v>43853</v>
      </c>
    </row>
    <row r="718" spans="1:1" x14ac:dyDescent="0.2">
      <c r="A718" s="30">
        <f t="shared" si="133"/>
        <v>43860</v>
      </c>
    </row>
    <row r="719" spans="1:1" x14ac:dyDescent="0.2">
      <c r="A719" s="30">
        <f t="shared" si="133"/>
        <v>43867</v>
      </c>
    </row>
    <row r="720" spans="1:1" x14ac:dyDescent="0.2">
      <c r="A720" s="30">
        <f t="shared" si="133"/>
        <v>43874</v>
      </c>
    </row>
    <row r="721" spans="1:1" x14ac:dyDescent="0.2">
      <c r="A721" s="30">
        <f t="shared" si="133"/>
        <v>43881</v>
      </c>
    </row>
    <row r="722" spans="1:1" x14ac:dyDescent="0.2">
      <c r="A722" s="30">
        <f t="shared" si="133"/>
        <v>43888</v>
      </c>
    </row>
    <row r="723" spans="1:1" x14ac:dyDescent="0.2">
      <c r="A723" s="30">
        <f t="shared" si="133"/>
        <v>43895</v>
      </c>
    </row>
    <row r="724" spans="1:1" x14ac:dyDescent="0.2">
      <c r="A724" s="30">
        <f t="shared" si="133"/>
        <v>43902</v>
      </c>
    </row>
    <row r="725" spans="1:1" x14ac:dyDescent="0.2">
      <c r="A725" s="30">
        <f t="shared" si="133"/>
        <v>43909</v>
      </c>
    </row>
    <row r="726" spans="1:1" x14ac:dyDescent="0.2">
      <c r="A726" s="30">
        <f t="shared" si="133"/>
        <v>43916</v>
      </c>
    </row>
    <row r="727" spans="1:1" x14ac:dyDescent="0.2">
      <c r="A727" s="30">
        <f t="shared" si="133"/>
        <v>43923</v>
      </c>
    </row>
    <row r="728" spans="1:1" x14ac:dyDescent="0.2">
      <c r="A728" s="30">
        <f t="shared" si="133"/>
        <v>43930</v>
      </c>
    </row>
    <row r="729" spans="1:1" x14ac:dyDescent="0.2">
      <c r="A729" s="30">
        <f t="shared" si="133"/>
        <v>43937</v>
      </c>
    </row>
    <row r="730" spans="1:1" x14ac:dyDescent="0.2">
      <c r="A730" s="30">
        <f t="shared" si="133"/>
        <v>43944</v>
      </c>
    </row>
    <row r="731" spans="1:1" x14ac:dyDescent="0.2">
      <c r="A731" s="30">
        <f t="shared" si="133"/>
        <v>43951</v>
      </c>
    </row>
    <row r="732" spans="1:1" x14ac:dyDescent="0.2">
      <c r="A732" s="30">
        <f t="shared" si="133"/>
        <v>43958</v>
      </c>
    </row>
    <row r="733" spans="1:1" x14ac:dyDescent="0.2">
      <c r="A733" s="30">
        <f t="shared" si="133"/>
        <v>43965</v>
      </c>
    </row>
    <row r="734" spans="1:1" x14ac:dyDescent="0.2">
      <c r="A734" s="30">
        <f t="shared" si="133"/>
        <v>43972</v>
      </c>
    </row>
    <row r="735" spans="1:1" x14ac:dyDescent="0.2">
      <c r="A735" s="30">
        <f t="shared" si="133"/>
        <v>43979</v>
      </c>
    </row>
    <row r="736" spans="1:1" x14ac:dyDescent="0.2">
      <c r="A736" s="30">
        <f t="shared" si="133"/>
        <v>43986</v>
      </c>
    </row>
    <row r="737" spans="1:1" x14ac:dyDescent="0.2">
      <c r="A737" s="30">
        <f t="shared" si="133"/>
        <v>43993</v>
      </c>
    </row>
    <row r="738" spans="1:1" x14ac:dyDescent="0.2">
      <c r="A738" s="30">
        <f t="shared" si="133"/>
        <v>44000</v>
      </c>
    </row>
    <row r="739" spans="1:1" x14ac:dyDescent="0.2">
      <c r="A739" s="30">
        <f t="shared" si="133"/>
        <v>44007</v>
      </c>
    </row>
    <row r="740" spans="1:1" x14ac:dyDescent="0.2">
      <c r="A740" s="30">
        <f t="shared" si="133"/>
        <v>44014</v>
      </c>
    </row>
    <row r="741" spans="1:1" x14ac:dyDescent="0.2">
      <c r="A741" s="30">
        <f t="shared" si="133"/>
        <v>44021</v>
      </c>
    </row>
    <row r="742" spans="1:1" x14ac:dyDescent="0.2">
      <c r="A742" s="30">
        <f t="shared" si="133"/>
        <v>44028</v>
      </c>
    </row>
    <row r="743" spans="1:1" x14ac:dyDescent="0.2">
      <c r="A743" s="30">
        <f t="shared" si="133"/>
        <v>44035</v>
      </c>
    </row>
    <row r="744" spans="1:1" x14ac:dyDescent="0.2">
      <c r="A744" s="30">
        <f t="shared" si="133"/>
        <v>44042</v>
      </c>
    </row>
    <row r="745" spans="1:1" x14ac:dyDescent="0.2">
      <c r="A745" s="30">
        <f t="shared" si="133"/>
        <v>44049</v>
      </c>
    </row>
    <row r="746" spans="1:1" x14ac:dyDescent="0.2">
      <c r="A746" s="30">
        <f t="shared" si="133"/>
        <v>44056</v>
      </c>
    </row>
    <row r="747" spans="1:1" x14ac:dyDescent="0.2">
      <c r="A747" s="30">
        <f t="shared" si="133"/>
        <v>44063</v>
      </c>
    </row>
    <row r="748" spans="1:1" x14ac:dyDescent="0.2">
      <c r="A748" s="30">
        <f t="shared" si="133"/>
        <v>44070</v>
      </c>
    </row>
    <row r="749" spans="1:1" x14ac:dyDescent="0.2">
      <c r="A749" s="30">
        <f t="shared" si="133"/>
        <v>44077</v>
      </c>
    </row>
    <row r="750" spans="1:1" x14ac:dyDescent="0.2">
      <c r="A750" s="30">
        <f t="shared" si="133"/>
        <v>44084</v>
      </c>
    </row>
    <row r="751" spans="1:1" x14ac:dyDescent="0.2">
      <c r="A751" s="30">
        <f t="shared" si="133"/>
        <v>44091</v>
      </c>
    </row>
    <row r="752" spans="1:1" x14ac:dyDescent="0.2">
      <c r="A752" s="30">
        <f t="shared" si="133"/>
        <v>44098</v>
      </c>
    </row>
    <row r="753" spans="1:1" x14ac:dyDescent="0.2">
      <c r="A753" s="30">
        <f t="shared" si="133"/>
        <v>44105</v>
      </c>
    </row>
    <row r="754" spans="1:1" x14ac:dyDescent="0.2">
      <c r="A754" s="30">
        <f t="shared" si="133"/>
        <v>44112</v>
      </c>
    </row>
    <row r="755" spans="1:1" x14ac:dyDescent="0.2">
      <c r="A755" s="30">
        <f t="shared" si="133"/>
        <v>44119</v>
      </c>
    </row>
    <row r="756" spans="1:1" x14ac:dyDescent="0.2">
      <c r="A756" s="30">
        <f t="shared" si="133"/>
        <v>44126</v>
      </c>
    </row>
    <row r="757" spans="1:1" x14ac:dyDescent="0.2">
      <c r="A757" s="30">
        <f t="shared" si="133"/>
        <v>44133</v>
      </c>
    </row>
    <row r="758" spans="1:1" x14ac:dyDescent="0.2">
      <c r="A758" s="30">
        <f t="shared" si="133"/>
        <v>44140</v>
      </c>
    </row>
    <row r="759" spans="1:1" x14ac:dyDescent="0.2">
      <c r="A759" s="30">
        <f t="shared" si="133"/>
        <v>44147</v>
      </c>
    </row>
    <row r="760" spans="1:1" x14ac:dyDescent="0.2">
      <c r="A760" s="30">
        <f t="shared" si="133"/>
        <v>44154</v>
      </c>
    </row>
    <row r="761" spans="1:1" x14ac:dyDescent="0.2">
      <c r="A761" s="30">
        <f t="shared" si="133"/>
        <v>44161</v>
      </c>
    </row>
    <row r="762" spans="1:1" x14ac:dyDescent="0.2">
      <c r="A762" s="30">
        <f t="shared" si="133"/>
        <v>44168</v>
      </c>
    </row>
    <row r="763" spans="1:1" x14ac:dyDescent="0.2">
      <c r="A763" s="30">
        <f t="shared" si="133"/>
        <v>44175</v>
      </c>
    </row>
    <row r="764" spans="1:1" x14ac:dyDescent="0.2">
      <c r="A764" s="30">
        <f t="shared" si="133"/>
        <v>44182</v>
      </c>
    </row>
    <row r="765" spans="1:1" x14ac:dyDescent="0.2">
      <c r="A765" s="30">
        <f t="shared" si="133"/>
        <v>44189</v>
      </c>
    </row>
    <row r="766" spans="1:1" x14ac:dyDescent="0.2">
      <c r="A766" s="30">
        <f t="shared" si="133"/>
        <v>44196</v>
      </c>
    </row>
    <row r="767" spans="1:1" x14ac:dyDescent="0.2">
      <c r="A767" s="30">
        <f t="shared" si="133"/>
        <v>44203</v>
      </c>
    </row>
    <row r="768" spans="1:1" x14ac:dyDescent="0.2">
      <c r="A768" s="30">
        <f t="shared" si="133"/>
        <v>44210</v>
      </c>
    </row>
    <row r="769" spans="1:1" x14ac:dyDescent="0.2">
      <c r="A769" s="30">
        <f t="shared" ref="A769:A784" si="134">+A768+7</f>
        <v>44217</v>
      </c>
    </row>
    <row r="770" spans="1:1" x14ac:dyDescent="0.2">
      <c r="A770" s="30">
        <f t="shared" si="134"/>
        <v>44224</v>
      </c>
    </row>
    <row r="771" spans="1:1" x14ac:dyDescent="0.2">
      <c r="A771" s="30">
        <f t="shared" si="134"/>
        <v>44231</v>
      </c>
    </row>
    <row r="772" spans="1:1" x14ac:dyDescent="0.2">
      <c r="A772" s="30">
        <f t="shared" si="134"/>
        <v>44238</v>
      </c>
    </row>
    <row r="773" spans="1:1" x14ac:dyDescent="0.2">
      <c r="A773" s="30">
        <f t="shared" si="134"/>
        <v>44245</v>
      </c>
    </row>
    <row r="774" spans="1:1" x14ac:dyDescent="0.2">
      <c r="A774" s="30">
        <f t="shared" si="134"/>
        <v>44252</v>
      </c>
    </row>
    <row r="775" spans="1:1" x14ac:dyDescent="0.2">
      <c r="A775" s="30">
        <f t="shared" si="134"/>
        <v>44259</v>
      </c>
    </row>
    <row r="776" spans="1:1" x14ac:dyDescent="0.2">
      <c r="A776" s="30">
        <f t="shared" si="134"/>
        <v>44266</v>
      </c>
    </row>
    <row r="777" spans="1:1" x14ac:dyDescent="0.2">
      <c r="A777" s="30">
        <f t="shared" si="134"/>
        <v>44273</v>
      </c>
    </row>
    <row r="778" spans="1:1" x14ac:dyDescent="0.2">
      <c r="A778" s="30">
        <f t="shared" si="134"/>
        <v>44280</v>
      </c>
    </row>
    <row r="779" spans="1:1" x14ac:dyDescent="0.2">
      <c r="A779" s="30">
        <f t="shared" si="134"/>
        <v>44287</v>
      </c>
    </row>
    <row r="780" spans="1:1" x14ac:dyDescent="0.2">
      <c r="A780" s="30">
        <f t="shared" si="134"/>
        <v>44294</v>
      </c>
    </row>
    <row r="781" spans="1:1" x14ac:dyDescent="0.2">
      <c r="A781" s="30">
        <f t="shared" si="134"/>
        <v>44301</v>
      </c>
    </row>
    <row r="782" spans="1:1" x14ac:dyDescent="0.2">
      <c r="A782" s="30">
        <f t="shared" si="134"/>
        <v>44308</v>
      </c>
    </row>
    <row r="783" spans="1:1" x14ac:dyDescent="0.2">
      <c r="A783" s="30">
        <f t="shared" si="134"/>
        <v>44315</v>
      </c>
    </row>
    <row r="784" spans="1:1" x14ac:dyDescent="0.2">
      <c r="A784" s="30">
        <f t="shared" si="134"/>
        <v>44322</v>
      </c>
    </row>
    <row r="65486" spans="1:1" x14ac:dyDescent="0.2">
      <c r="A65486" s="30"/>
    </row>
  </sheetData>
  <mergeCells count="2">
    <mergeCell ref="D1:E1"/>
    <mergeCell ref="F1:G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F229"/>
  <sheetViews>
    <sheetView topLeftCell="A91" workbookViewId="0">
      <selection activeCell="K108" sqref="K108"/>
    </sheetView>
  </sheetViews>
  <sheetFormatPr defaultRowHeight="12.75" x14ac:dyDescent="0.2"/>
  <cols>
    <col min="1" max="1" width="13.85546875" customWidth="1"/>
    <col min="2" max="2" width="16.7109375" customWidth="1"/>
    <col min="3" max="3" width="12" customWidth="1"/>
    <col min="4" max="10" width="11.28515625" customWidth="1"/>
    <col min="11" max="11" width="12.42578125" customWidth="1"/>
    <col min="12" max="12" width="11.28515625" customWidth="1"/>
    <col min="22" max="22" width="2.7109375" customWidth="1"/>
    <col min="25" max="25" width="10.5703125" customWidth="1"/>
    <col min="27" max="27" width="10.85546875" customWidth="1"/>
    <col min="64" max="64" width="2.140625" customWidth="1"/>
    <col min="67" max="67" width="3.7109375" customWidth="1"/>
    <col min="69" max="69" width="2.7109375" customWidth="1"/>
  </cols>
  <sheetData>
    <row r="1" spans="1:84" ht="15" x14ac:dyDescent="0.2">
      <c r="A1" s="107" t="s">
        <v>258</v>
      </c>
      <c r="B1" s="96" t="s">
        <v>259</v>
      </c>
      <c r="C1" t="s">
        <v>260</v>
      </c>
      <c r="D1" t="s">
        <v>261</v>
      </c>
      <c r="E1" t="s">
        <v>104</v>
      </c>
      <c r="F1" t="s">
        <v>262</v>
      </c>
      <c r="G1" t="s">
        <v>263</v>
      </c>
      <c r="H1" t="s">
        <v>264</v>
      </c>
      <c r="I1" t="s">
        <v>256</v>
      </c>
      <c r="U1" s="104"/>
      <c r="W1" t="s">
        <v>168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161</v>
      </c>
      <c r="AJ1" s="104" t="s">
        <v>197</v>
      </c>
      <c r="AK1" t="s">
        <v>198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W1" s="107"/>
      <c r="AY1" t="s">
        <v>168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161</v>
      </c>
      <c r="BT1" s="107" t="s">
        <v>132</v>
      </c>
      <c r="BU1" t="s">
        <v>133</v>
      </c>
      <c r="BV1" t="s">
        <v>134</v>
      </c>
      <c r="BW1" t="s">
        <v>135</v>
      </c>
      <c r="BX1" t="s">
        <v>136</v>
      </c>
      <c r="BY1" t="s">
        <v>137</v>
      </c>
      <c r="BZ1" t="s">
        <v>138</v>
      </c>
      <c r="CA1" t="s">
        <v>139</v>
      </c>
    </row>
    <row r="2" spans="1:84" ht="15" x14ac:dyDescent="0.2">
      <c r="A2" s="107"/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192</v>
      </c>
      <c r="J2" s="98"/>
      <c r="U2" s="104"/>
      <c r="W2" t="s">
        <v>140</v>
      </c>
      <c r="X2" t="s">
        <v>141</v>
      </c>
      <c r="Y2" t="s">
        <v>142</v>
      </c>
      <c r="Z2" t="s">
        <v>143</v>
      </c>
      <c r="AA2" t="s">
        <v>144</v>
      </c>
      <c r="AB2" t="s">
        <v>145</v>
      </c>
      <c r="AC2" t="s">
        <v>192</v>
      </c>
      <c r="AD2" s="98">
        <v>41699</v>
      </c>
      <c r="AJ2" s="104"/>
      <c r="AL2" t="s">
        <v>140</v>
      </c>
      <c r="AM2" t="s">
        <v>205</v>
      </c>
      <c r="AN2" t="s">
        <v>206</v>
      </c>
      <c r="AO2" t="s">
        <v>207</v>
      </c>
      <c r="AP2" t="s">
        <v>208</v>
      </c>
      <c r="AQ2" t="s">
        <v>145</v>
      </c>
      <c r="AR2" t="s">
        <v>192</v>
      </c>
      <c r="AS2" s="98">
        <v>41306</v>
      </c>
      <c r="AW2" s="107"/>
      <c r="AY2" t="s">
        <v>140</v>
      </c>
      <c r="AZ2" t="s">
        <v>141</v>
      </c>
      <c r="BA2" t="s">
        <v>142</v>
      </c>
      <c r="BB2" t="s">
        <v>143</v>
      </c>
      <c r="BC2" t="s">
        <v>144</v>
      </c>
      <c r="BD2" t="s">
        <v>145</v>
      </c>
      <c r="BE2" t="s">
        <v>146</v>
      </c>
      <c r="BF2" s="98">
        <v>40422</v>
      </c>
      <c r="BT2" s="107"/>
      <c r="BV2" t="s">
        <v>140</v>
      </c>
      <c r="BW2" t="s">
        <v>141</v>
      </c>
      <c r="BX2" t="s">
        <v>142</v>
      </c>
      <c r="BY2" t="s">
        <v>143</v>
      </c>
      <c r="BZ2" t="s">
        <v>144</v>
      </c>
      <c r="CA2" t="s">
        <v>145</v>
      </c>
      <c r="CB2" t="s">
        <v>192</v>
      </c>
      <c r="CC2" t="s">
        <v>193</v>
      </c>
    </row>
    <row r="3" spans="1:84" ht="15" x14ac:dyDescent="0.2">
      <c r="A3" s="107"/>
      <c r="D3" t="s">
        <v>147</v>
      </c>
      <c r="E3" t="s">
        <v>148</v>
      </c>
      <c r="F3" t="s">
        <v>149</v>
      </c>
      <c r="G3" t="s">
        <v>150</v>
      </c>
      <c r="H3" t="s">
        <v>151</v>
      </c>
      <c r="I3" t="s">
        <v>152</v>
      </c>
      <c r="U3" s="104"/>
      <c r="X3" t="s">
        <v>147</v>
      </c>
      <c r="Y3" t="s">
        <v>148</v>
      </c>
      <c r="Z3" t="s">
        <v>149</v>
      </c>
      <c r="AA3" t="s">
        <v>150</v>
      </c>
      <c r="AB3" t="s">
        <v>175</v>
      </c>
      <c r="AC3" t="s">
        <v>176</v>
      </c>
      <c r="AJ3" s="104"/>
      <c r="AM3" t="s">
        <v>209</v>
      </c>
      <c r="AN3" t="s">
        <v>210</v>
      </c>
      <c r="AO3" t="s">
        <v>211</v>
      </c>
      <c r="AP3" t="s">
        <v>212</v>
      </c>
      <c r="AQ3" t="s">
        <v>151</v>
      </c>
      <c r="AR3" t="s">
        <v>152</v>
      </c>
      <c r="AW3" s="107"/>
      <c r="AZ3" t="s">
        <v>147</v>
      </c>
      <c r="BA3" t="s">
        <v>148</v>
      </c>
      <c r="BB3" t="s">
        <v>149</v>
      </c>
      <c r="BC3" t="s">
        <v>150</v>
      </c>
      <c r="BD3" t="s">
        <v>175</v>
      </c>
      <c r="BE3" t="s">
        <v>176</v>
      </c>
      <c r="BL3" s="107" t="s">
        <v>32</v>
      </c>
      <c r="BT3" s="107"/>
      <c r="BW3" t="s">
        <v>147</v>
      </c>
      <c r="BX3" t="s">
        <v>148</v>
      </c>
      <c r="BY3" t="s">
        <v>149</v>
      </c>
      <c r="BZ3" t="s">
        <v>150</v>
      </c>
      <c r="CA3" t="s">
        <v>151</v>
      </c>
      <c r="CB3" t="s">
        <v>152</v>
      </c>
    </row>
    <row r="4" spans="1:84" ht="15" x14ac:dyDescent="0.2">
      <c r="A4" s="107"/>
      <c r="E4" t="s">
        <v>153</v>
      </c>
      <c r="F4" t="s">
        <v>154</v>
      </c>
      <c r="G4" t="s">
        <v>155</v>
      </c>
      <c r="H4" t="s">
        <v>156</v>
      </c>
      <c r="U4" s="104"/>
      <c r="Y4" s="3" t="s">
        <v>255</v>
      </c>
      <c r="Z4" s="3"/>
      <c r="AA4" s="3" t="s">
        <v>248</v>
      </c>
      <c r="AJ4" s="104"/>
      <c r="AN4" t="s">
        <v>153</v>
      </c>
      <c r="AO4" t="s">
        <v>154</v>
      </c>
      <c r="AP4" t="s">
        <v>155</v>
      </c>
      <c r="AQ4" t="s">
        <v>156</v>
      </c>
      <c r="AW4" s="107"/>
      <c r="BA4" t="s">
        <v>153</v>
      </c>
      <c r="BB4" t="s">
        <v>154</v>
      </c>
      <c r="BC4" t="s">
        <v>155</v>
      </c>
      <c r="BD4" t="s">
        <v>156</v>
      </c>
      <c r="BL4" s="107" t="s">
        <v>126</v>
      </c>
      <c r="BM4" t="s">
        <v>127</v>
      </c>
      <c r="BN4" t="s">
        <v>109</v>
      </c>
      <c r="BO4" t="s">
        <v>110</v>
      </c>
      <c r="BP4" t="s">
        <v>184</v>
      </c>
      <c r="BQ4" t="s">
        <v>185</v>
      </c>
      <c r="BT4" s="107"/>
      <c r="BX4" t="s">
        <v>153</v>
      </c>
      <c r="BY4" t="s">
        <v>154</v>
      </c>
      <c r="BZ4" t="s">
        <v>155</v>
      </c>
      <c r="CA4" t="s">
        <v>156</v>
      </c>
    </row>
    <row r="5" spans="1:84" ht="15" x14ac:dyDescent="0.2">
      <c r="A5" s="106"/>
      <c r="K5" s="197" t="s">
        <v>265</v>
      </c>
      <c r="U5" s="104"/>
      <c r="AJ5" s="104"/>
      <c r="AW5" s="106"/>
      <c r="BL5" s="107" t="s">
        <v>186</v>
      </c>
      <c r="BM5" t="s">
        <v>128</v>
      </c>
      <c r="BN5" t="s">
        <v>113</v>
      </c>
      <c r="BO5" t="s">
        <v>114</v>
      </c>
      <c r="BP5" s="12">
        <v>37499</v>
      </c>
      <c r="BQ5">
        <v>11</v>
      </c>
      <c r="BT5" s="106"/>
    </row>
    <row r="6" spans="1:84" ht="15" x14ac:dyDescent="0.2">
      <c r="A6" s="107"/>
      <c r="B6" s="3" t="s">
        <v>314</v>
      </c>
      <c r="C6" s="3"/>
      <c r="D6" s="3" t="s">
        <v>308</v>
      </c>
      <c r="E6" s="3"/>
      <c r="F6" s="3" t="s">
        <v>252</v>
      </c>
      <c r="G6" s="3"/>
      <c r="H6" s="3" t="s">
        <v>250</v>
      </c>
      <c r="I6" s="3"/>
      <c r="J6" s="3" t="s">
        <v>183</v>
      </c>
      <c r="K6" s="197" t="s">
        <v>266</v>
      </c>
      <c r="L6" s="3"/>
      <c r="M6" s="3"/>
      <c r="U6" s="104"/>
      <c r="W6" s="96" t="s">
        <v>250</v>
      </c>
      <c r="X6" s="185">
        <v>2014</v>
      </c>
      <c r="Y6" s="96" t="s">
        <v>183</v>
      </c>
      <c r="Z6" s="185">
        <v>2013</v>
      </c>
      <c r="AA6" s="96" t="s">
        <v>179</v>
      </c>
      <c r="AB6" s="185">
        <v>2012</v>
      </c>
      <c r="AC6" s="96" t="s">
        <v>169</v>
      </c>
      <c r="AD6" s="185">
        <v>2011</v>
      </c>
      <c r="AE6" s="96" t="s">
        <v>119</v>
      </c>
      <c r="AF6" s="185">
        <v>2010</v>
      </c>
      <c r="AJ6" s="104"/>
      <c r="AL6" t="s">
        <v>249</v>
      </c>
      <c r="AM6">
        <v>2013</v>
      </c>
      <c r="AN6" t="s">
        <v>213</v>
      </c>
      <c r="AO6">
        <v>2012</v>
      </c>
      <c r="AP6" t="s">
        <v>194</v>
      </c>
      <c r="AQ6">
        <v>2011</v>
      </c>
      <c r="AR6" t="s">
        <v>177</v>
      </c>
      <c r="AS6">
        <v>2010</v>
      </c>
      <c r="AT6" t="s">
        <v>157</v>
      </c>
      <c r="AU6">
        <v>2009</v>
      </c>
      <c r="AW6" s="107"/>
      <c r="AY6" t="s">
        <v>177</v>
      </c>
      <c r="AZ6">
        <v>2010</v>
      </c>
      <c r="BA6" t="s">
        <v>157</v>
      </c>
      <c r="BB6">
        <v>2009</v>
      </c>
      <c r="BC6" t="s">
        <v>158</v>
      </c>
      <c r="BD6">
        <v>2008</v>
      </c>
      <c r="BE6" t="s">
        <v>159</v>
      </c>
      <c r="BF6">
        <v>2007</v>
      </c>
      <c r="BG6" t="s">
        <v>160</v>
      </c>
      <c r="BH6">
        <v>2006</v>
      </c>
      <c r="BL6" s="107" t="s">
        <v>33</v>
      </c>
      <c r="BT6" s="107"/>
      <c r="BV6" t="s">
        <v>194</v>
      </c>
      <c r="BW6">
        <v>2011</v>
      </c>
      <c r="BX6" t="s">
        <v>177</v>
      </c>
      <c r="BY6">
        <v>2010</v>
      </c>
      <c r="BZ6" t="s">
        <v>157</v>
      </c>
      <c r="CA6">
        <v>2009</v>
      </c>
      <c r="CB6" t="s">
        <v>158</v>
      </c>
      <c r="CC6">
        <v>2008</v>
      </c>
      <c r="CD6" t="s">
        <v>159</v>
      </c>
      <c r="CE6">
        <v>2007</v>
      </c>
    </row>
    <row r="7" spans="1:84" ht="15" x14ac:dyDescent="0.2">
      <c r="A7" s="263" t="s">
        <v>161</v>
      </c>
      <c r="B7" t="s">
        <v>104</v>
      </c>
      <c r="C7" s="96" t="s">
        <v>162</v>
      </c>
      <c r="D7" s="96" t="s">
        <v>104</v>
      </c>
      <c r="E7" s="96" t="s">
        <v>162</v>
      </c>
      <c r="F7" s="96" t="s">
        <v>104</v>
      </c>
      <c r="G7" s="96" t="s">
        <v>162</v>
      </c>
      <c r="H7" s="96" t="s">
        <v>104</v>
      </c>
      <c r="I7" s="96" t="s">
        <v>162</v>
      </c>
      <c r="J7" s="96" t="s">
        <v>104</v>
      </c>
      <c r="T7" s="96" t="s">
        <v>247</v>
      </c>
      <c r="U7" s="104" t="s">
        <v>161</v>
      </c>
      <c r="W7" t="s">
        <v>104</v>
      </c>
      <c r="X7" t="s">
        <v>162</v>
      </c>
      <c r="Y7" t="s">
        <v>104</v>
      </c>
      <c r="Z7" t="s">
        <v>162</v>
      </c>
      <c r="AA7" t="s">
        <v>104</v>
      </c>
      <c r="AB7" t="s">
        <v>162</v>
      </c>
      <c r="AC7" t="s">
        <v>104</v>
      </c>
      <c r="AD7" t="s">
        <v>162</v>
      </c>
      <c r="AE7" t="s">
        <v>104</v>
      </c>
      <c r="AF7" t="s">
        <v>162</v>
      </c>
      <c r="AJ7" s="104" t="s">
        <v>161</v>
      </c>
      <c r="AL7" t="s">
        <v>104</v>
      </c>
      <c r="AM7" t="s">
        <v>162</v>
      </c>
      <c r="AN7" t="s">
        <v>104</v>
      </c>
      <c r="AO7" t="s">
        <v>195</v>
      </c>
      <c r="AP7" t="s">
        <v>214</v>
      </c>
      <c r="AQ7" t="s">
        <v>162</v>
      </c>
      <c r="AR7" t="s">
        <v>104</v>
      </c>
      <c r="AS7" t="s">
        <v>162</v>
      </c>
      <c r="AT7" t="s">
        <v>104</v>
      </c>
      <c r="AU7" t="s">
        <v>162</v>
      </c>
      <c r="AW7" s="107" t="s">
        <v>161</v>
      </c>
      <c r="AY7" t="s">
        <v>104</v>
      </c>
      <c r="AZ7" t="s">
        <v>162</v>
      </c>
      <c r="BA7" t="s">
        <v>104</v>
      </c>
      <c r="BB7" t="s">
        <v>162</v>
      </c>
      <c r="BC7" t="s">
        <v>104</v>
      </c>
      <c r="BD7" t="s">
        <v>162</v>
      </c>
      <c r="BE7" t="s">
        <v>104</v>
      </c>
      <c r="BF7" t="s">
        <v>162</v>
      </c>
      <c r="BG7" t="s">
        <v>104</v>
      </c>
      <c r="BH7" t="s">
        <v>162</v>
      </c>
      <c r="BL7" s="107" t="s">
        <v>129</v>
      </c>
      <c r="BM7" t="s">
        <v>34</v>
      </c>
      <c r="BN7" t="s">
        <v>91</v>
      </c>
      <c r="BO7" t="s">
        <v>105</v>
      </c>
      <c r="BP7" t="s">
        <v>187</v>
      </c>
      <c r="BQ7" t="s">
        <v>187</v>
      </c>
      <c r="BR7" t="s">
        <v>131</v>
      </c>
      <c r="BT7" s="107" t="s">
        <v>161</v>
      </c>
      <c r="BV7" t="s">
        <v>104</v>
      </c>
      <c r="BW7" t="s">
        <v>162</v>
      </c>
      <c r="BX7" t="s">
        <v>104</v>
      </c>
      <c r="BY7" t="s">
        <v>162</v>
      </c>
      <c r="BZ7" t="s">
        <v>104</v>
      </c>
      <c r="CA7" t="s">
        <v>162</v>
      </c>
      <c r="CB7" t="s">
        <v>104</v>
      </c>
      <c r="CC7" t="s">
        <v>162</v>
      </c>
      <c r="CD7" t="s">
        <v>104</v>
      </c>
      <c r="CE7" t="s">
        <v>195</v>
      </c>
      <c r="CF7" t="s">
        <v>196</v>
      </c>
    </row>
    <row r="8" spans="1:84" ht="15" x14ac:dyDescent="0.2">
      <c r="A8" s="107" t="s">
        <v>91</v>
      </c>
      <c r="B8" t="s">
        <v>163</v>
      </c>
      <c r="C8" t="s">
        <v>88</v>
      </c>
      <c r="D8" t="s">
        <v>116</v>
      </c>
      <c r="E8" t="s">
        <v>88</v>
      </c>
      <c r="F8" t="s">
        <v>116</v>
      </c>
      <c r="G8" t="s">
        <v>88</v>
      </c>
      <c r="H8" t="s">
        <v>116</v>
      </c>
      <c r="I8" t="s">
        <v>88</v>
      </c>
      <c r="J8" t="s">
        <v>164</v>
      </c>
      <c r="U8" s="104" t="s">
        <v>91</v>
      </c>
      <c r="V8" t="s">
        <v>163</v>
      </c>
      <c r="W8" t="s">
        <v>88</v>
      </c>
      <c r="X8" t="s">
        <v>116</v>
      </c>
      <c r="Y8" t="s">
        <v>88</v>
      </c>
      <c r="Z8" t="s">
        <v>116</v>
      </c>
      <c r="AA8" t="s">
        <v>88</v>
      </c>
      <c r="AB8" t="s">
        <v>164</v>
      </c>
      <c r="AC8" t="s">
        <v>91</v>
      </c>
      <c r="AD8" t="s">
        <v>164</v>
      </c>
      <c r="AE8" t="s">
        <v>91</v>
      </c>
      <c r="AF8" t="s">
        <v>116</v>
      </c>
      <c r="AJ8" s="104" t="s">
        <v>91</v>
      </c>
      <c r="AK8" t="s">
        <v>163</v>
      </c>
      <c r="AL8" t="s">
        <v>88</v>
      </c>
      <c r="AM8" t="s">
        <v>164</v>
      </c>
      <c r="AN8" t="s">
        <v>91</v>
      </c>
      <c r="AO8" t="s">
        <v>131</v>
      </c>
      <c r="AP8" t="s">
        <v>130</v>
      </c>
      <c r="AQ8" t="s">
        <v>116</v>
      </c>
      <c r="AR8" t="s">
        <v>88</v>
      </c>
      <c r="AS8" t="s">
        <v>164</v>
      </c>
      <c r="AT8" t="s">
        <v>91</v>
      </c>
      <c r="AU8" t="s">
        <v>116</v>
      </c>
      <c r="AW8" s="107" t="s">
        <v>91</v>
      </c>
      <c r="AX8" t="s">
        <v>163</v>
      </c>
      <c r="AY8" t="s">
        <v>88</v>
      </c>
      <c r="AZ8" t="s">
        <v>116</v>
      </c>
      <c r="BA8" t="s">
        <v>88</v>
      </c>
      <c r="BB8" t="s">
        <v>116</v>
      </c>
      <c r="BC8" t="s">
        <v>88</v>
      </c>
      <c r="BD8" t="s">
        <v>164</v>
      </c>
      <c r="BE8" t="s">
        <v>91</v>
      </c>
      <c r="BF8" t="s">
        <v>164</v>
      </c>
      <c r="BG8" t="s">
        <v>91</v>
      </c>
      <c r="BH8" t="s">
        <v>116</v>
      </c>
      <c r="BL8" s="107"/>
      <c r="BM8" t="s">
        <v>38</v>
      </c>
      <c r="BN8" t="s">
        <v>117</v>
      </c>
      <c r="BO8" t="s">
        <v>118</v>
      </c>
      <c r="BP8" t="s">
        <v>188</v>
      </c>
      <c r="BQ8" t="s">
        <v>189</v>
      </c>
      <c r="BT8" s="107" t="s">
        <v>91</v>
      </c>
      <c r="BU8" t="s">
        <v>163</v>
      </c>
      <c r="BV8" t="s">
        <v>88</v>
      </c>
      <c r="BW8" t="s">
        <v>116</v>
      </c>
      <c r="BX8" t="s">
        <v>88</v>
      </c>
      <c r="BY8" t="s">
        <v>116</v>
      </c>
      <c r="BZ8" t="s">
        <v>88</v>
      </c>
      <c r="CA8" t="s">
        <v>116</v>
      </c>
      <c r="CB8" t="s">
        <v>88</v>
      </c>
      <c r="CC8" t="s">
        <v>164</v>
      </c>
      <c r="CD8" t="s">
        <v>91</v>
      </c>
      <c r="CE8" t="s">
        <v>131</v>
      </c>
      <c r="CF8" t="s">
        <v>34</v>
      </c>
    </row>
    <row r="9" spans="1:84" ht="15" x14ac:dyDescent="0.2">
      <c r="A9" s="107" t="s">
        <v>50</v>
      </c>
      <c r="B9">
        <v>36148.300000000003</v>
      </c>
      <c r="C9">
        <v>1</v>
      </c>
      <c r="D9">
        <v>29855</v>
      </c>
      <c r="E9">
        <v>1</v>
      </c>
      <c r="F9">
        <v>29640.799999999999</v>
      </c>
      <c r="G9" t="s">
        <v>350</v>
      </c>
      <c r="H9" t="s">
        <v>351</v>
      </c>
      <c r="I9">
        <v>1</v>
      </c>
      <c r="J9">
        <v>23506.9</v>
      </c>
      <c r="K9" s="145">
        <f>AVERAGE(B9,D9,F9)</f>
        <v>31881.366666666669</v>
      </c>
      <c r="Q9">
        <v>24210.5</v>
      </c>
      <c r="R9" s="104" t="s">
        <v>50</v>
      </c>
      <c r="T9">
        <v>24210.5</v>
      </c>
      <c r="U9" s="104" t="s">
        <v>50</v>
      </c>
      <c r="V9" t="s">
        <v>38</v>
      </c>
      <c r="W9" s="100">
        <v>27602.2</v>
      </c>
      <c r="X9">
        <v>1</v>
      </c>
      <c r="Y9" s="100">
        <v>21522.400000000001</v>
      </c>
      <c r="Z9">
        <v>1</v>
      </c>
      <c r="AA9" s="100">
        <v>23506.9</v>
      </c>
      <c r="AB9">
        <v>1</v>
      </c>
      <c r="AC9" s="100">
        <v>24444.7</v>
      </c>
      <c r="AD9">
        <v>1</v>
      </c>
      <c r="AE9" s="100">
        <v>22453.8</v>
      </c>
      <c r="AF9">
        <v>1</v>
      </c>
      <c r="AJ9" s="104" t="s">
        <v>50</v>
      </c>
      <c r="AK9" t="s">
        <v>38</v>
      </c>
      <c r="AL9">
        <v>21522.400000000001</v>
      </c>
      <c r="AM9">
        <v>1</v>
      </c>
      <c r="AN9">
        <v>23506.9</v>
      </c>
      <c r="AO9">
        <v>1</v>
      </c>
      <c r="AP9">
        <v>24444.7</v>
      </c>
      <c r="AQ9">
        <v>1</v>
      </c>
      <c r="AR9">
        <v>22453.8</v>
      </c>
      <c r="AS9">
        <v>1</v>
      </c>
      <c r="AT9">
        <v>18681.3</v>
      </c>
      <c r="AU9">
        <v>1</v>
      </c>
      <c r="AW9" s="107" t="s">
        <v>50</v>
      </c>
      <c r="AX9" t="s">
        <v>38</v>
      </c>
      <c r="AY9">
        <v>22453.8</v>
      </c>
      <c r="AZ9">
        <v>1</v>
      </c>
      <c r="BA9">
        <v>18681.3</v>
      </c>
      <c r="BB9">
        <v>1</v>
      </c>
      <c r="BC9">
        <v>13353.3</v>
      </c>
      <c r="BD9">
        <v>1</v>
      </c>
      <c r="BE9">
        <v>11454.6</v>
      </c>
      <c r="BF9">
        <v>1</v>
      </c>
      <c r="BG9">
        <v>9706.2999999999993</v>
      </c>
      <c r="BH9">
        <v>1</v>
      </c>
      <c r="BL9" s="107"/>
      <c r="BM9" t="s">
        <v>38</v>
      </c>
      <c r="BN9" t="s">
        <v>91</v>
      </c>
      <c r="BO9" t="s">
        <v>105</v>
      </c>
      <c r="BP9" t="s">
        <v>187</v>
      </c>
      <c r="BQ9" t="s">
        <v>187</v>
      </c>
      <c r="BR9" t="s">
        <v>131</v>
      </c>
      <c r="BT9" s="107" t="s">
        <v>50</v>
      </c>
      <c r="BU9" t="s">
        <v>38</v>
      </c>
      <c r="BV9">
        <v>24444.7</v>
      </c>
      <c r="BW9">
        <v>1</v>
      </c>
      <c r="BX9">
        <v>22453.8</v>
      </c>
      <c r="BY9">
        <v>1</v>
      </c>
      <c r="BZ9">
        <v>18681.3</v>
      </c>
      <c r="CA9">
        <v>1</v>
      </c>
      <c r="CB9">
        <v>13353.3</v>
      </c>
      <c r="CC9">
        <v>1</v>
      </c>
      <c r="CD9">
        <v>11454.6</v>
      </c>
      <c r="CE9">
        <v>1</v>
      </c>
    </row>
    <row r="10" spans="1:84" ht="15" x14ac:dyDescent="0.2">
      <c r="A10" s="106"/>
      <c r="Q10">
        <v>2971</v>
      </c>
      <c r="R10" s="104" t="s">
        <v>72</v>
      </c>
      <c r="U10" s="104"/>
      <c r="AJ10" s="104"/>
      <c r="AW10" s="106"/>
      <c r="BL10" s="107" t="s">
        <v>40</v>
      </c>
      <c r="BM10" t="s">
        <v>38</v>
      </c>
      <c r="BN10" t="s">
        <v>169</v>
      </c>
      <c r="BO10" t="s">
        <v>190</v>
      </c>
      <c r="BP10" t="s">
        <v>191</v>
      </c>
      <c r="BQ10" t="s">
        <v>190</v>
      </c>
      <c r="BT10" s="106"/>
    </row>
    <row r="11" spans="1:84" ht="15" x14ac:dyDescent="0.2">
      <c r="A11" s="107" t="s">
        <v>72</v>
      </c>
      <c r="B11">
        <v>3665</v>
      </c>
      <c r="C11">
        <v>2</v>
      </c>
      <c r="D11">
        <v>3252.6</v>
      </c>
      <c r="E11">
        <v>2</v>
      </c>
      <c r="F11">
        <v>3438.8</v>
      </c>
      <c r="G11" t="s">
        <v>352</v>
      </c>
      <c r="H11" t="s">
        <v>353</v>
      </c>
      <c r="I11">
        <v>2</v>
      </c>
      <c r="J11">
        <v>3153.1</v>
      </c>
      <c r="K11" s="145">
        <f>AVERAGE(B11,D11,F11)</f>
        <v>3452.1333333333337</v>
      </c>
      <c r="Q11">
        <v>1894.9666666666665</v>
      </c>
      <c r="R11" s="104" t="s">
        <v>53</v>
      </c>
      <c r="T11">
        <v>2971</v>
      </c>
      <c r="U11" s="104" t="s">
        <v>72</v>
      </c>
      <c r="V11" t="s">
        <v>38</v>
      </c>
      <c r="W11" s="100">
        <v>3194.5</v>
      </c>
      <c r="X11" s="100">
        <v>2</v>
      </c>
      <c r="Y11" s="100">
        <v>2565.4</v>
      </c>
      <c r="Z11" s="100">
        <v>2</v>
      </c>
      <c r="AA11" s="100">
        <v>3153.1</v>
      </c>
      <c r="AB11">
        <v>2</v>
      </c>
      <c r="AC11">
        <v>3214.7</v>
      </c>
      <c r="AD11">
        <v>2</v>
      </c>
      <c r="AE11">
        <v>3276.4</v>
      </c>
      <c r="AF11">
        <v>2</v>
      </c>
      <c r="AJ11" s="104" t="s">
        <v>72</v>
      </c>
      <c r="AK11" t="s">
        <v>38</v>
      </c>
      <c r="AL11">
        <v>2565.4</v>
      </c>
      <c r="AM11">
        <v>2</v>
      </c>
      <c r="AN11">
        <v>3153.1</v>
      </c>
      <c r="AO11">
        <v>2</v>
      </c>
      <c r="AP11">
        <v>3214.7</v>
      </c>
      <c r="AQ11">
        <v>2</v>
      </c>
      <c r="AR11">
        <v>3276.4</v>
      </c>
      <c r="AS11">
        <v>2</v>
      </c>
      <c r="AT11">
        <v>3097.8</v>
      </c>
      <c r="AU11">
        <v>2</v>
      </c>
      <c r="AW11" s="107" t="s">
        <v>72</v>
      </c>
      <c r="AX11" t="s">
        <v>38</v>
      </c>
      <c r="AY11">
        <v>3276.4</v>
      </c>
      <c r="AZ11">
        <v>2</v>
      </c>
      <c r="BA11">
        <v>3097.8</v>
      </c>
      <c r="BB11">
        <v>2</v>
      </c>
      <c r="BC11">
        <v>3575</v>
      </c>
      <c r="BD11">
        <v>2</v>
      </c>
      <c r="BE11">
        <v>3853.5</v>
      </c>
      <c r="BF11">
        <v>2</v>
      </c>
      <c r="BG11">
        <v>3594</v>
      </c>
      <c r="BH11">
        <v>2</v>
      </c>
      <c r="BL11" s="107" t="s">
        <v>129</v>
      </c>
      <c r="BM11" t="s">
        <v>34</v>
      </c>
      <c r="BN11" t="s">
        <v>91</v>
      </c>
      <c r="BO11" t="s">
        <v>105</v>
      </c>
      <c r="BP11" t="s">
        <v>187</v>
      </c>
      <c r="BQ11" t="s">
        <v>187</v>
      </c>
      <c r="BR11" t="s">
        <v>131</v>
      </c>
      <c r="BT11" s="107" t="s">
        <v>72</v>
      </c>
      <c r="BU11" t="s">
        <v>38</v>
      </c>
      <c r="BV11">
        <v>3214.7</v>
      </c>
      <c r="BW11">
        <v>2</v>
      </c>
      <c r="BX11">
        <v>3276.4</v>
      </c>
      <c r="BY11">
        <v>2</v>
      </c>
      <c r="BZ11">
        <v>3097.8</v>
      </c>
      <c r="CA11">
        <v>2</v>
      </c>
      <c r="CB11">
        <v>3575</v>
      </c>
      <c r="CC11">
        <v>2</v>
      </c>
      <c r="CD11">
        <v>3853.5</v>
      </c>
      <c r="CE11">
        <v>2</v>
      </c>
    </row>
    <row r="12" spans="1:84" ht="15" x14ac:dyDescent="0.2">
      <c r="A12" s="106"/>
      <c r="Q12">
        <v>1750.3333333333333</v>
      </c>
      <c r="R12" s="104" t="s">
        <v>48</v>
      </c>
      <c r="U12" s="104"/>
      <c r="AJ12" s="104"/>
      <c r="AW12" s="106"/>
      <c r="BL12" s="107"/>
      <c r="BM12" t="s">
        <v>38</v>
      </c>
      <c r="BT12" s="106"/>
    </row>
    <row r="13" spans="1:84" ht="15" x14ac:dyDescent="0.2">
      <c r="A13" s="107" t="s">
        <v>53</v>
      </c>
      <c r="B13">
        <v>2296.9</v>
      </c>
      <c r="C13">
        <v>3</v>
      </c>
      <c r="D13">
        <v>2028.6</v>
      </c>
      <c r="E13">
        <v>5</v>
      </c>
      <c r="F13">
        <v>1875.9</v>
      </c>
      <c r="G13" t="s">
        <v>354</v>
      </c>
      <c r="H13" t="s">
        <v>355</v>
      </c>
      <c r="I13">
        <v>4</v>
      </c>
      <c r="J13">
        <v>1673.6</v>
      </c>
      <c r="K13" s="145">
        <f>AVERAGE(B13,D13,F13)</f>
        <v>2067.1333333333332</v>
      </c>
      <c r="Q13">
        <v>1055.3999999999999</v>
      </c>
      <c r="R13" s="104" t="s">
        <v>49</v>
      </c>
      <c r="T13">
        <v>1894.9666666666665</v>
      </c>
      <c r="U13" s="104" t="s">
        <v>53</v>
      </c>
      <c r="V13" t="s">
        <v>38</v>
      </c>
      <c r="W13" s="100">
        <v>2291.5</v>
      </c>
      <c r="X13" s="100">
        <v>3</v>
      </c>
      <c r="Y13" s="100">
        <v>1682.4</v>
      </c>
      <c r="Z13" s="100">
        <v>4</v>
      </c>
      <c r="AA13" s="100">
        <v>1711</v>
      </c>
      <c r="AB13">
        <v>3</v>
      </c>
      <c r="AC13">
        <v>1680.1</v>
      </c>
      <c r="AD13">
        <v>4</v>
      </c>
      <c r="AE13">
        <v>1461.5</v>
      </c>
      <c r="AF13">
        <v>5</v>
      </c>
      <c r="AJ13" s="104" t="s">
        <v>48</v>
      </c>
      <c r="AK13" t="s">
        <v>38</v>
      </c>
      <c r="AL13">
        <v>1751</v>
      </c>
      <c r="AM13">
        <v>3</v>
      </c>
      <c r="AN13">
        <v>1673.6</v>
      </c>
      <c r="AO13">
        <v>4</v>
      </c>
      <c r="AP13">
        <v>1887.3</v>
      </c>
      <c r="AQ13">
        <v>3</v>
      </c>
      <c r="AR13">
        <v>2346.6</v>
      </c>
      <c r="AS13">
        <v>3</v>
      </c>
      <c r="AT13">
        <v>2410</v>
      </c>
      <c r="AU13">
        <v>3</v>
      </c>
      <c r="AW13" s="107" t="s">
        <v>48</v>
      </c>
      <c r="AX13" t="s">
        <v>38</v>
      </c>
      <c r="AY13">
        <v>2346.6</v>
      </c>
      <c r="AZ13">
        <v>3</v>
      </c>
      <c r="BA13">
        <v>2410</v>
      </c>
      <c r="BB13">
        <v>3</v>
      </c>
      <c r="BC13">
        <v>2709.4</v>
      </c>
      <c r="BD13">
        <v>3</v>
      </c>
      <c r="BE13">
        <v>3158.7</v>
      </c>
      <c r="BF13">
        <v>3</v>
      </c>
      <c r="BG13">
        <v>3018.8</v>
      </c>
      <c r="BH13">
        <v>3</v>
      </c>
      <c r="BL13" s="107" t="s">
        <v>41</v>
      </c>
      <c r="BM13" t="s">
        <v>38</v>
      </c>
      <c r="BN13" t="s">
        <v>103</v>
      </c>
      <c r="BO13">
        <v>5.0999999999999996</v>
      </c>
      <c r="BP13">
        <v>2599.3000000000002</v>
      </c>
      <c r="BQ13">
        <v>2697.9</v>
      </c>
      <c r="BT13" s="107" t="s">
        <v>48</v>
      </c>
      <c r="BU13" t="s">
        <v>38</v>
      </c>
      <c r="BV13">
        <v>1887.3</v>
      </c>
      <c r="BW13">
        <v>3</v>
      </c>
      <c r="BX13">
        <v>2346.6</v>
      </c>
      <c r="BY13">
        <v>3</v>
      </c>
      <c r="BZ13">
        <v>2410</v>
      </c>
      <c r="CA13">
        <v>3</v>
      </c>
      <c r="CB13">
        <v>2709.4</v>
      </c>
      <c r="CC13">
        <v>3</v>
      </c>
      <c r="CD13">
        <v>3158.7</v>
      </c>
      <c r="CE13">
        <v>3</v>
      </c>
    </row>
    <row r="14" spans="1:84" ht="15" x14ac:dyDescent="0.2">
      <c r="A14" s="106"/>
      <c r="Q14">
        <v>835.33333333333337</v>
      </c>
      <c r="R14" s="104" t="s">
        <v>63</v>
      </c>
      <c r="U14" s="104"/>
      <c r="AJ14" s="104"/>
      <c r="AW14" s="106"/>
      <c r="BL14" s="107" t="s">
        <v>42</v>
      </c>
      <c r="BM14" t="s">
        <v>38</v>
      </c>
      <c r="BN14">
        <v>0</v>
      </c>
      <c r="BO14">
        <v>0</v>
      </c>
      <c r="BP14">
        <v>0</v>
      </c>
      <c r="BQ14">
        <v>34.799999999999997</v>
      </c>
      <c r="BT14" s="106"/>
    </row>
    <row r="15" spans="1:84" ht="15" x14ac:dyDescent="0.2">
      <c r="A15" s="107" t="s">
        <v>48</v>
      </c>
      <c r="B15">
        <v>2137.1999999999998</v>
      </c>
      <c r="C15">
        <v>4</v>
      </c>
      <c r="D15">
        <v>2145.6</v>
      </c>
      <c r="E15">
        <v>3</v>
      </c>
      <c r="F15">
        <v>2011.4</v>
      </c>
      <c r="G15" t="s">
        <v>356</v>
      </c>
      <c r="H15" t="s">
        <v>357</v>
      </c>
      <c r="I15">
        <v>3</v>
      </c>
      <c r="J15">
        <v>606.79999999999995</v>
      </c>
      <c r="K15" s="145">
        <f>AVERAGE(B15,D15,F15)</f>
        <v>2098.0666666666662</v>
      </c>
      <c r="Q15">
        <v>785.66666666666663</v>
      </c>
      <c r="R15" s="104" t="s">
        <v>76</v>
      </c>
      <c r="T15">
        <v>1750.3333333333333</v>
      </c>
      <c r="U15" s="104" t="s">
        <v>48</v>
      </c>
      <c r="V15" t="s">
        <v>38</v>
      </c>
      <c r="W15" s="100">
        <v>1826.4</v>
      </c>
      <c r="X15" s="100">
        <v>4</v>
      </c>
      <c r="Y15" s="100">
        <v>1751</v>
      </c>
      <c r="Z15" s="100">
        <v>3</v>
      </c>
      <c r="AA15" s="100">
        <v>1673.6</v>
      </c>
      <c r="AB15">
        <v>4</v>
      </c>
      <c r="AC15">
        <v>1887.3</v>
      </c>
      <c r="AD15">
        <v>3</v>
      </c>
      <c r="AE15">
        <v>2346.6</v>
      </c>
      <c r="AF15">
        <v>3</v>
      </c>
      <c r="AJ15" s="104" t="s">
        <v>53</v>
      </c>
      <c r="AK15" t="s">
        <v>38</v>
      </c>
      <c r="AL15">
        <v>1682.4</v>
      </c>
      <c r="AM15">
        <v>4</v>
      </c>
      <c r="AN15">
        <v>1711</v>
      </c>
      <c r="AO15">
        <v>3</v>
      </c>
      <c r="AP15">
        <v>1680.1</v>
      </c>
      <c r="AQ15">
        <v>4</v>
      </c>
      <c r="AR15">
        <v>1461.5</v>
      </c>
      <c r="AS15">
        <v>5</v>
      </c>
      <c r="AT15">
        <v>1340.4</v>
      </c>
      <c r="AU15">
        <v>5</v>
      </c>
      <c r="AW15" s="107" t="s">
        <v>49</v>
      </c>
      <c r="AX15" t="s">
        <v>38</v>
      </c>
      <c r="AY15">
        <v>1556.1</v>
      </c>
      <c r="AZ15">
        <v>4</v>
      </c>
      <c r="BA15">
        <v>1592</v>
      </c>
      <c r="BB15">
        <v>4</v>
      </c>
      <c r="BC15">
        <v>1732.8</v>
      </c>
      <c r="BD15">
        <v>4</v>
      </c>
      <c r="BE15">
        <v>1942</v>
      </c>
      <c r="BF15">
        <v>4</v>
      </c>
      <c r="BG15">
        <v>1850.3</v>
      </c>
      <c r="BH15">
        <v>4</v>
      </c>
      <c r="BL15" s="107" t="s">
        <v>92</v>
      </c>
      <c r="BM15" t="s">
        <v>38</v>
      </c>
      <c r="BN15">
        <v>0</v>
      </c>
      <c r="BO15">
        <v>0</v>
      </c>
      <c r="BP15">
        <v>0</v>
      </c>
      <c r="BQ15">
        <v>0.2</v>
      </c>
      <c r="BT15" s="107" t="s">
        <v>53</v>
      </c>
      <c r="BU15" t="s">
        <v>38</v>
      </c>
      <c r="BV15">
        <v>1680.1</v>
      </c>
      <c r="BW15">
        <v>4</v>
      </c>
      <c r="BX15">
        <v>1461.5</v>
      </c>
      <c r="BY15">
        <v>5</v>
      </c>
      <c r="BZ15">
        <v>1340.4</v>
      </c>
      <c r="CA15">
        <v>5</v>
      </c>
      <c r="CB15">
        <v>1068</v>
      </c>
      <c r="CC15">
        <v>7</v>
      </c>
      <c r="CD15">
        <v>1454.3</v>
      </c>
      <c r="CE15">
        <v>5</v>
      </c>
    </row>
    <row r="16" spans="1:84" ht="15" x14ac:dyDescent="0.2">
      <c r="A16" s="106"/>
      <c r="Q16">
        <v>731.6</v>
      </c>
      <c r="R16" s="104" t="s">
        <v>75</v>
      </c>
      <c r="U16" s="104"/>
      <c r="AJ16" s="104"/>
      <c r="AW16" s="106"/>
      <c r="BL16" s="107" t="s">
        <v>84</v>
      </c>
      <c r="BM16" t="s">
        <v>38</v>
      </c>
      <c r="BN16">
        <v>0</v>
      </c>
      <c r="BO16">
        <v>0</v>
      </c>
      <c r="BP16">
        <v>234.5</v>
      </c>
      <c r="BQ16">
        <v>225</v>
      </c>
      <c r="BT16" s="106"/>
    </row>
    <row r="17" spans="1:83" ht="15" x14ac:dyDescent="0.2">
      <c r="A17" s="107" t="s">
        <v>76</v>
      </c>
      <c r="B17">
        <v>2044.9</v>
      </c>
      <c r="C17">
        <v>5</v>
      </c>
      <c r="D17">
        <v>2037.7</v>
      </c>
      <c r="E17">
        <v>4</v>
      </c>
      <c r="F17">
        <v>1879.4</v>
      </c>
      <c r="G17" t="s">
        <v>358</v>
      </c>
      <c r="H17" t="s">
        <v>359</v>
      </c>
      <c r="I17">
        <v>8</v>
      </c>
      <c r="J17">
        <v>1711</v>
      </c>
      <c r="K17" s="145">
        <f>AVERAGE(B17,D17,F17)</f>
        <v>1987.3333333333333</v>
      </c>
      <c r="Q17">
        <v>662.73333333333335</v>
      </c>
      <c r="R17" s="104" t="s">
        <v>78</v>
      </c>
      <c r="T17">
        <v>1055.3999999999999</v>
      </c>
      <c r="U17" s="104" t="s">
        <v>49</v>
      </c>
      <c r="V17" t="s">
        <v>38</v>
      </c>
      <c r="W17" s="100">
        <v>1133.5999999999999</v>
      </c>
      <c r="X17" s="100">
        <v>5</v>
      </c>
      <c r="Y17" s="100">
        <v>1120</v>
      </c>
      <c r="Z17" s="100">
        <v>5</v>
      </c>
      <c r="AA17" s="100">
        <v>912.6</v>
      </c>
      <c r="AB17">
        <v>6</v>
      </c>
      <c r="AC17">
        <v>1397.4</v>
      </c>
      <c r="AD17">
        <v>5</v>
      </c>
      <c r="AE17">
        <v>1556.1</v>
      </c>
      <c r="AF17">
        <v>4</v>
      </c>
      <c r="AJ17" s="104" t="s">
        <v>49</v>
      </c>
      <c r="AK17" t="s">
        <v>38</v>
      </c>
      <c r="AL17">
        <v>1120</v>
      </c>
      <c r="AM17">
        <v>5</v>
      </c>
      <c r="AN17">
        <v>912.6</v>
      </c>
      <c r="AO17">
        <v>6</v>
      </c>
      <c r="AP17">
        <v>1397.4</v>
      </c>
      <c r="AQ17">
        <v>5</v>
      </c>
      <c r="AR17">
        <v>1556.1</v>
      </c>
      <c r="AS17">
        <v>4</v>
      </c>
      <c r="AT17">
        <v>1592</v>
      </c>
      <c r="AU17">
        <v>4</v>
      </c>
      <c r="AW17" s="107" t="s">
        <v>53</v>
      </c>
      <c r="AX17" t="s">
        <v>38</v>
      </c>
      <c r="AY17">
        <v>1461.5</v>
      </c>
      <c r="AZ17">
        <v>5</v>
      </c>
      <c r="BA17">
        <v>1340.4</v>
      </c>
      <c r="BB17">
        <v>5</v>
      </c>
      <c r="BC17">
        <v>1068</v>
      </c>
      <c r="BD17">
        <v>7</v>
      </c>
      <c r="BE17">
        <v>1454.3</v>
      </c>
      <c r="BF17">
        <v>5</v>
      </c>
      <c r="BG17">
        <v>1211.0999999999999</v>
      </c>
      <c r="BH17">
        <v>5</v>
      </c>
      <c r="BL17" s="107" t="s">
        <v>75</v>
      </c>
      <c r="BM17" t="s">
        <v>38</v>
      </c>
      <c r="BN17">
        <v>0</v>
      </c>
      <c r="BO17">
        <v>0</v>
      </c>
      <c r="BP17">
        <v>352.8</v>
      </c>
      <c r="BQ17">
        <v>657.4</v>
      </c>
      <c r="BT17" s="107" t="s">
        <v>49</v>
      </c>
      <c r="BU17" t="s">
        <v>38</v>
      </c>
      <c r="BV17">
        <v>1397.4</v>
      </c>
      <c r="BW17">
        <v>5</v>
      </c>
      <c r="BX17">
        <v>1556.1</v>
      </c>
      <c r="BY17">
        <v>4</v>
      </c>
      <c r="BZ17">
        <v>1592</v>
      </c>
      <c r="CA17">
        <v>4</v>
      </c>
      <c r="CB17">
        <v>1732.8</v>
      </c>
      <c r="CC17">
        <v>4</v>
      </c>
      <c r="CD17">
        <v>1942</v>
      </c>
      <c r="CE17">
        <v>4</v>
      </c>
    </row>
    <row r="18" spans="1:83" ht="15" x14ac:dyDescent="0.2">
      <c r="A18" s="106"/>
      <c r="Q18">
        <v>486.40000000000003</v>
      </c>
      <c r="R18" s="104" t="s">
        <v>55</v>
      </c>
      <c r="U18" s="104"/>
      <c r="AJ18" s="104"/>
      <c r="AW18" s="106"/>
      <c r="BL18" s="107" t="s">
        <v>93</v>
      </c>
      <c r="BM18" t="s">
        <v>38</v>
      </c>
      <c r="BN18">
        <v>0</v>
      </c>
      <c r="BO18">
        <v>0</v>
      </c>
      <c r="BP18">
        <v>38.6</v>
      </c>
      <c r="BQ18">
        <v>22.4</v>
      </c>
      <c r="BT18" s="106"/>
    </row>
    <row r="19" spans="1:83" ht="15" x14ac:dyDescent="0.2">
      <c r="A19" s="107" t="s">
        <v>49</v>
      </c>
      <c r="B19">
        <v>1292.7</v>
      </c>
      <c r="C19">
        <v>6</v>
      </c>
      <c r="D19">
        <v>1232.9000000000001</v>
      </c>
      <c r="E19">
        <v>7</v>
      </c>
      <c r="F19">
        <v>1310.8</v>
      </c>
      <c r="G19" t="s">
        <v>360</v>
      </c>
      <c r="H19" t="s">
        <v>361</v>
      </c>
      <c r="I19">
        <v>5</v>
      </c>
      <c r="J19">
        <v>433.5</v>
      </c>
      <c r="K19" s="145">
        <f>AVERAGE(B19,D19,F19)</f>
        <v>1278.8000000000002</v>
      </c>
      <c r="R19" s="104"/>
      <c r="T19">
        <v>662.73333333333335</v>
      </c>
      <c r="U19" s="104" t="s">
        <v>78</v>
      </c>
      <c r="V19" t="s">
        <v>38</v>
      </c>
      <c r="W19">
        <v>1099.5</v>
      </c>
      <c r="X19">
        <v>6</v>
      </c>
      <c r="Y19">
        <v>837.8</v>
      </c>
      <c r="Z19">
        <v>7</v>
      </c>
      <c r="AA19">
        <v>50.9</v>
      </c>
      <c r="AB19">
        <v>22</v>
      </c>
      <c r="AC19">
        <v>855.8</v>
      </c>
      <c r="AD19">
        <v>8</v>
      </c>
      <c r="AE19">
        <v>626.70000000000005</v>
      </c>
      <c r="AF19">
        <v>11</v>
      </c>
      <c r="AJ19" s="104" t="s">
        <v>75</v>
      </c>
      <c r="AK19" t="s">
        <v>38</v>
      </c>
      <c r="AL19">
        <v>1085.2</v>
      </c>
      <c r="AM19">
        <v>6</v>
      </c>
      <c r="AN19">
        <v>433.5</v>
      </c>
      <c r="AO19">
        <v>9</v>
      </c>
      <c r="AP19">
        <v>352.8</v>
      </c>
      <c r="AQ19">
        <v>11</v>
      </c>
      <c r="AR19">
        <v>657.4</v>
      </c>
      <c r="AS19">
        <v>10</v>
      </c>
      <c r="AT19">
        <v>706.7</v>
      </c>
      <c r="AU19">
        <v>9</v>
      </c>
      <c r="AW19" s="107" t="s">
        <v>63</v>
      </c>
      <c r="AX19" t="s">
        <v>38</v>
      </c>
      <c r="AY19">
        <v>945</v>
      </c>
      <c r="AZ19">
        <v>6</v>
      </c>
      <c r="BA19">
        <v>1116.9000000000001</v>
      </c>
      <c r="BB19">
        <v>6</v>
      </c>
      <c r="BC19">
        <v>845.5</v>
      </c>
      <c r="BD19">
        <v>8</v>
      </c>
      <c r="BE19">
        <v>763.2</v>
      </c>
      <c r="BF19">
        <v>8</v>
      </c>
      <c r="BG19">
        <v>549.20000000000005</v>
      </c>
      <c r="BH19">
        <v>8</v>
      </c>
      <c r="BL19" s="107" t="s">
        <v>122</v>
      </c>
      <c r="BM19" t="s">
        <v>38</v>
      </c>
      <c r="BN19">
        <v>0</v>
      </c>
      <c r="BO19">
        <v>5</v>
      </c>
      <c r="BP19">
        <v>12.7</v>
      </c>
      <c r="BQ19">
        <v>13.4</v>
      </c>
      <c r="BT19" s="107" t="s">
        <v>76</v>
      </c>
      <c r="BU19" t="s">
        <v>38</v>
      </c>
      <c r="BV19">
        <v>970</v>
      </c>
      <c r="BW19">
        <v>6</v>
      </c>
      <c r="BX19">
        <v>803.6</v>
      </c>
      <c r="BY19">
        <v>8</v>
      </c>
      <c r="BZ19">
        <v>884.9</v>
      </c>
      <c r="CA19">
        <v>7</v>
      </c>
      <c r="CB19">
        <v>1176.7</v>
      </c>
      <c r="CC19">
        <v>6</v>
      </c>
      <c r="CD19">
        <v>1442.2</v>
      </c>
      <c r="CE19">
        <v>6</v>
      </c>
    </row>
    <row r="20" spans="1:83" ht="15" x14ac:dyDescent="0.2">
      <c r="A20" s="106"/>
      <c r="R20" s="104"/>
      <c r="U20" s="104"/>
      <c r="AJ20" s="104"/>
      <c r="AW20" s="106"/>
      <c r="BL20" s="107" t="s">
        <v>44</v>
      </c>
      <c r="BM20" t="s">
        <v>38</v>
      </c>
      <c r="BN20">
        <v>0</v>
      </c>
      <c r="BO20">
        <v>0</v>
      </c>
      <c r="BP20">
        <v>18.2</v>
      </c>
      <c r="BQ20">
        <v>195.5</v>
      </c>
      <c r="BT20" s="106"/>
    </row>
    <row r="21" spans="1:83" ht="15" x14ac:dyDescent="0.2">
      <c r="A21" s="107" t="s">
        <v>75</v>
      </c>
      <c r="B21">
        <v>1287.7</v>
      </c>
      <c r="C21">
        <v>7</v>
      </c>
      <c r="D21">
        <v>1757.5</v>
      </c>
      <c r="E21">
        <v>6</v>
      </c>
      <c r="F21">
        <v>1005.9</v>
      </c>
      <c r="G21" t="s">
        <v>362</v>
      </c>
      <c r="H21" t="s">
        <v>363</v>
      </c>
      <c r="I21">
        <v>6</v>
      </c>
      <c r="J21">
        <v>912.6</v>
      </c>
      <c r="K21" s="145">
        <f>AVERAGE(B21,D21,F21)</f>
        <v>1350.3666666666666</v>
      </c>
      <c r="R21" s="104"/>
      <c r="T21">
        <v>785.66666666666663</v>
      </c>
      <c r="U21" s="104" t="s">
        <v>76</v>
      </c>
      <c r="V21" t="s">
        <v>38</v>
      </c>
      <c r="W21">
        <v>1015.6</v>
      </c>
      <c r="X21">
        <v>7</v>
      </c>
      <c r="Y21">
        <v>734.6</v>
      </c>
      <c r="Z21">
        <v>8</v>
      </c>
      <c r="AA21">
        <v>606.79999999999995</v>
      </c>
      <c r="AB21">
        <v>7</v>
      </c>
      <c r="AC21">
        <v>970</v>
      </c>
      <c r="AD21">
        <v>6</v>
      </c>
      <c r="AE21">
        <v>803.6</v>
      </c>
      <c r="AF21">
        <v>8</v>
      </c>
      <c r="AJ21" s="104" t="s">
        <v>78</v>
      </c>
      <c r="AK21" t="s">
        <v>38</v>
      </c>
      <c r="AL21">
        <v>837.8</v>
      </c>
      <c r="AM21">
        <v>7</v>
      </c>
      <c r="AN21">
        <v>50.9</v>
      </c>
      <c r="AO21">
        <v>22</v>
      </c>
      <c r="AP21">
        <v>855.8</v>
      </c>
      <c r="AQ21">
        <v>8</v>
      </c>
      <c r="AR21">
        <v>626.70000000000005</v>
      </c>
      <c r="AS21">
        <v>11</v>
      </c>
      <c r="AT21">
        <v>337.6</v>
      </c>
      <c r="AU21">
        <v>12</v>
      </c>
      <c r="AW21" s="107" t="s">
        <v>47</v>
      </c>
      <c r="AX21" t="s">
        <v>38</v>
      </c>
      <c r="AY21">
        <v>890.1</v>
      </c>
      <c r="AZ21">
        <v>7</v>
      </c>
      <c r="BA21">
        <v>736.6</v>
      </c>
      <c r="BB21">
        <v>8</v>
      </c>
      <c r="BC21">
        <v>408.2</v>
      </c>
      <c r="BD21">
        <v>12</v>
      </c>
      <c r="BE21">
        <v>537.4</v>
      </c>
      <c r="BF21">
        <v>10</v>
      </c>
      <c r="BG21">
        <v>650.20000000000005</v>
      </c>
      <c r="BH21">
        <v>7</v>
      </c>
      <c r="BL21" s="107" t="s">
        <v>76</v>
      </c>
      <c r="BM21" t="s">
        <v>38</v>
      </c>
      <c r="BN21">
        <v>0</v>
      </c>
      <c r="BO21">
        <v>0</v>
      </c>
      <c r="BP21">
        <v>970</v>
      </c>
      <c r="BQ21">
        <v>803.6</v>
      </c>
      <c r="BT21" s="107" t="s">
        <v>63</v>
      </c>
      <c r="BU21" t="s">
        <v>38</v>
      </c>
      <c r="BV21">
        <v>897.3</v>
      </c>
      <c r="BW21">
        <v>7</v>
      </c>
      <c r="BX21">
        <v>945</v>
      </c>
      <c r="BY21">
        <v>6</v>
      </c>
      <c r="BZ21">
        <v>1116.9000000000001</v>
      </c>
      <c r="CA21">
        <v>6</v>
      </c>
      <c r="CB21">
        <v>845.5</v>
      </c>
      <c r="CC21">
        <v>8</v>
      </c>
      <c r="CD21">
        <v>763.2</v>
      </c>
      <c r="CE21">
        <v>8</v>
      </c>
    </row>
    <row r="22" spans="1:83" ht="15" x14ac:dyDescent="0.2">
      <c r="A22" s="106"/>
      <c r="R22" s="104"/>
      <c r="U22" s="104"/>
      <c r="AJ22" s="104"/>
      <c r="AW22" s="106"/>
      <c r="BL22" s="107" t="s">
        <v>86</v>
      </c>
      <c r="BM22" t="s">
        <v>38</v>
      </c>
      <c r="BN22">
        <v>0</v>
      </c>
      <c r="BO22">
        <v>0</v>
      </c>
      <c r="BP22">
        <v>41.8</v>
      </c>
      <c r="BQ22">
        <v>52.4</v>
      </c>
      <c r="BT22" s="106"/>
    </row>
    <row r="23" spans="1:83" ht="15" x14ac:dyDescent="0.2">
      <c r="A23" s="107" t="s">
        <v>166</v>
      </c>
      <c r="B23">
        <v>1050</v>
      </c>
      <c r="C23">
        <v>8</v>
      </c>
      <c r="D23">
        <v>551</v>
      </c>
      <c r="E23">
        <v>10</v>
      </c>
      <c r="F23">
        <v>545.70000000000005</v>
      </c>
      <c r="G23" t="s">
        <v>364</v>
      </c>
      <c r="H23" t="s">
        <v>365</v>
      </c>
      <c r="I23">
        <v>27</v>
      </c>
      <c r="J23">
        <v>50.9</v>
      </c>
      <c r="R23" s="104"/>
      <c r="T23">
        <v>731.6</v>
      </c>
      <c r="U23" s="104" t="s">
        <v>75</v>
      </c>
      <c r="V23" t="s">
        <v>38</v>
      </c>
      <c r="W23">
        <v>676.1</v>
      </c>
      <c r="X23">
        <v>8</v>
      </c>
      <c r="Y23">
        <v>1085.2</v>
      </c>
      <c r="Z23">
        <v>6</v>
      </c>
      <c r="AA23">
        <v>433.5</v>
      </c>
      <c r="AB23">
        <v>9</v>
      </c>
      <c r="AC23">
        <v>352.8</v>
      </c>
      <c r="AD23">
        <v>11</v>
      </c>
      <c r="AE23">
        <v>657.4</v>
      </c>
      <c r="AF23">
        <v>10</v>
      </c>
      <c r="AJ23" s="104" t="s">
        <v>76</v>
      </c>
      <c r="AK23" t="s">
        <v>38</v>
      </c>
      <c r="AL23">
        <v>734.6</v>
      </c>
      <c r="AM23">
        <v>8</v>
      </c>
      <c r="AN23">
        <v>606.79999999999995</v>
      </c>
      <c r="AO23">
        <v>7</v>
      </c>
      <c r="AP23">
        <v>970</v>
      </c>
      <c r="AQ23">
        <v>6</v>
      </c>
      <c r="AR23">
        <v>803.6</v>
      </c>
      <c r="AS23">
        <v>8</v>
      </c>
      <c r="AT23">
        <v>884.9</v>
      </c>
      <c r="AU23">
        <v>7</v>
      </c>
      <c r="AW23" s="107" t="s">
        <v>76</v>
      </c>
      <c r="AX23" t="s">
        <v>38</v>
      </c>
      <c r="AY23">
        <v>803.6</v>
      </c>
      <c r="AZ23">
        <v>8</v>
      </c>
      <c r="BA23">
        <v>884.9</v>
      </c>
      <c r="BB23">
        <v>7</v>
      </c>
      <c r="BC23">
        <v>1176.7</v>
      </c>
      <c r="BD23">
        <v>6</v>
      </c>
      <c r="BE23">
        <v>1442.2</v>
      </c>
      <c r="BF23">
        <v>6</v>
      </c>
      <c r="BG23">
        <v>1096.9000000000001</v>
      </c>
      <c r="BH23">
        <v>6</v>
      </c>
      <c r="BL23" s="107" t="s">
        <v>123</v>
      </c>
      <c r="BM23" t="s">
        <v>38</v>
      </c>
      <c r="BN23">
        <v>0</v>
      </c>
      <c r="BO23">
        <v>0</v>
      </c>
      <c r="BP23">
        <v>0</v>
      </c>
      <c r="BQ23">
        <v>17.100000000000001</v>
      </c>
      <c r="BT23" s="107" t="s">
        <v>78</v>
      </c>
      <c r="BU23" t="s">
        <v>38</v>
      </c>
      <c r="BV23">
        <v>855.8</v>
      </c>
      <c r="BW23">
        <v>8</v>
      </c>
      <c r="BX23">
        <v>626.70000000000005</v>
      </c>
      <c r="BY23">
        <v>11</v>
      </c>
      <c r="BZ23">
        <v>337.6</v>
      </c>
      <c r="CA23">
        <v>12</v>
      </c>
      <c r="CB23">
        <v>521.70000000000005</v>
      </c>
      <c r="CC23">
        <v>9</v>
      </c>
      <c r="CD23">
        <v>368.7</v>
      </c>
      <c r="CE23">
        <v>12</v>
      </c>
    </row>
    <row r="24" spans="1:83" ht="15" x14ac:dyDescent="0.2">
      <c r="A24" s="106"/>
      <c r="R24" s="104"/>
      <c r="U24" s="104"/>
      <c r="AJ24" s="104"/>
      <c r="AW24" s="106"/>
      <c r="BL24" s="107" t="s">
        <v>78</v>
      </c>
      <c r="BM24" t="s">
        <v>38</v>
      </c>
      <c r="BN24" t="s">
        <v>103</v>
      </c>
      <c r="BO24">
        <v>0.1</v>
      </c>
      <c r="BP24">
        <v>855.8</v>
      </c>
      <c r="BQ24">
        <v>626.70000000000005</v>
      </c>
      <c r="BT24" s="106"/>
    </row>
    <row r="25" spans="1:83" ht="15" x14ac:dyDescent="0.2">
      <c r="A25" s="107" t="s">
        <v>60</v>
      </c>
      <c r="B25">
        <v>950.6</v>
      </c>
      <c r="C25">
        <v>9</v>
      </c>
      <c r="D25">
        <v>424.2</v>
      </c>
      <c r="E25">
        <v>15</v>
      </c>
      <c r="F25">
        <v>518.20000000000005</v>
      </c>
      <c r="G25" t="s">
        <v>366</v>
      </c>
      <c r="H25" t="s">
        <v>367</v>
      </c>
      <c r="I25">
        <v>11</v>
      </c>
      <c r="J25">
        <v>296.8</v>
      </c>
      <c r="R25" s="104"/>
      <c r="T25">
        <v>835.33333333333337</v>
      </c>
      <c r="U25" s="104" t="s">
        <v>63</v>
      </c>
      <c r="V25" t="s">
        <v>38</v>
      </c>
      <c r="W25">
        <v>604.6</v>
      </c>
      <c r="X25">
        <v>9</v>
      </c>
      <c r="Y25">
        <v>677.3</v>
      </c>
      <c r="Z25">
        <v>9</v>
      </c>
      <c r="AA25">
        <v>1224.0999999999999</v>
      </c>
      <c r="AB25">
        <v>5</v>
      </c>
      <c r="AC25">
        <v>897.3</v>
      </c>
      <c r="AD25">
        <v>7</v>
      </c>
      <c r="AE25">
        <v>945</v>
      </c>
      <c r="AF25">
        <v>6</v>
      </c>
      <c r="AJ25" s="104" t="s">
        <v>63</v>
      </c>
      <c r="AK25" t="s">
        <v>38</v>
      </c>
      <c r="AL25">
        <v>677.3</v>
      </c>
      <c r="AM25">
        <v>9</v>
      </c>
      <c r="AN25">
        <v>1224.0999999999999</v>
      </c>
      <c r="AO25">
        <v>5</v>
      </c>
      <c r="AP25">
        <v>897.3</v>
      </c>
      <c r="AQ25">
        <v>7</v>
      </c>
      <c r="AR25">
        <v>945</v>
      </c>
      <c r="AS25">
        <v>6</v>
      </c>
      <c r="AT25">
        <v>1116.9000000000001</v>
      </c>
      <c r="AU25">
        <v>6</v>
      </c>
      <c r="AW25" s="107" t="s">
        <v>55</v>
      </c>
      <c r="AX25" t="s">
        <v>38</v>
      </c>
      <c r="AY25">
        <v>683.4</v>
      </c>
      <c r="AZ25">
        <v>9</v>
      </c>
      <c r="BA25">
        <v>346.3</v>
      </c>
      <c r="BB25">
        <v>11</v>
      </c>
      <c r="BC25">
        <v>459</v>
      </c>
      <c r="BD25">
        <v>10</v>
      </c>
      <c r="BE25">
        <v>593.6</v>
      </c>
      <c r="BF25">
        <v>9</v>
      </c>
      <c r="BG25">
        <v>486.8</v>
      </c>
      <c r="BH25">
        <v>9</v>
      </c>
      <c r="BL25" s="107" t="s">
        <v>181</v>
      </c>
      <c r="BM25" t="s">
        <v>38</v>
      </c>
      <c r="BN25">
        <v>0</v>
      </c>
      <c r="BO25">
        <v>0</v>
      </c>
      <c r="BP25" t="s">
        <v>103</v>
      </c>
      <c r="BQ25">
        <v>0</v>
      </c>
      <c r="BT25" s="107" t="s">
        <v>55</v>
      </c>
      <c r="BU25" t="s">
        <v>38</v>
      </c>
      <c r="BV25">
        <v>690.8</v>
      </c>
      <c r="BW25">
        <v>9</v>
      </c>
      <c r="BX25">
        <v>683.4</v>
      </c>
      <c r="BY25">
        <v>9</v>
      </c>
      <c r="BZ25">
        <v>346.3</v>
      </c>
      <c r="CA25">
        <v>11</v>
      </c>
      <c r="CB25">
        <v>459</v>
      </c>
      <c r="CC25">
        <v>10</v>
      </c>
      <c r="CD25">
        <v>593.6</v>
      </c>
      <c r="CE25">
        <v>9</v>
      </c>
    </row>
    <row r="26" spans="1:83" ht="15" x14ac:dyDescent="0.2">
      <c r="A26" s="106"/>
      <c r="R26" s="104"/>
      <c r="U26" s="104"/>
      <c r="AJ26" s="104"/>
      <c r="AW26" s="106"/>
      <c r="BL26" s="107" t="s">
        <v>45</v>
      </c>
      <c r="BM26" t="s">
        <v>38</v>
      </c>
      <c r="BN26">
        <v>0</v>
      </c>
      <c r="BO26">
        <v>0</v>
      </c>
      <c r="BP26">
        <v>75</v>
      </c>
      <c r="BQ26">
        <v>49.5</v>
      </c>
      <c r="BT26" s="106"/>
    </row>
    <row r="27" spans="1:83" ht="15" x14ac:dyDescent="0.2">
      <c r="A27" s="107" t="s">
        <v>63</v>
      </c>
      <c r="B27">
        <v>807.2</v>
      </c>
      <c r="C27">
        <v>10</v>
      </c>
      <c r="D27">
        <v>295.39999999999998</v>
      </c>
      <c r="E27">
        <v>19</v>
      </c>
      <c r="F27">
        <v>712.4</v>
      </c>
      <c r="G27" t="s">
        <v>368</v>
      </c>
      <c r="H27" t="s">
        <v>369</v>
      </c>
      <c r="I27">
        <v>9</v>
      </c>
      <c r="J27">
        <v>0.5</v>
      </c>
      <c r="R27" s="104"/>
      <c r="T27">
        <v>486.40000000000003</v>
      </c>
      <c r="U27" s="104" t="s">
        <v>55</v>
      </c>
      <c r="V27" t="s">
        <v>38</v>
      </c>
      <c r="W27">
        <v>599.20000000000005</v>
      </c>
      <c r="X27">
        <v>10</v>
      </c>
      <c r="Y27">
        <v>561.79999999999995</v>
      </c>
      <c r="Z27">
        <v>12</v>
      </c>
      <c r="AA27">
        <v>298.2</v>
      </c>
      <c r="AB27">
        <v>12</v>
      </c>
      <c r="AC27">
        <v>690.8</v>
      </c>
      <c r="AD27">
        <v>9</v>
      </c>
      <c r="AE27">
        <v>683.4</v>
      </c>
      <c r="AF27">
        <v>9</v>
      </c>
      <c r="AJ27" s="104" t="s">
        <v>61</v>
      </c>
      <c r="AK27" t="s">
        <v>38</v>
      </c>
      <c r="AL27">
        <v>607.6</v>
      </c>
      <c r="AM27">
        <v>10</v>
      </c>
      <c r="AN27">
        <v>296.8</v>
      </c>
      <c r="AO27">
        <v>13</v>
      </c>
      <c r="AP27">
        <v>178.3</v>
      </c>
      <c r="AQ27">
        <v>20</v>
      </c>
      <c r="AR27">
        <v>81.2</v>
      </c>
      <c r="AS27">
        <v>28</v>
      </c>
      <c r="AT27">
        <v>87.6</v>
      </c>
      <c r="AU27">
        <v>22</v>
      </c>
      <c r="AW27" s="107" t="s">
        <v>75</v>
      </c>
      <c r="AX27" t="s">
        <v>38</v>
      </c>
      <c r="AY27">
        <v>657.4</v>
      </c>
      <c r="AZ27">
        <v>10</v>
      </c>
      <c r="BA27">
        <v>706.7</v>
      </c>
      <c r="BB27">
        <v>9</v>
      </c>
      <c r="BC27">
        <v>1235.5</v>
      </c>
      <c r="BD27">
        <v>5</v>
      </c>
      <c r="BE27">
        <v>1045.8</v>
      </c>
      <c r="BF27">
        <v>7</v>
      </c>
      <c r="BG27">
        <v>326.2</v>
      </c>
      <c r="BH27">
        <v>10</v>
      </c>
      <c r="BL27" s="107"/>
      <c r="BM27" t="s">
        <v>38</v>
      </c>
      <c r="BT27" s="107" t="s">
        <v>60</v>
      </c>
      <c r="BU27" t="s">
        <v>38</v>
      </c>
      <c r="BV27">
        <v>485.2</v>
      </c>
      <c r="BW27">
        <v>10</v>
      </c>
      <c r="BX27">
        <v>423</v>
      </c>
      <c r="BY27">
        <v>12</v>
      </c>
      <c r="BZ27">
        <v>178.1</v>
      </c>
      <c r="CA27">
        <v>16</v>
      </c>
      <c r="CB27">
        <v>145.80000000000001</v>
      </c>
      <c r="CC27">
        <v>21</v>
      </c>
      <c r="CD27">
        <v>531.5</v>
      </c>
      <c r="CE27">
        <v>11</v>
      </c>
    </row>
    <row r="28" spans="1:83" ht="15" x14ac:dyDescent="0.2">
      <c r="A28" s="106"/>
      <c r="U28" s="104"/>
      <c r="AJ28" s="104"/>
      <c r="AW28" s="106"/>
      <c r="BL28" s="107" t="s">
        <v>46</v>
      </c>
      <c r="BM28" t="s">
        <v>38</v>
      </c>
      <c r="BN28">
        <v>0</v>
      </c>
      <c r="BO28">
        <v>0</v>
      </c>
      <c r="BP28">
        <v>276.8</v>
      </c>
      <c r="BQ28">
        <v>905.4</v>
      </c>
      <c r="BT28" s="106"/>
    </row>
    <row r="29" spans="1:83" ht="15" x14ac:dyDescent="0.2">
      <c r="A29" s="107" t="s">
        <v>78</v>
      </c>
      <c r="B29">
        <v>731.8</v>
      </c>
      <c r="C29">
        <v>11</v>
      </c>
      <c r="D29">
        <v>964.1</v>
      </c>
      <c r="E29">
        <v>8</v>
      </c>
      <c r="F29">
        <v>852.4</v>
      </c>
      <c r="G29" t="s">
        <v>370</v>
      </c>
      <c r="H29" t="s">
        <v>371</v>
      </c>
      <c r="I29">
        <v>7</v>
      </c>
      <c r="J29">
        <v>83.9</v>
      </c>
      <c r="U29" s="104" t="s">
        <v>61</v>
      </c>
      <c r="V29" t="s">
        <v>38</v>
      </c>
      <c r="W29">
        <v>522.1</v>
      </c>
      <c r="X29">
        <v>11</v>
      </c>
      <c r="Y29">
        <v>607.6</v>
      </c>
      <c r="Z29">
        <v>10</v>
      </c>
      <c r="AA29">
        <v>296.8</v>
      </c>
      <c r="AB29">
        <v>13</v>
      </c>
      <c r="AC29">
        <v>178.3</v>
      </c>
      <c r="AD29">
        <v>20</v>
      </c>
      <c r="AE29">
        <v>81.2</v>
      </c>
      <c r="AF29">
        <v>28</v>
      </c>
      <c r="AJ29" s="104" t="s">
        <v>60</v>
      </c>
      <c r="AK29" t="s">
        <v>38</v>
      </c>
      <c r="AL29">
        <v>567.9</v>
      </c>
      <c r="AM29">
        <v>11</v>
      </c>
      <c r="AN29">
        <v>359.2</v>
      </c>
      <c r="AO29">
        <v>11</v>
      </c>
      <c r="AP29">
        <v>485.2</v>
      </c>
      <c r="AQ29">
        <v>10</v>
      </c>
      <c r="AR29">
        <v>423.1</v>
      </c>
      <c r="AS29">
        <v>12</v>
      </c>
      <c r="AT29">
        <v>178.2</v>
      </c>
      <c r="AU29">
        <v>16</v>
      </c>
      <c r="AW29" s="107" t="s">
        <v>78</v>
      </c>
      <c r="AX29" t="s">
        <v>38</v>
      </c>
      <c r="AY29">
        <v>626.70000000000005</v>
      </c>
      <c r="AZ29">
        <v>11</v>
      </c>
      <c r="BA29">
        <v>337.6</v>
      </c>
      <c r="BB29">
        <v>12</v>
      </c>
      <c r="BC29">
        <v>521.70000000000005</v>
      </c>
      <c r="BD29">
        <v>9</v>
      </c>
      <c r="BE29">
        <v>368.7</v>
      </c>
      <c r="BF29">
        <v>12</v>
      </c>
      <c r="BG29">
        <v>158.30000000000001</v>
      </c>
      <c r="BH29">
        <v>19</v>
      </c>
      <c r="BL29" s="107" t="s">
        <v>97</v>
      </c>
      <c r="BM29" t="s">
        <v>38</v>
      </c>
      <c r="BN29">
        <v>0</v>
      </c>
      <c r="BO29">
        <v>0</v>
      </c>
      <c r="BP29">
        <v>7.1</v>
      </c>
      <c r="BQ29">
        <v>15.3</v>
      </c>
      <c r="BT29" s="107" t="s">
        <v>75</v>
      </c>
      <c r="BU29" t="s">
        <v>38</v>
      </c>
      <c r="BV29">
        <v>352.8</v>
      </c>
      <c r="BW29">
        <v>11</v>
      </c>
      <c r="BX29">
        <v>657.4</v>
      </c>
      <c r="BY29">
        <v>10</v>
      </c>
      <c r="BZ29">
        <v>706.7</v>
      </c>
      <c r="CA29">
        <v>9</v>
      </c>
      <c r="CB29">
        <v>1235.5</v>
      </c>
      <c r="CC29">
        <v>5</v>
      </c>
      <c r="CD29">
        <v>1045.8</v>
      </c>
      <c r="CE29">
        <v>7</v>
      </c>
    </row>
    <row r="30" spans="1:83" ht="15" x14ac:dyDescent="0.2">
      <c r="A30" s="106"/>
      <c r="U30" s="104"/>
      <c r="AJ30" s="104"/>
      <c r="AW30" s="106"/>
      <c r="BL30" s="107" t="s">
        <v>47</v>
      </c>
      <c r="BM30" t="s">
        <v>38</v>
      </c>
      <c r="BN30">
        <v>0</v>
      </c>
      <c r="BO30">
        <v>0</v>
      </c>
      <c r="BP30">
        <v>269.8</v>
      </c>
      <c r="BQ30">
        <v>890.1</v>
      </c>
      <c r="BT30" s="106"/>
    </row>
    <row r="31" spans="1:83" ht="15" x14ac:dyDescent="0.2">
      <c r="A31" s="107" t="s">
        <v>55</v>
      </c>
      <c r="B31">
        <v>653.4</v>
      </c>
      <c r="C31">
        <v>12</v>
      </c>
      <c r="D31">
        <v>480.3</v>
      </c>
      <c r="E31">
        <v>13</v>
      </c>
      <c r="F31">
        <v>548.1</v>
      </c>
      <c r="G31" t="s">
        <v>372</v>
      </c>
      <c r="H31" t="s">
        <v>373</v>
      </c>
      <c r="I31">
        <v>12</v>
      </c>
      <c r="J31">
        <v>30.3</v>
      </c>
      <c r="U31" s="104" t="s">
        <v>124</v>
      </c>
      <c r="V31" t="s">
        <v>38</v>
      </c>
      <c r="W31">
        <v>449.7</v>
      </c>
      <c r="X31">
        <v>12</v>
      </c>
      <c r="Y31">
        <v>81</v>
      </c>
      <c r="Z31">
        <v>25</v>
      </c>
      <c r="AA31">
        <v>30.3</v>
      </c>
      <c r="AB31">
        <v>26</v>
      </c>
      <c r="AC31">
        <v>52.5</v>
      </c>
      <c r="AD31">
        <v>26</v>
      </c>
      <c r="AE31">
        <v>98.5</v>
      </c>
      <c r="AF31">
        <v>27</v>
      </c>
      <c r="AJ31" s="104" t="s">
        <v>55</v>
      </c>
      <c r="AK31" t="s">
        <v>38</v>
      </c>
      <c r="AL31">
        <v>561.79999999999995</v>
      </c>
      <c r="AM31">
        <v>12</v>
      </c>
      <c r="AN31">
        <v>298.2</v>
      </c>
      <c r="AO31">
        <v>12</v>
      </c>
      <c r="AP31">
        <v>690.8</v>
      </c>
      <c r="AQ31">
        <v>9</v>
      </c>
      <c r="AR31">
        <v>683.4</v>
      </c>
      <c r="AS31">
        <v>9</v>
      </c>
      <c r="AT31">
        <v>346.3</v>
      </c>
      <c r="AU31">
        <v>11</v>
      </c>
      <c r="AW31" s="107" t="s">
        <v>60</v>
      </c>
      <c r="AX31" t="s">
        <v>38</v>
      </c>
      <c r="AY31">
        <v>423</v>
      </c>
      <c r="AZ31">
        <v>12</v>
      </c>
      <c r="BA31">
        <v>178.1</v>
      </c>
      <c r="BB31">
        <v>16</v>
      </c>
      <c r="BC31">
        <v>145.80000000000001</v>
      </c>
      <c r="BD31">
        <v>21</v>
      </c>
      <c r="BE31">
        <v>531.5</v>
      </c>
      <c r="BF31">
        <v>11</v>
      </c>
      <c r="BG31">
        <v>289.8</v>
      </c>
      <c r="BH31">
        <v>12</v>
      </c>
      <c r="BL31" s="107"/>
      <c r="BM31" t="s">
        <v>38</v>
      </c>
      <c r="BT31" s="107" t="s">
        <v>68</v>
      </c>
      <c r="BU31" t="s">
        <v>38</v>
      </c>
      <c r="BV31">
        <v>279</v>
      </c>
      <c r="BW31">
        <v>12</v>
      </c>
      <c r="BX31">
        <v>338.4</v>
      </c>
      <c r="BY31">
        <v>14</v>
      </c>
      <c r="BZ31">
        <v>294.60000000000002</v>
      </c>
      <c r="CA31">
        <v>13</v>
      </c>
      <c r="CB31">
        <v>190.3</v>
      </c>
      <c r="CC31">
        <v>19</v>
      </c>
      <c r="CD31">
        <v>134.4</v>
      </c>
      <c r="CE31">
        <v>24</v>
      </c>
    </row>
    <row r="32" spans="1:83" ht="15" x14ac:dyDescent="0.2">
      <c r="A32" s="106"/>
      <c r="U32" s="104"/>
      <c r="AJ32" s="104"/>
      <c r="AW32" s="106"/>
      <c r="BL32" s="107" t="s">
        <v>94</v>
      </c>
      <c r="BM32" t="s">
        <v>38</v>
      </c>
      <c r="BN32">
        <v>0</v>
      </c>
      <c r="BO32">
        <v>0</v>
      </c>
      <c r="BP32">
        <v>52.5</v>
      </c>
      <c r="BQ32">
        <v>98.4</v>
      </c>
      <c r="BT32" s="106"/>
    </row>
    <row r="33" spans="1:83" ht="15" x14ac:dyDescent="0.2">
      <c r="A33" s="107" t="s">
        <v>61</v>
      </c>
      <c r="B33">
        <v>596.70000000000005</v>
      </c>
      <c r="C33">
        <v>13</v>
      </c>
      <c r="D33">
        <v>711.6</v>
      </c>
      <c r="E33">
        <v>9</v>
      </c>
      <c r="F33">
        <v>727.6</v>
      </c>
      <c r="G33" t="s">
        <v>374</v>
      </c>
      <c r="H33" t="s">
        <v>375</v>
      </c>
      <c r="I33">
        <v>10</v>
      </c>
      <c r="J33">
        <v>298.2</v>
      </c>
      <c r="U33" s="104" t="s">
        <v>60</v>
      </c>
      <c r="V33" t="s">
        <v>38</v>
      </c>
      <c r="W33">
        <v>432.4</v>
      </c>
      <c r="X33">
        <v>13</v>
      </c>
      <c r="Y33">
        <v>567.9</v>
      </c>
      <c r="Z33">
        <v>11</v>
      </c>
      <c r="AA33">
        <v>359.2</v>
      </c>
      <c r="AB33">
        <v>11</v>
      </c>
      <c r="AC33">
        <v>485.2</v>
      </c>
      <c r="AD33">
        <v>10</v>
      </c>
      <c r="AE33">
        <v>423.1</v>
      </c>
      <c r="AF33">
        <v>12</v>
      </c>
      <c r="AJ33" s="104" t="s">
        <v>47</v>
      </c>
      <c r="AK33" t="s">
        <v>38</v>
      </c>
      <c r="AL33">
        <v>381.6</v>
      </c>
      <c r="AM33">
        <v>13</v>
      </c>
      <c r="AN33">
        <v>604.29999999999995</v>
      </c>
      <c r="AO33">
        <v>8</v>
      </c>
      <c r="AP33">
        <v>269.8</v>
      </c>
      <c r="AQ33">
        <v>13</v>
      </c>
      <c r="AR33">
        <v>890.1</v>
      </c>
      <c r="AS33">
        <v>7</v>
      </c>
      <c r="AT33">
        <v>736.6</v>
      </c>
      <c r="AU33">
        <v>8</v>
      </c>
      <c r="AW33" s="107" t="s">
        <v>59</v>
      </c>
      <c r="AX33" t="s">
        <v>38</v>
      </c>
      <c r="AY33">
        <v>350</v>
      </c>
      <c r="AZ33">
        <v>13</v>
      </c>
      <c r="BA33">
        <v>422.1</v>
      </c>
      <c r="BB33">
        <v>10</v>
      </c>
      <c r="BC33">
        <v>451.3</v>
      </c>
      <c r="BD33">
        <v>11</v>
      </c>
      <c r="BE33">
        <v>249.5</v>
      </c>
      <c r="BF33">
        <v>18</v>
      </c>
      <c r="BG33">
        <v>149.6</v>
      </c>
      <c r="BH33">
        <v>20</v>
      </c>
      <c r="BL33" s="107" t="s">
        <v>124</v>
      </c>
      <c r="BM33" t="s">
        <v>38</v>
      </c>
      <c r="BN33">
        <v>0</v>
      </c>
      <c r="BO33">
        <v>0</v>
      </c>
      <c r="BP33">
        <v>52.5</v>
      </c>
      <c r="BQ33">
        <v>98.4</v>
      </c>
      <c r="BT33" s="107" t="s">
        <v>47</v>
      </c>
      <c r="BU33" t="s">
        <v>38</v>
      </c>
      <c r="BV33">
        <v>269.8</v>
      </c>
      <c r="BW33">
        <v>13</v>
      </c>
      <c r="BX33">
        <v>890.1</v>
      </c>
      <c r="BY33">
        <v>7</v>
      </c>
      <c r="BZ33">
        <v>736.6</v>
      </c>
      <c r="CA33">
        <v>8</v>
      </c>
      <c r="CB33">
        <v>408.2</v>
      </c>
      <c r="CC33">
        <v>12</v>
      </c>
      <c r="CD33">
        <v>537.4</v>
      </c>
      <c r="CE33">
        <v>10</v>
      </c>
    </row>
    <row r="34" spans="1:83" ht="15" x14ac:dyDescent="0.2">
      <c r="A34" s="106"/>
      <c r="U34" s="104"/>
      <c r="AJ34" s="104"/>
      <c r="AW34" s="106"/>
      <c r="BL34" s="107"/>
      <c r="BM34" t="s">
        <v>38</v>
      </c>
      <c r="BT34" s="106"/>
    </row>
    <row r="35" spans="1:83" ht="15" x14ac:dyDescent="0.2">
      <c r="A35" s="107" t="s">
        <v>376</v>
      </c>
      <c r="B35">
        <v>591.29999999999995</v>
      </c>
      <c r="C35">
        <v>14</v>
      </c>
      <c r="D35">
        <v>212.7</v>
      </c>
      <c r="E35">
        <v>26</v>
      </c>
      <c r="F35">
        <v>314.39999999999998</v>
      </c>
      <c r="G35" t="s">
        <v>377</v>
      </c>
      <c r="H35" t="s">
        <v>378</v>
      </c>
      <c r="I35">
        <v>0</v>
      </c>
      <c r="J35">
        <v>604.29999999999995</v>
      </c>
      <c r="U35" s="104" t="s">
        <v>47</v>
      </c>
      <c r="V35" t="s">
        <v>38</v>
      </c>
      <c r="W35">
        <v>384.9</v>
      </c>
      <c r="X35">
        <v>14</v>
      </c>
      <c r="Y35">
        <v>381.6</v>
      </c>
      <c r="Z35">
        <v>13</v>
      </c>
      <c r="AA35">
        <v>604.29999999999995</v>
      </c>
      <c r="AB35">
        <v>8</v>
      </c>
      <c r="AC35">
        <v>269.8</v>
      </c>
      <c r="AD35">
        <v>13</v>
      </c>
      <c r="AE35">
        <v>890.1</v>
      </c>
      <c r="AF35">
        <v>7</v>
      </c>
      <c r="AJ35" s="104" t="s">
        <v>56</v>
      </c>
      <c r="AK35" t="s">
        <v>38</v>
      </c>
      <c r="AL35">
        <v>267.2</v>
      </c>
      <c r="AM35">
        <v>14</v>
      </c>
      <c r="AN35">
        <v>246</v>
      </c>
      <c r="AO35">
        <v>16</v>
      </c>
      <c r="AP35">
        <v>250.4</v>
      </c>
      <c r="AQ35">
        <v>14</v>
      </c>
      <c r="AR35">
        <v>237.5</v>
      </c>
      <c r="AS35">
        <v>16</v>
      </c>
      <c r="AT35">
        <v>82</v>
      </c>
      <c r="AU35">
        <v>23</v>
      </c>
      <c r="AW35" s="107" t="s">
        <v>68</v>
      </c>
      <c r="AX35" t="s">
        <v>38</v>
      </c>
      <c r="AY35">
        <v>338.4</v>
      </c>
      <c r="AZ35">
        <v>14</v>
      </c>
      <c r="BA35">
        <v>294.60000000000002</v>
      </c>
      <c r="BB35">
        <v>13</v>
      </c>
      <c r="BC35">
        <v>190.3</v>
      </c>
      <c r="BD35">
        <v>19</v>
      </c>
      <c r="BE35">
        <v>134.4</v>
      </c>
      <c r="BF35">
        <v>24</v>
      </c>
      <c r="BG35">
        <v>205.8</v>
      </c>
      <c r="BH35">
        <v>17</v>
      </c>
      <c r="BL35" s="107" t="s">
        <v>48</v>
      </c>
      <c r="BM35" t="s">
        <v>38</v>
      </c>
      <c r="BN35">
        <v>366.5</v>
      </c>
      <c r="BO35">
        <v>262.10000000000002</v>
      </c>
      <c r="BP35">
        <v>1887.3</v>
      </c>
      <c r="BQ35">
        <v>2346.6</v>
      </c>
      <c r="BT35" s="107" t="s">
        <v>56</v>
      </c>
      <c r="BU35" t="s">
        <v>38</v>
      </c>
      <c r="BV35">
        <v>250.4</v>
      </c>
      <c r="BW35">
        <v>14</v>
      </c>
      <c r="BX35">
        <v>237.5</v>
      </c>
      <c r="BY35">
        <v>16</v>
      </c>
      <c r="BZ35">
        <v>82</v>
      </c>
      <c r="CA35">
        <v>23</v>
      </c>
      <c r="CB35">
        <v>84.3</v>
      </c>
      <c r="CC35">
        <v>24</v>
      </c>
      <c r="CD35">
        <v>310.5</v>
      </c>
      <c r="CE35">
        <v>14</v>
      </c>
    </row>
    <row r="36" spans="1:83" ht="15" x14ac:dyDescent="0.2">
      <c r="A36" s="106"/>
      <c r="U36" s="104"/>
      <c r="AJ36" s="104"/>
      <c r="AW36" s="106"/>
      <c r="BL36" s="107"/>
      <c r="BM36" t="s">
        <v>38</v>
      </c>
      <c r="BT36" s="106"/>
    </row>
    <row r="37" spans="1:83" ht="15" x14ac:dyDescent="0.2">
      <c r="A37" s="107" t="s">
        <v>69</v>
      </c>
      <c r="B37">
        <v>506.9</v>
      </c>
      <c r="C37">
        <v>15</v>
      </c>
      <c r="D37">
        <v>523.6</v>
      </c>
      <c r="E37">
        <v>11</v>
      </c>
      <c r="F37">
        <v>486.2</v>
      </c>
      <c r="G37" t="s">
        <v>379</v>
      </c>
      <c r="H37" t="s">
        <v>380</v>
      </c>
      <c r="I37">
        <v>18</v>
      </c>
      <c r="J37">
        <v>359.2</v>
      </c>
      <c r="U37" s="104" t="s">
        <v>84</v>
      </c>
      <c r="V37" t="s">
        <v>38</v>
      </c>
      <c r="W37">
        <v>352.6</v>
      </c>
      <c r="X37">
        <v>15</v>
      </c>
      <c r="Y37">
        <v>129.9</v>
      </c>
      <c r="Z37">
        <v>21</v>
      </c>
      <c r="AA37">
        <v>45.6</v>
      </c>
      <c r="AB37">
        <v>23</v>
      </c>
      <c r="AC37">
        <v>234.5</v>
      </c>
      <c r="AD37">
        <v>17</v>
      </c>
      <c r="AE37">
        <v>225</v>
      </c>
      <c r="AF37">
        <v>18</v>
      </c>
      <c r="AJ37" s="104" t="s">
        <v>87</v>
      </c>
      <c r="AK37" t="s">
        <v>38</v>
      </c>
      <c r="AL37">
        <v>213.5</v>
      </c>
      <c r="AM37">
        <v>15</v>
      </c>
      <c r="AN37">
        <v>146.4</v>
      </c>
      <c r="AO37">
        <v>17</v>
      </c>
      <c r="AP37">
        <v>157.19999999999999</v>
      </c>
      <c r="AQ37">
        <v>21</v>
      </c>
      <c r="AR37">
        <v>120.6</v>
      </c>
      <c r="AS37">
        <v>24</v>
      </c>
      <c r="AT37">
        <v>0</v>
      </c>
      <c r="AU37">
        <v>0</v>
      </c>
      <c r="AW37" s="107" t="s">
        <v>90</v>
      </c>
      <c r="AX37" t="s">
        <v>38</v>
      </c>
      <c r="AY37">
        <v>297</v>
      </c>
      <c r="AZ37">
        <v>15</v>
      </c>
      <c r="BA37">
        <v>130.1</v>
      </c>
      <c r="BB37">
        <v>19</v>
      </c>
      <c r="BC37">
        <v>15.4</v>
      </c>
      <c r="BD37">
        <v>34</v>
      </c>
      <c r="BE37">
        <v>0</v>
      </c>
      <c r="BF37">
        <v>0</v>
      </c>
      <c r="BG37">
        <v>0</v>
      </c>
      <c r="BH37">
        <v>0</v>
      </c>
      <c r="BL37" s="107" t="s">
        <v>49</v>
      </c>
      <c r="BM37" t="s">
        <v>38</v>
      </c>
      <c r="BN37">
        <v>92.7</v>
      </c>
      <c r="BO37">
        <v>21.5</v>
      </c>
      <c r="BP37">
        <v>1397.4</v>
      </c>
      <c r="BQ37">
        <v>1556.1</v>
      </c>
      <c r="BT37" s="107" t="s">
        <v>125</v>
      </c>
      <c r="BU37" t="s">
        <v>38</v>
      </c>
      <c r="BV37">
        <v>249.2</v>
      </c>
      <c r="BW37">
        <v>15</v>
      </c>
      <c r="BX37">
        <v>232.9</v>
      </c>
      <c r="BY37">
        <v>17</v>
      </c>
      <c r="BZ37">
        <v>145.69999999999999</v>
      </c>
      <c r="CA37">
        <v>18</v>
      </c>
      <c r="CB37">
        <v>0</v>
      </c>
      <c r="CC37">
        <v>0</v>
      </c>
      <c r="CD37">
        <v>0</v>
      </c>
      <c r="CE37">
        <v>0</v>
      </c>
    </row>
    <row r="38" spans="1:83" ht="15" x14ac:dyDescent="0.2">
      <c r="A38" s="106"/>
      <c r="U38" s="104"/>
      <c r="AJ38" s="104"/>
      <c r="AW38" s="106"/>
      <c r="BL38" s="107"/>
      <c r="BM38" t="s">
        <v>38</v>
      </c>
      <c r="BT38" s="106"/>
    </row>
    <row r="39" spans="1:83" ht="15" x14ac:dyDescent="0.2">
      <c r="A39" s="107" t="s">
        <v>47</v>
      </c>
      <c r="B39">
        <v>386.1</v>
      </c>
      <c r="C39">
        <v>16</v>
      </c>
      <c r="D39">
        <v>467</v>
      </c>
      <c r="E39">
        <v>14</v>
      </c>
      <c r="F39">
        <v>823.7</v>
      </c>
      <c r="G39" t="s">
        <v>381</v>
      </c>
      <c r="H39" t="s">
        <v>382</v>
      </c>
      <c r="I39">
        <v>13</v>
      </c>
      <c r="J39">
        <v>268.8</v>
      </c>
      <c r="U39" s="104" t="s">
        <v>68</v>
      </c>
      <c r="V39" t="s">
        <v>38</v>
      </c>
      <c r="W39">
        <v>309.39999999999998</v>
      </c>
      <c r="X39">
        <v>16</v>
      </c>
      <c r="Y39">
        <v>208.2</v>
      </c>
      <c r="Z39">
        <v>16</v>
      </c>
      <c r="AA39">
        <v>367.2</v>
      </c>
      <c r="AB39">
        <v>10</v>
      </c>
      <c r="AC39">
        <v>279</v>
      </c>
      <c r="AD39">
        <v>12</v>
      </c>
      <c r="AE39">
        <v>338.4</v>
      </c>
      <c r="AF39">
        <v>14</v>
      </c>
      <c r="AJ39" s="104" t="s">
        <v>68</v>
      </c>
      <c r="AK39" t="s">
        <v>38</v>
      </c>
      <c r="AL39">
        <v>208.2</v>
      </c>
      <c r="AM39">
        <v>16</v>
      </c>
      <c r="AN39">
        <v>367.2</v>
      </c>
      <c r="AO39">
        <v>10</v>
      </c>
      <c r="AP39">
        <v>279</v>
      </c>
      <c r="AQ39">
        <v>12</v>
      </c>
      <c r="AR39">
        <v>338.4</v>
      </c>
      <c r="AS39">
        <v>14</v>
      </c>
      <c r="AT39">
        <v>294.60000000000002</v>
      </c>
      <c r="AU39">
        <v>13</v>
      </c>
      <c r="AW39" s="107" t="s">
        <v>56</v>
      </c>
      <c r="AX39" t="s">
        <v>38</v>
      </c>
      <c r="AY39">
        <v>237.5</v>
      </c>
      <c r="AZ39">
        <v>16</v>
      </c>
      <c r="BA39">
        <v>82</v>
      </c>
      <c r="BB39">
        <v>23</v>
      </c>
      <c r="BC39">
        <v>84.3</v>
      </c>
      <c r="BD39">
        <v>24</v>
      </c>
      <c r="BE39">
        <v>310.5</v>
      </c>
      <c r="BF39">
        <v>14</v>
      </c>
      <c r="BG39">
        <v>226.7</v>
      </c>
      <c r="BH39">
        <v>15</v>
      </c>
      <c r="BL39" s="107" t="s">
        <v>50</v>
      </c>
      <c r="BM39" t="s">
        <v>38</v>
      </c>
      <c r="BN39">
        <v>1182</v>
      </c>
      <c r="BO39">
        <v>746.5</v>
      </c>
      <c r="BP39">
        <v>24444.7</v>
      </c>
      <c r="BQ39">
        <v>22453.8</v>
      </c>
      <c r="BT39" s="107" t="s">
        <v>67</v>
      </c>
      <c r="BU39" t="s">
        <v>38</v>
      </c>
      <c r="BV39">
        <v>248.4</v>
      </c>
      <c r="BW39">
        <v>16</v>
      </c>
      <c r="BX39">
        <v>221.2</v>
      </c>
      <c r="BY39">
        <v>19</v>
      </c>
      <c r="BZ39">
        <v>173.1</v>
      </c>
      <c r="CA39">
        <v>17</v>
      </c>
      <c r="CB39">
        <v>246.6</v>
      </c>
      <c r="CC39">
        <v>16</v>
      </c>
      <c r="CD39">
        <v>272.8</v>
      </c>
      <c r="CE39">
        <v>15</v>
      </c>
    </row>
    <row r="40" spans="1:83" ht="15" x14ac:dyDescent="0.2">
      <c r="A40" s="106"/>
      <c r="U40" s="104"/>
      <c r="AJ40" s="104"/>
      <c r="AW40" s="106"/>
      <c r="BL40" s="107"/>
      <c r="BM40" t="s">
        <v>38</v>
      </c>
      <c r="BT40" s="106"/>
    </row>
    <row r="41" spans="1:83" ht="15" x14ac:dyDescent="0.2">
      <c r="A41" s="107" t="s">
        <v>56</v>
      </c>
      <c r="B41">
        <v>366.1</v>
      </c>
      <c r="C41">
        <v>17</v>
      </c>
      <c r="D41">
        <v>319</v>
      </c>
      <c r="E41">
        <v>17</v>
      </c>
      <c r="F41">
        <v>277.60000000000002</v>
      </c>
      <c r="G41" t="s">
        <v>383</v>
      </c>
      <c r="H41" t="s">
        <v>384</v>
      </c>
      <c r="I41">
        <v>14</v>
      </c>
      <c r="J41">
        <v>246</v>
      </c>
      <c r="U41" s="104" t="s">
        <v>87</v>
      </c>
      <c r="V41" t="s">
        <v>38</v>
      </c>
      <c r="W41">
        <v>276.3</v>
      </c>
      <c r="X41">
        <v>17</v>
      </c>
      <c r="Y41">
        <v>213.5</v>
      </c>
      <c r="Z41">
        <v>15</v>
      </c>
      <c r="AA41">
        <v>146.4</v>
      </c>
      <c r="AB41">
        <v>17</v>
      </c>
      <c r="AC41">
        <v>157.19999999999999</v>
      </c>
      <c r="AD41">
        <v>21</v>
      </c>
      <c r="AE41">
        <v>120.6</v>
      </c>
      <c r="AF41">
        <v>24</v>
      </c>
      <c r="AJ41" s="104" t="s">
        <v>45</v>
      </c>
      <c r="AK41" t="s">
        <v>38</v>
      </c>
      <c r="AL41">
        <v>188.3</v>
      </c>
      <c r="AM41">
        <v>17</v>
      </c>
      <c r="AN41">
        <v>0</v>
      </c>
      <c r="AO41">
        <v>0</v>
      </c>
      <c r="AP41">
        <v>75</v>
      </c>
      <c r="AQ41">
        <v>25</v>
      </c>
      <c r="AR41">
        <v>49.5</v>
      </c>
      <c r="AS41">
        <v>31</v>
      </c>
      <c r="AT41">
        <v>0</v>
      </c>
      <c r="AU41">
        <v>0</v>
      </c>
      <c r="AW41" s="107" t="s">
        <v>125</v>
      </c>
      <c r="AX41" t="s">
        <v>38</v>
      </c>
      <c r="AY41">
        <v>232.9</v>
      </c>
      <c r="AZ41">
        <v>17</v>
      </c>
      <c r="BA41">
        <v>145.69999999999999</v>
      </c>
      <c r="BB41">
        <v>18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L41" s="107" t="s">
        <v>51</v>
      </c>
      <c r="BM41" t="s">
        <v>38</v>
      </c>
      <c r="BN41">
        <v>216.7</v>
      </c>
      <c r="BO41">
        <v>182.2</v>
      </c>
      <c r="BP41">
        <v>4009.9</v>
      </c>
      <c r="BQ41">
        <v>3922.2</v>
      </c>
      <c r="BT41" s="107" t="s">
        <v>84</v>
      </c>
      <c r="BU41" t="s">
        <v>38</v>
      </c>
      <c r="BV41">
        <v>234.5</v>
      </c>
      <c r="BW41">
        <v>17</v>
      </c>
      <c r="BX41">
        <v>225</v>
      </c>
      <c r="BY41">
        <v>18</v>
      </c>
      <c r="BZ41">
        <v>60.9</v>
      </c>
      <c r="CA41">
        <v>25</v>
      </c>
      <c r="CB41">
        <v>122.9</v>
      </c>
      <c r="CC41">
        <v>22</v>
      </c>
      <c r="CD41">
        <v>170.2</v>
      </c>
      <c r="CE41">
        <v>23</v>
      </c>
    </row>
    <row r="42" spans="1:83" ht="15" x14ac:dyDescent="0.2">
      <c r="A42" s="106"/>
      <c r="U42" s="104"/>
      <c r="AJ42" s="104"/>
      <c r="AW42" s="106"/>
      <c r="BL42" s="107" t="s">
        <v>166</v>
      </c>
      <c r="BM42" t="s">
        <v>38</v>
      </c>
      <c r="BN42">
        <v>0</v>
      </c>
      <c r="BO42">
        <v>0</v>
      </c>
      <c r="BP42">
        <v>49.5</v>
      </c>
      <c r="BQ42">
        <v>0</v>
      </c>
      <c r="BT42" s="106"/>
    </row>
    <row r="43" spans="1:83" ht="15" x14ac:dyDescent="0.2">
      <c r="A43" s="107" t="s">
        <v>68</v>
      </c>
      <c r="B43">
        <v>318.5</v>
      </c>
      <c r="C43">
        <v>18</v>
      </c>
      <c r="D43">
        <v>259.5</v>
      </c>
      <c r="E43">
        <v>21</v>
      </c>
      <c r="F43">
        <v>408.7</v>
      </c>
      <c r="G43" t="s">
        <v>385</v>
      </c>
      <c r="H43" t="s">
        <v>386</v>
      </c>
      <c r="I43">
        <v>16</v>
      </c>
      <c r="J43">
        <v>260.10000000000002</v>
      </c>
      <c r="U43" s="104" t="s">
        <v>125</v>
      </c>
      <c r="V43" t="s">
        <v>38</v>
      </c>
      <c r="W43">
        <v>241.8</v>
      </c>
      <c r="X43">
        <v>18</v>
      </c>
      <c r="Y43">
        <v>158.30000000000001</v>
      </c>
      <c r="Z43">
        <v>19</v>
      </c>
      <c r="AA43">
        <v>268.8</v>
      </c>
      <c r="AB43">
        <v>14</v>
      </c>
      <c r="AC43">
        <v>249.2</v>
      </c>
      <c r="AD43">
        <v>15</v>
      </c>
      <c r="AE43">
        <v>232.9</v>
      </c>
      <c r="AF43">
        <v>17</v>
      </c>
      <c r="AJ43" s="104" t="s">
        <v>69</v>
      </c>
      <c r="AK43" t="s">
        <v>38</v>
      </c>
      <c r="AL43">
        <v>176.8</v>
      </c>
      <c r="AM43">
        <v>18</v>
      </c>
      <c r="AN43">
        <v>83.9</v>
      </c>
      <c r="AO43">
        <v>21</v>
      </c>
      <c r="AP43">
        <v>125.7</v>
      </c>
      <c r="AQ43">
        <v>22</v>
      </c>
      <c r="AR43">
        <v>217.3</v>
      </c>
      <c r="AS43">
        <v>20</v>
      </c>
      <c r="AT43">
        <v>185.5</v>
      </c>
      <c r="AU43">
        <v>15</v>
      </c>
      <c r="AW43" s="107" t="s">
        <v>84</v>
      </c>
      <c r="AX43" t="s">
        <v>38</v>
      </c>
      <c r="AY43">
        <v>225</v>
      </c>
      <c r="AZ43">
        <v>18</v>
      </c>
      <c r="BA43">
        <v>60.9</v>
      </c>
      <c r="BB43">
        <v>25</v>
      </c>
      <c r="BC43">
        <v>122.9</v>
      </c>
      <c r="BD43">
        <v>22</v>
      </c>
      <c r="BE43">
        <v>170.2</v>
      </c>
      <c r="BF43">
        <v>23</v>
      </c>
      <c r="BG43">
        <v>60.2</v>
      </c>
      <c r="BH43">
        <v>26</v>
      </c>
      <c r="BL43" s="107" t="s">
        <v>52</v>
      </c>
      <c r="BM43" t="s">
        <v>38</v>
      </c>
      <c r="BN43">
        <v>0</v>
      </c>
      <c r="BO43">
        <v>0</v>
      </c>
      <c r="BP43">
        <v>10.1</v>
      </c>
      <c r="BQ43" t="s">
        <v>103</v>
      </c>
      <c r="BT43" s="107" t="s">
        <v>54</v>
      </c>
      <c r="BU43" t="s">
        <v>38</v>
      </c>
      <c r="BV43">
        <v>225.4</v>
      </c>
      <c r="BW43">
        <v>18</v>
      </c>
      <c r="BX43">
        <v>187.2</v>
      </c>
      <c r="BY43">
        <v>22</v>
      </c>
      <c r="BZ43">
        <v>219.3</v>
      </c>
      <c r="CA43">
        <v>14</v>
      </c>
      <c r="CB43">
        <v>335.2</v>
      </c>
      <c r="CC43">
        <v>14</v>
      </c>
      <c r="CD43">
        <v>257</v>
      </c>
      <c r="CE43">
        <v>16</v>
      </c>
    </row>
    <row r="44" spans="1:83" ht="15" x14ac:dyDescent="0.2">
      <c r="A44" s="106"/>
      <c r="U44" s="104"/>
      <c r="AJ44" s="104"/>
      <c r="AW44" s="106"/>
      <c r="BL44" s="107" t="s">
        <v>53</v>
      </c>
      <c r="BM44" t="s">
        <v>38</v>
      </c>
      <c r="BN44">
        <v>147</v>
      </c>
      <c r="BO44">
        <v>50.7</v>
      </c>
      <c r="BP44">
        <v>1680.1</v>
      </c>
      <c r="BQ44">
        <v>1461.5</v>
      </c>
      <c r="BT44" s="106"/>
    </row>
    <row r="45" spans="1:83" ht="15" x14ac:dyDescent="0.2">
      <c r="A45" s="107" t="s">
        <v>67</v>
      </c>
      <c r="B45">
        <v>302.3</v>
      </c>
      <c r="C45">
        <v>19</v>
      </c>
      <c r="D45">
        <v>301.10000000000002</v>
      </c>
      <c r="E45">
        <v>18</v>
      </c>
      <c r="F45">
        <v>274.60000000000002</v>
      </c>
      <c r="G45" t="s">
        <v>387</v>
      </c>
      <c r="H45" t="s">
        <v>388</v>
      </c>
      <c r="I45">
        <v>20</v>
      </c>
      <c r="J45">
        <v>1224.0999999999999</v>
      </c>
      <c r="U45" s="104" t="s">
        <v>56</v>
      </c>
      <c r="V45" t="s">
        <v>38</v>
      </c>
      <c r="W45">
        <v>203.5</v>
      </c>
      <c r="X45">
        <v>19</v>
      </c>
      <c r="Y45">
        <v>267.2</v>
      </c>
      <c r="Z45">
        <v>14</v>
      </c>
      <c r="AA45">
        <v>246</v>
      </c>
      <c r="AB45">
        <v>16</v>
      </c>
      <c r="AC45">
        <v>250.4</v>
      </c>
      <c r="AD45">
        <v>14</v>
      </c>
      <c r="AE45">
        <v>237.5</v>
      </c>
      <c r="AF45">
        <v>16</v>
      </c>
      <c r="AJ45" s="104" t="s">
        <v>125</v>
      </c>
      <c r="AK45" t="s">
        <v>38</v>
      </c>
      <c r="AL45">
        <v>158.30000000000001</v>
      </c>
      <c r="AM45">
        <v>19</v>
      </c>
      <c r="AN45">
        <v>268.8</v>
      </c>
      <c r="AO45">
        <v>14</v>
      </c>
      <c r="AP45">
        <v>249.2</v>
      </c>
      <c r="AQ45">
        <v>15</v>
      </c>
      <c r="AR45">
        <v>232.9</v>
      </c>
      <c r="AS45">
        <v>17</v>
      </c>
      <c r="AT45">
        <v>145.69999999999999</v>
      </c>
      <c r="AU45">
        <v>18</v>
      </c>
      <c r="AW45" s="107" t="s">
        <v>67</v>
      </c>
      <c r="AX45" t="s">
        <v>38</v>
      </c>
      <c r="AY45">
        <v>221.2</v>
      </c>
      <c r="AZ45">
        <v>19</v>
      </c>
      <c r="BA45">
        <v>173.1</v>
      </c>
      <c r="BB45">
        <v>17</v>
      </c>
      <c r="BC45">
        <v>246.6</v>
      </c>
      <c r="BD45">
        <v>16</v>
      </c>
      <c r="BE45">
        <v>272.8</v>
      </c>
      <c r="BF45">
        <v>15</v>
      </c>
      <c r="BG45">
        <v>255.4</v>
      </c>
      <c r="BH45">
        <v>13</v>
      </c>
      <c r="BL45" s="107" t="s">
        <v>90</v>
      </c>
      <c r="BM45" t="s">
        <v>38</v>
      </c>
      <c r="BN45">
        <v>0</v>
      </c>
      <c r="BO45">
        <v>0</v>
      </c>
      <c r="BP45">
        <v>0</v>
      </c>
      <c r="BQ45">
        <v>297</v>
      </c>
      <c r="BT45" s="107" t="s">
        <v>59</v>
      </c>
      <c r="BU45" t="s">
        <v>38</v>
      </c>
      <c r="BV45">
        <v>218.3</v>
      </c>
      <c r="BW45">
        <v>19</v>
      </c>
      <c r="BX45">
        <v>350</v>
      </c>
      <c r="BY45">
        <v>13</v>
      </c>
      <c r="BZ45">
        <v>422.1</v>
      </c>
      <c r="CA45">
        <v>10</v>
      </c>
      <c r="CB45">
        <v>451.3</v>
      </c>
      <c r="CC45">
        <v>11</v>
      </c>
      <c r="CD45">
        <v>249.5</v>
      </c>
      <c r="CE45">
        <v>18</v>
      </c>
    </row>
    <row r="46" spans="1:83" ht="15" x14ac:dyDescent="0.2">
      <c r="A46" s="106"/>
      <c r="U46" s="104"/>
      <c r="AJ46" s="104"/>
      <c r="AW46" s="106"/>
      <c r="BL46" s="107" t="s">
        <v>54</v>
      </c>
      <c r="BM46" t="s">
        <v>38</v>
      </c>
      <c r="BN46">
        <v>0</v>
      </c>
      <c r="BO46">
        <v>0</v>
      </c>
      <c r="BP46">
        <v>225.4</v>
      </c>
      <c r="BQ46">
        <v>187.2</v>
      </c>
      <c r="BT46" s="106"/>
    </row>
    <row r="47" spans="1:83" ht="15" x14ac:dyDescent="0.2">
      <c r="A47" s="107" t="s">
        <v>87</v>
      </c>
      <c r="B47">
        <v>284.39999999999998</v>
      </c>
      <c r="C47">
        <v>20</v>
      </c>
      <c r="D47">
        <v>213.3</v>
      </c>
      <c r="E47">
        <v>25</v>
      </c>
      <c r="F47">
        <v>206.8</v>
      </c>
      <c r="G47" t="s">
        <v>389</v>
      </c>
      <c r="H47" t="s">
        <v>390</v>
      </c>
      <c r="I47">
        <v>15</v>
      </c>
      <c r="J47">
        <v>83.9</v>
      </c>
      <c r="U47" s="104" t="s">
        <v>86</v>
      </c>
      <c r="V47" t="s">
        <v>38</v>
      </c>
      <c r="W47">
        <v>171.3</v>
      </c>
      <c r="X47">
        <v>20</v>
      </c>
      <c r="Y47">
        <v>17.600000000000001</v>
      </c>
      <c r="Z47">
        <v>31</v>
      </c>
      <c r="AA47">
        <v>83.9</v>
      </c>
      <c r="AB47">
        <v>20</v>
      </c>
      <c r="AC47">
        <v>41.8</v>
      </c>
      <c r="AD47">
        <v>29</v>
      </c>
      <c r="AE47">
        <v>52.4</v>
      </c>
      <c r="AF47">
        <v>30</v>
      </c>
      <c r="AJ47" s="104" t="s">
        <v>67</v>
      </c>
      <c r="AK47" t="s">
        <v>38</v>
      </c>
      <c r="AL47">
        <v>156.69999999999999</v>
      </c>
      <c r="AM47">
        <v>20</v>
      </c>
      <c r="AN47">
        <v>260.10000000000002</v>
      </c>
      <c r="AO47">
        <v>15</v>
      </c>
      <c r="AP47">
        <v>248.5</v>
      </c>
      <c r="AQ47">
        <v>16</v>
      </c>
      <c r="AR47">
        <v>221.2</v>
      </c>
      <c r="AS47">
        <v>19</v>
      </c>
      <c r="AT47">
        <v>173.1</v>
      </c>
      <c r="AU47">
        <v>17</v>
      </c>
      <c r="AW47" s="107" t="s">
        <v>69</v>
      </c>
      <c r="AX47" t="s">
        <v>38</v>
      </c>
      <c r="AY47">
        <v>217.3</v>
      </c>
      <c r="AZ47">
        <v>20</v>
      </c>
      <c r="BA47">
        <v>185.5</v>
      </c>
      <c r="BB47">
        <v>15</v>
      </c>
      <c r="BC47">
        <v>276.89999999999998</v>
      </c>
      <c r="BD47">
        <v>15</v>
      </c>
      <c r="BE47">
        <v>328.3</v>
      </c>
      <c r="BF47">
        <v>13</v>
      </c>
      <c r="BG47">
        <v>215.1</v>
      </c>
      <c r="BH47">
        <v>16</v>
      </c>
      <c r="BL47" s="107" t="s">
        <v>55</v>
      </c>
      <c r="BM47" t="s">
        <v>38</v>
      </c>
      <c r="BN47">
        <v>15.8</v>
      </c>
      <c r="BO47">
        <v>73</v>
      </c>
      <c r="BP47">
        <v>690.8</v>
      </c>
      <c r="BQ47">
        <v>683.4</v>
      </c>
      <c r="BT47" s="107" t="s">
        <v>61</v>
      </c>
      <c r="BU47" t="s">
        <v>38</v>
      </c>
      <c r="BV47">
        <v>178.3</v>
      </c>
      <c r="BW47">
        <v>20</v>
      </c>
      <c r="BX47">
        <v>81.2</v>
      </c>
      <c r="BY47">
        <v>28</v>
      </c>
      <c r="BZ47">
        <v>87.6</v>
      </c>
      <c r="CA47">
        <v>22</v>
      </c>
      <c r="CB47">
        <v>71.900000000000006</v>
      </c>
      <c r="CC47">
        <v>25</v>
      </c>
      <c r="CD47">
        <v>12.4</v>
      </c>
      <c r="CE47">
        <v>31</v>
      </c>
    </row>
    <row r="48" spans="1:83" ht="15" x14ac:dyDescent="0.2">
      <c r="A48" s="106"/>
      <c r="U48" s="104"/>
      <c r="AJ48" s="104"/>
      <c r="AW48" s="106"/>
      <c r="BL48" s="107" t="s">
        <v>56</v>
      </c>
      <c r="BM48" t="s">
        <v>38</v>
      </c>
      <c r="BN48">
        <v>2.4</v>
      </c>
      <c r="BO48">
        <v>0</v>
      </c>
      <c r="BP48">
        <v>250.4</v>
      </c>
      <c r="BQ48">
        <v>237.5</v>
      </c>
      <c r="BT48" s="106"/>
    </row>
    <row r="49" spans="1:83" ht="15" x14ac:dyDescent="0.2">
      <c r="A49" s="107" t="s">
        <v>125</v>
      </c>
      <c r="B49">
        <v>215.6</v>
      </c>
      <c r="C49">
        <v>21</v>
      </c>
      <c r="D49">
        <v>356.8</v>
      </c>
      <c r="E49">
        <v>16</v>
      </c>
      <c r="F49">
        <v>187.8</v>
      </c>
      <c r="G49" t="s">
        <v>391</v>
      </c>
      <c r="H49" t="s">
        <v>392</v>
      </c>
      <c r="I49">
        <v>19</v>
      </c>
      <c r="J49">
        <v>367.2</v>
      </c>
      <c r="U49" s="104" t="s">
        <v>166</v>
      </c>
      <c r="V49" t="s">
        <v>38</v>
      </c>
      <c r="W49">
        <v>160.5</v>
      </c>
      <c r="X49">
        <v>21</v>
      </c>
      <c r="Y49">
        <v>55.5</v>
      </c>
      <c r="Z49">
        <v>27</v>
      </c>
      <c r="AA49">
        <v>0.5</v>
      </c>
      <c r="AB49">
        <v>35</v>
      </c>
      <c r="AC49">
        <v>49.5</v>
      </c>
      <c r="AD49">
        <v>27</v>
      </c>
      <c r="AE49">
        <v>0</v>
      </c>
      <c r="AF49">
        <v>0</v>
      </c>
      <c r="AJ49" s="104" t="s">
        <v>84</v>
      </c>
      <c r="AK49" t="s">
        <v>38</v>
      </c>
      <c r="AL49">
        <v>129.9</v>
      </c>
      <c r="AM49">
        <v>21</v>
      </c>
      <c r="AN49">
        <v>45.6</v>
      </c>
      <c r="AO49">
        <v>23</v>
      </c>
      <c r="AP49">
        <v>234.5</v>
      </c>
      <c r="AQ49">
        <v>17</v>
      </c>
      <c r="AR49">
        <v>225</v>
      </c>
      <c r="AS49">
        <v>18</v>
      </c>
      <c r="AT49">
        <v>60.9</v>
      </c>
      <c r="AU49">
        <v>25</v>
      </c>
      <c r="AW49" s="107" t="s">
        <v>44</v>
      </c>
      <c r="AX49" t="s">
        <v>38</v>
      </c>
      <c r="AY49">
        <v>195.5</v>
      </c>
      <c r="AZ49">
        <v>21</v>
      </c>
      <c r="BA49">
        <v>60.7</v>
      </c>
      <c r="BB49">
        <v>26</v>
      </c>
      <c r="BC49">
        <v>180</v>
      </c>
      <c r="BD49">
        <v>20</v>
      </c>
      <c r="BE49">
        <v>35.700000000000003</v>
      </c>
      <c r="BF49">
        <v>28</v>
      </c>
      <c r="BG49">
        <v>20.5</v>
      </c>
      <c r="BH49">
        <v>30</v>
      </c>
      <c r="BL49" s="107" t="s">
        <v>57</v>
      </c>
      <c r="BM49" t="s">
        <v>38</v>
      </c>
      <c r="BN49">
        <v>0.2</v>
      </c>
      <c r="BO49">
        <v>1.1000000000000001</v>
      </c>
      <c r="BP49">
        <v>44.3</v>
      </c>
      <c r="BQ49">
        <v>54.5</v>
      </c>
      <c r="BT49" s="107" t="s">
        <v>87</v>
      </c>
      <c r="BU49" t="s">
        <v>38</v>
      </c>
      <c r="BV49">
        <v>157.19999999999999</v>
      </c>
      <c r="BW49">
        <v>21</v>
      </c>
      <c r="BX49">
        <v>120.6</v>
      </c>
      <c r="BY49">
        <v>24</v>
      </c>
      <c r="BZ49">
        <v>0</v>
      </c>
      <c r="CA49">
        <v>0</v>
      </c>
      <c r="CB49">
        <v>62.5</v>
      </c>
      <c r="CC49">
        <v>27</v>
      </c>
      <c r="CD49">
        <v>0</v>
      </c>
      <c r="CE49">
        <v>0</v>
      </c>
    </row>
    <row r="50" spans="1:83" ht="15" x14ac:dyDescent="0.2">
      <c r="A50" s="106"/>
      <c r="U50" s="104"/>
      <c r="AJ50" s="104"/>
      <c r="AW50" s="106"/>
      <c r="BL50" s="107" t="s">
        <v>87</v>
      </c>
      <c r="BM50" t="s">
        <v>38</v>
      </c>
      <c r="BN50">
        <v>0</v>
      </c>
      <c r="BO50">
        <v>0</v>
      </c>
      <c r="BP50">
        <v>157.19999999999999</v>
      </c>
      <c r="BQ50">
        <v>120.6</v>
      </c>
      <c r="BT50" s="106"/>
    </row>
    <row r="51" spans="1:83" ht="15" x14ac:dyDescent="0.2">
      <c r="A51" s="107" t="s">
        <v>44</v>
      </c>
      <c r="B51">
        <v>201.2</v>
      </c>
      <c r="C51">
        <v>22</v>
      </c>
      <c r="D51">
        <v>215.8</v>
      </c>
      <c r="E51">
        <v>24</v>
      </c>
      <c r="F51">
        <v>2</v>
      </c>
      <c r="G51" t="s">
        <v>393</v>
      </c>
      <c r="H51" t="s">
        <v>394</v>
      </c>
      <c r="I51">
        <v>28</v>
      </c>
      <c r="J51">
        <v>45.6</v>
      </c>
      <c r="U51" s="104" t="s">
        <v>45</v>
      </c>
      <c r="V51" t="s">
        <v>38</v>
      </c>
      <c r="W51">
        <v>144.80000000000001</v>
      </c>
      <c r="X51">
        <v>22</v>
      </c>
      <c r="Y51">
        <v>188.3</v>
      </c>
      <c r="Z51">
        <v>17</v>
      </c>
      <c r="AA51">
        <v>0</v>
      </c>
      <c r="AB51">
        <v>0</v>
      </c>
      <c r="AC51">
        <v>75</v>
      </c>
      <c r="AD51">
        <v>25</v>
      </c>
      <c r="AE51">
        <v>49.5</v>
      </c>
      <c r="AF51">
        <v>31</v>
      </c>
      <c r="AJ51" s="104" t="s">
        <v>54</v>
      </c>
      <c r="AK51" t="s">
        <v>38</v>
      </c>
      <c r="AL51">
        <v>99.8</v>
      </c>
      <c r="AM51">
        <v>22</v>
      </c>
      <c r="AN51">
        <v>106.6</v>
      </c>
      <c r="AO51">
        <v>18</v>
      </c>
      <c r="AP51">
        <v>225.4</v>
      </c>
      <c r="AQ51">
        <v>18</v>
      </c>
      <c r="AR51">
        <v>187.2</v>
      </c>
      <c r="AS51">
        <v>22</v>
      </c>
      <c r="AT51">
        <v>219.3</v>
      </c>
      <c r="AU51">
        <v>14</v>
      </c>
      <c r="AW51" s="107" t="s">
        <v>54</v>
      </c>
      <c r="AX51" t="s">
        <v>38</v>
      </c>
      <c r="AY51">
        <v>187.2</v>
      </c>
      <c r="AZ51">
        <v>22</v>
      </c>
      <c r="BA51">
        <v>219.3</v>
      </c>
      <c r="BB51">
        <v>14</v>
      </c>
      <c r="BC51">
        <v>335.2</v>
      </c>
      <c r="BD51">
        <v>14</v>
      </c>
      <c r="BE51">
        <v>257</v>
      </c>
      <c r="BF51">
        <v>16</v>
      </c>
      <c r="BG51">
        <v>236.3</v>
      </c>
      <c r="BH51">
        <v>14</v>
      </c>
      <c r="BL51" s="107" t="s">
        <v>58</v>
      </c>
      <c r="BM51" t="s">
        <v>38</v>
      </c>
      <c r="BN51">
        <v>5.5</v>
      </c>
      <c r="BO51" t="s">
        <v>103</v>
      </c>
      <c r="BP51">
        <v>20.100000000000001</v>
      </c>
      <c r="BQ51">
        <v>26.2</v>
      </c>
      <c r="BT51" s="107" t="s">
        <v>69</v>
      </c>
      <c r="BU51" t="s">
        <v>38</v>
      </c>
      <c r="BV51">
        <v>125.7</v>
      </c>
      <c r="BW51">
        <v>22</v>
      </c>
      <c r="BX51">
        <v>217.3</v>
      </c>
      <c r="BY51">
        <v>20</v>
      </c>
      <c r="BZ51">
        <v>185.5</v>
      </c>
      <c r="CA51">
        <v>15</v>
      </c>
      <c r="CB51">
        <v>276.89999999999998</v>
      </c>
      <c r="CC51">
        <v>15</v>
      </c>
      <c r="CD51">
        <v>328.3</v>
      </c>
      <c r="CE51">
        <v>13</v>
      </c>
    </row>
    <row r="52" spans="1:83" ht="15" x14ac:dyDescent="0.2">
      <c r="A52" s="106"/>
      <c r="U52" s="104"/>
      <c r="AJ52" s="104"/>
      <c r="AW52" s="106"/>
      <c r="BL52" s="107" t="s">
        <v>59</v>
      </c>
      <c r="BM52" t="s">
        <v>38</v>
      </c>
      <c r="BN52">
        <v>0</v>
      </c>
      <c r="BO52">
        <v>25</v>
      </c>
      <c r="BP52">
        <v>218.3</v>
      </c>
      <c r="BQ52">
        <v>350</v>
      </c>
      <c r="BT52" s="106"/>
    </row>
    <row r="53" spans="1:83" ht="15" x14ac:dyDescent="0.2">
      <c r="A53" s="107" t="s">
        <v>84</v>
      </c>
      <c r="B53">
        <v>198.6</v>
      </c>
      <c r="C53">
        <v>23</v>
      </c>
      <c r="D53">
        <v>251.5</v>
      </c>
      <c r="E53">
        <v>22</v>
      </c>
      <c r="F53">
        <v>118.7</v>
      </c>
      <c r="G53" t="s">
        <v>395</v>
      </c>
      <c r="H53" t="s">
        <v>396</v>
      </c>
      <c r="I53">
        <v>21</v>
      </c>
      <c r="J53">
        <v>0</v>
      </c>
      <c r="U53" s="104" t="s">
        <v>69</v>
      </c>
      <c r="V53" t="s">
        <v>38</v>
      </c>
      <c r="W53">
        <v>129.6</v>
      </c>
      <c r="X53">
        <v>23</v>
      </c>
      <c r="Y53">
        <v>176.8</v>
      </c>
      <c r="Z53">
        <v>18</v>
      </c>
      <c r="AA53">
        <v>83.9</v>
      </c>
      <c r="AB53">
        <v>21</v>
      </c>
      <c r="AC53">
        <v>125.7</v>
      </c>
      <c r="AD53">
        <v>22</v>
      </c>
      <c r="AE53">
        <v>217.3</v>
      </c>
      <c r="AF53">
        <v>20</v>
      </c>
      <c r="AJ53" s="104" t="s">
        <v>64</v>
      </c>
      <c r="AK53" t="s">
        <v>38</v>
      </c>
      <c r="AL53">
        <v>92.3</v>
      </c>
      <c r="AM53">
        <v>23</v>
      </c>
      <c r="AN53">
        <v>0</v>
      </c>
      <c r="AO53">
        <v>0</v>
      </c>
      <c r="AP53">
        <v>95.8</v>
      </c>
      <c r="AQ53">
        <v>24</v>
      </c>
      <c r="AR53">
        <v>105.3</v>
      </c>
      <c r="AS53">
        <v>25</v>
      </c>
      <c r="AT53">
        <v>122.3</v>
      </c>
      <c r="AU53">
        <v>21</v>
      </c>
      <c r="AW53" s="107" t="s">
        <v>70</v>
      </c>
      <c r="AX53" t="s">
        <v>38</v>
      </c>
      <c r="AY53">
        <v>148.4</v>
      </c>
      <c r="AZ53">
        <v>23</v>
      </c>
      <c r="BA53">
        <v>123.9</v>
      </c>
      <c r="BB53">
        <v>20</v>
      </c>
      <c r="BC53">
        <v>111.8</v>
      </c>
      <c r="BD53">
        <v>23</v>
      </c>
      <c r="BE53">
        <v>181.9</v>
      </c>
      <c r="BF53">
        <v>22</v>
      </c>
      <c r="BG53">
        <v>149.19999999999999</v>
      </c>
      <c r="BH53">
        <v>21</v>
      </c>
      <c r="BL53" s="107" t="s">
        <v>60</v>
      </c>
      <c r="BM53" t="s">
        <v>38</v>
      </c>
      <c r="BN53">
        <v>16</v>
      </c>
      <c r="BO53">
        <v>24.5</v>
      </c>
      <c r="BP53">
        <v>485.2</v>
      </c>
      <c r="BQ53">
        <v>423</v>
      </c>
      <c r="BT53" s="107" t="s">
        <v>70</v>
      </c>
      <c r="BU53" t="s">
        <v>38</v>
      </c>
      <c r="BV53">
        <v>120.6</v>
      </c>
      <c r="BW53">
        <v>23</v>
      </c>
      <c r="BX53">
        <v>148.4</v>
      </c>
      <c r="BY53">
        <v>23</v>
      </c>
      <c r="BZ53">
        <v>123.9</v>
      </c>
      <c r="CA53">
        <v>20</v>
      </c>
      <c r="CB53">
        <v>111.8</v>
      </c>
      <c r="CC53">
        <v>23</v>
      </c>
      <c r="CD53">
        <v>181.9</v>
      </c>
      <c r="CE53">
        <v>22</v>
      </c>
    </row>
    <row r="54" spans="1:83" ht="15" x14ac:dyDescent="0.2">
      <c r="A54" s="106"/>
      <c r="U54" s="104"/>
      <c r="AJ54" s="104"/>
      <c r="AW54" s="106"/>
      <c r="BL54" s="107" t="s">
        <v>61</v>
      </c>
      <c r="BM54" t="s">
        <v>38</v>
      </c>
      <c r="BN54">
        <v>29.8</v>
      </c>
      <c r="BO54">
        <v>7.8</v>
      </c>
      <c r="BP54">
        <v>178.3</v>
      </c>
      <c r="BQ54">
        <v>81.2</v>
      </c>
      <c r="BT54" s="106"/>
    </row>
    <row r="55" spans="1:83" ht="15" x14ac:dyDescent="0.2">
      <c r="A55" s="107" t="s">
        <v>57</v>
      </c>
      <c r="B55">
        <v>179.9</v>
      </c>
      <c r="C55">
        <v>24</v>
      </c>
      <c r="D55">
        <v>135.30000000000001</v>
      </c>
      <c r="E55">
        <v>28</v>
      </c>
      <c r="F55">
        <v>108.2</v>
      </c>
      <c r="G55" t="s">
        <v>397</v>
      </c>
      <c r="H55" t="s">
        <v>398</v>
      </c>
      <c r="I55">
        <v>29</v>
      </c>
      <c r="J55">
        <v>1.8</v>
      </c>
      <c r="U55" s="104" t="s">
        <v>54</v>
      </c>
      <c r="V55" t="s">
        <v>38</v>
      </c>
      <c r="W55">
        <v>119.3</v>
      </c>
      <c r="X55">
        <v>24</v>
      </c>
      <c r="Y55">
        <v>99.8</v>
      </c>
      <c r="Z55">
        <v>22</v>
      </c>
      <c r="AA55">
        <v>106.6</v>
      </c>
      <c r="AB55">
        <v>18</v>
      </c>
      <c r="AC55">
        <v>225.4</v>
      </c>
      <c r="AD55">
        <v>18</v>
      </c>
      <c r="AE55">
        <v>187.2</v>
      </c>
      <c r="AF55">
        <v>22</v>
      </c>
      <c r="AJ55" s="104" t="s">
        <v>70</v>
      </c>
      <c r="AK55" t="s">
        <v>38</v>
      </c>
      <c r="AL55">
        <v>91.4</v>
      </c>
      <c r="AM55">
        <v>24</v>
      </c>
      <c r="AN55">
        <v>100.4</v>
      </c>
      <c r="AO55">
        <v>19</v>
      </c>
      <c r="AP55">
        <v>120.6</v>
      </c>
      <c r="AQ55">
        <v>23</v>
      </c>
      <c r="AR55">
        <v>148.4</v>
      </c>
      <c r="AS55">
        <v>23</v>
      </c>
      <c r="AT55">
        <v>123.9</v>
      </c>
      <c r="AU55">
        <v>20</v>
      </c>
      <c r="AW55" s="107" t="s">
        <v>87</v>
      </c>
      <c r="AX55" t="s">
        <v>38</v>
      </c>
      <c r="AY55">
        <v>120.6</v>
      </c>
      <c r="AZ55">
        <v>24</v>
      </c>
      <c r="BA55">
        <v>0</v>
      </c>
      <c r="BB55">
        <v>0</v>
      </c>
      <c r="BC55">
        <v>62.5</v>
      </c>
      <c r="BD55">
        <v>27</v>
      </c>
      <c r="BE55">
        <v>0</v>
      </c>
      <c r="BF55">
        <v>0</v>
      </c>
      <c r="BG55">
        <v>0</v>
      </c>
      <c r="BH55">
        <v>0</v>
      </c>
      <c r="BL55" s="107"/>
      <c r="BM55" t="s">
        <v>38</v>
      </c>
      <c r="BT55" s="107" t="s">
        <v>64</v>
      </c>
      <c r="BU55" t="s">
        <v>38</v>
      </c>
      <c r="BV55">
        <v>95.8</v>
      </c>
      <c r="BW55">
        <v>24</v>
      </c>
      <c r="BX55">
        <v>105.3</v>
      </c>
      <c r="BY55">
        <v>25</v>
      </c>
      <c r="BZ55">
        <v>122.3</v>
      </c>
      <c r="CA55">
        <v>21</v>
      </c>
      <c r="CB55">
        <v>217.2</v>
      </c>
      <c r="CC55">
        <v>17</v>
      </c>
      <c r="CD55">
        <v>253.2</v>
      </c>
      <c r="CE55">
        <v>17</v>
      </c>
    </row>
    <row r="56" spans="1:83" ht="15" x14ac:dyDescent="0.2">
      <c r="A56" s="106"/>
      <c r="U56" s="104"/>
      <c r="AJ56" s="104"/>
      <c r="AW56" s="106"/>
      <c r="BL56" s="107" t="s">
        <v>62</v>
      </c>
      <c r="BM56" t="s">
        <v>38</v>
      </c>
      <c r="BN56">
        <v>0</v>
      </c>
      <c r="BO56">
        <v>60</v>
      </c>
      <c r="BP56">
        <v>1242.3</v>
      </c>
      <c r="BQ56">
        <v>1283.3</v>
      </c>
      <c r="BT56" s="106"/>
    </row>
    <row r="57" spans="1:83" ht="15" x14ac:dyDescent="0.2">
      <c r="A57" s="107" t="s">
        <v>45</v>
      </c>
      <c r="B57">
        <v>171.7</v>
      </c>
      <c r="C57">
        <v>25</v>
      </c>
      <c r="D57">
        <v>232.8</v>
      </c>
      <c r="E57">
        <v>23</v>
      </c>
      <c r="F57">
        <v>257.2</v>
      </c>
      <c r="G57" t="s">
        <v>399</v>
      </c>
      <c r="H57" t="s">
        <v>400</v>
      </c>
      <c r="I57">
        <v>17</v>
      </c>
      <c r="J57">
        <v>146.4</v>
      </c>
      <c r="U57" s="104" t="s">
        <v>67</v>
      </c>
      <c r="V57" t="s">
        <v>38</v>
      </c>
      <c r="W57">
        <v>95.2</v>
      </c>
      <c r="X57">
        <v>25</v>
      </c>
      <c r="Y57">
        <v>156.69999999999999</v>
      </c>
      <c r="Z57">
        <v>20</v>
      </c>
      <c r="AA57">
        <v>260.10000000000002</v>
      </c>
      <c r="AB57">
        <v>15</v>
      </c>
      <c r="AC57">
        <v>248.5</v>
      </c>
      <c r="AD57">
        <v>16</v>
      </c>
      <c r="AE57">
        <v>221.2</v>
      </c>
      <c r="AF57">
        <v>19</v>
      </c>
      <c r="AJ57" s="104" t="s">
        <v>124</v>
      </c>
      <c r="AK57" t="s">
        <v>38</v>
      </c>
      <c r="AL57">
        <v>81</v>
      </c>
      <c r="AM57">
        <v>25</v>
      </c>
      <c r="AN57">
        <v>30.3</v>
      </c>
      <c r="AO57">
        <v>26</v>
      </c>
      <c r="AP57">
        <v>52.5</v>
      </c>
      <c r="AQ57">
        <v>26</v>
      </c>
      <c r="AR57">
        <v>98.5</v>
      </c>
      <c r="AS57">
        <v>27</v>
      </c>
      <c r="AT57">
        <v>25.9</v>
      </c>
      <c r="AU57">
        <v>30</v>
      </c>
      <c r="AW57" s="107" t="s">
        <v>64</v>
      </c>
      <c r="AX57" t="s">
        <v>38</v>
      </c>
      <c r="AY57">
        <v>105.3</v>
      </c>
      <c r="AZ57">
        <v>25</v>
      </c>
      <c r="BA57">
        <v>122.3</v>
      </c>
      <c r="BB57">
        <v>21</v>
      </c>
      <c r="BC57">
        <v>217.2</v>
      </c>
      <c r="BD57">
        <v>17</v>
      </c>
      <c r="BE57">
        <v>253.2</v>
      </c>
      <c r="BF57">
        <v>17</v>
      </c>
      <c r="BG57">
        <v>303.10000000000002</v>
      </c>
      <c r="BH57">
        <v>11</v>
      </c>
      <c r="BL57" s="107" t="s">
        <v>63</v>
      </c>
      <c r="BM57" t="s">
        <v>38</v>
      </c>
      <c r="BN57">
        <v>0</v>
      </c>
      <c r="BO57">
        <v>60</v>
      </c>
      <c r="BP57">
        <v>897.3</v>
      </c>
      <c r="BQ57">
        <v>945</v>
      </c>
      <c r="BT57" s="107" t="s">
        <v>45</v>
      </c>
      <c r="BU57" t="s">
        <v>38</v>
      </c>
      <c r="BV57">
        <v>75</v>
      </c>
      <c r="BW57">
        <v>25</v>
      </c>
      <c r="BX57">
        <v>49.5</v>
      </c>
      <c r="BY57">
        <v>31</v>
      </c>
      <c r="BZ57">
        <v>0</v>
      </c>
      <c r="CA57">
        <v>0</v>
      </c>
      <c r="CB57">
        <v>2.5</v>
      </c>
      <c r="CC57">
        <v>38</v>
      </c>
      <c r="CD57">
        <v>64</v>
      </c>
      <c r="CE57">
        <v>27</v>
      </c>
    </row>
    <row r="58" spans="1:83" ht="15" x14ac:dyDescent="0.2">
      <c r="A58" s="106"/>
      <c r="U58" s="104"/>
      <c r="AJ58" s="104"/>
      <c r="AW58" s="106"/>
      <c r="BL58" s="107" t="s">
        <v>64</v>
      </c>
      <c r="BM58" t="s">
        <v>38</v>
      </c>
      <c r="BN58">
        <v>0</v>
      </c>
      <c r="BO58">
        <v>0</v>
      </c>
      <c r="BP58">
        <v>95.8</v>
      </c>
      <c r="BQ58">
        <v>105.3</v>
      </c>
      <c r="BT58" s="106"/>
    </row>
    <row r="59" spans="1:83" ht="15" x14ac:dyDescent="0.2">
      <c r="A59" s="107" t="s">
        <v>90</v>
      </c>
      <c r="B59">
        <v>147.5</v>
      </c>
      <c r="C59">
        <v>26</v>
      </c>
      <c r="D59">
        <v>123.6</v>
      </c>
      <c r="E59">
        <v>29</v>
      </c>
      <c r="F59">
        <v>0</v>
      </c>
      <c r="G59" t="s">
        <v>401</v>
      </c>
      <c r="H59" t="s">
        <v>402</v>
      </c>
      <c r="I59">
        <v>0</v>
      </c>
      <c r="J59">
        <v>0</v>
      </c>
      <c r="U59" s="104" t="s">
        <v>44</v>
      </c>
      <c r="V59" t="s">
        <v>38</v>
      </c>
      <c r="W59">
        <v>80.2</v>
      </c>
      <c r="X59">
        <v>26</v>
      </c>
      <c r="Y59">
        <v>50.3</v>
      </c>
      <c r="Z59">
        <v>28</v>
      </c>
      <c r="AA59">
        <v>1.8</v>
      </c>
      <c r="AB59">
        <v>33</v>
      </c>
      <c r="AC59">
        <v>18.2</v>
      </c>
      <c r="AD59">
        <v>35</v>
      </c>
      <c r="AE59">
        <v>195.5</v>
      </c>
      <c r="AF59">
        <v>21</v>
      </c>
      <c r="AJ59" s="104" t="s">
        <v>100</v>
      </c>
      <c r="AK59" t="s">
        <v>38</v>
      </c>
      <c r="AL59">
        <v>72</v>
      </c>
      <c r="AM59">
        <v>26</v>
      </c>
      <c r="AN59">
        <v>41.9</v>
      </c>
      <c r="AO59">
        <v>24</v>
      </c>
      <c r="AP59">
        <v>39</v>
      </c>
      <c r="AQ59">
        <v>30</v>
      </c>
      <c r="AR59">
        <v>104.6</v>
      </c>
      <c r="AS59">
        <v>26</v>
      </c>
      <c r="AT59">
        <v>44.5</v>
      </c>
      <c r="AU59">
        <v>28</v>
      </c>
      <c r="AW59" s="107" t="s">
        <v>100</v>
      </c>
      <c r="AX59" t="s">
        <v>38</v>
      </c>
      <c r="AY59">
        <v>104.6</v>
      </c>
      <c r="AZ59">
        <v>26</v>
      </c>
      <c r="BA59">
        <v>44.5</v>
      </c>
      <c r="BB59">
        <v>28</v>
      </c>
      <c r="BC59">
        <v>5</v>
      </c>
      <c r="BD59">
        <v>37</v>
      </c>
      <c r="BE59">
        <v>0</v>
      </c>
      <c r="BF59">
        <v>0</v>
      </c>
      <c r="BG59">
        <v>45</v>
      </c>
      <c r="BH59">
        <v>28</v>
      </c>
      <c r="BL59" s="107" t="s">
        <v>125</v>
      </c>
      <c r="BM59" t="s">
        <v>38</v>
      </c>
      <c r="BN59">
        <v>0</v>
      </c>
      <c r="BO59">
        <v>0</v>
      </c>
      <c r="BP59">
        <v>249.2</v>
      </c>
      <c r="BQ59">
        <v>232.9</v>
      </c>
      <c r="BT59" s="107" t="s">
        <v>124</v>
      </c>
      <c r="BU59" t="s">
        <v>38</v>
      </c>
      <c r="BV59">
        <v>52.5</v>
      </c>
      <c r="BW59">
        <v>26</v>
      </c>
      <c r="BX59">
        <v>98.4</v>
      </c>
      <c r="BY59">
        <v>27</v>
      </c>
      <c r="BZ59">
        <v>25.9</v>
      </c>
      <c r="CA59">
        <v>30</v>
      </c>
      <c r="CB59">
        <v>0</v>
      </c>
      <c r="CC59">
        <v>0</v>
      </c>
      <c r="CD59">
        <v>0</v>
      </c>
      <c r="CE59">
        <v>0</v>
      </c>
    </row>
    <row r="60" spans="1:83" ht="15" x14ac:dyDescent="0.2">
      <c r="A60" s="106"/>
      <c r="U60" s="104"/>
      <c r="AJ60" s="104"/>
      <c r="AW60" s="106"/>
      <c r="BL60" s="107"/>
      <c r="BM60" t="s">
        <v>38</v>
      </c>
      <c r="BT60" s="106"/>
    </row>
    <row r="61" spans="1:83" ht="15" x14ac:dyDescent="0.2">
      <c r="A61" s="107" t="s">
        <v>89</v>
      </c>
      <c r="B61">
        <v>138.4</v>
      </c>
      <c r="C61">
        <v>27</v>
      </c>
      <c r="D61">
        <v>184</v>
      </c>
      <c r="E61">
        <v>27</v>
      </c>
      <c r="F61">
        <v>103.2</v>
      </c>
      <c r="G61" t="s">
        <v>402</v>
      </c>
      <c r="H61" t="s">
        <v>378</v>
      </c>
      <c r="I61">
        <v>0</v>
      </c>
      <c r="J61">
        <v>0</v>
      </c>
      <c r="U61" s="104" t="s">
        <v>57</v>
      </c>
      <c r="V61" t="s">
        <v>38</v>
      </c>
      <c r="W61">
        <v>75.8</v>
      </c>
      <c r="X61">
        <v>27</v>
      </c>
      <c r="Y61">
        <v>38</v>
      </c>
      <c r="Z61">
        <v>29</v>
      </c>
      <c r="AA61">
        <v>41.5</v>
      </c>
      <c r="AB61">
        <v>25</v>
      </c>
      <c r="AC61">
        <v>44.3</v>
      </c>
      <c r="AD61">
        <v>28</v>
      </c>
      <c r="AE61">
        <v>54.5</v>
      </c>
      <c r="AF61">
        <v>29</v>
      </c>
      <c r="AJ61" s="104" t="s">
        <v>166</v>
      </c>
      <c r="AK61" t="s">
        <v>38</v>
      </c>
      <c r="AL61">
        <v>55.5</v>
      </c>
      <c r="AM61">
        <v>27</v>
      </c>
      <c r="AN61">
        <v>0.5</v>
      </c>
      <c r="AO61">
        <v>35</v>
      </c>
      <c r="AP61">
        <v>49.5</v>
      </c>
      <c r="AQ61">
        <v>27</v>
      </c>
      <c r="AR61">
        <v>0</v>
      </c>
      <c r="AS61">
        <v>0</v>
      </c>
      <c r="AT61">
        <v>0</v>
      </c>
      <c r="AU61">
        <v>0</v>
      </c>
      <c r="AW61" s="107" t="s">
        <v>124</v>
      </c>
      <c r="AX61" t="s">
        <v>38</v>
      </c>
      <c r="AY61">
        <v>98.4</v>
      </c>
      <c r="AZ61">
        <v>27</v>
      </c>
      <c r="BA61">
        <v>25.9</v>
      </c>
      <c r="BB61">
        <v>30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L61" s="107" t="s">
        <v>65</v>
      </c>
      <c r="BM61" t="s">
        <v>38</v>
      </c>
      <c r="BN61">
        <v>156.9</v>
      </c>
      <c r="BO61">
        <v>141.6</v>
      </c>
      <c r="BP61">
        <v>4082.9</v>
      </c>
      <c r="BQ61">
        <v>4378.3999999999996</v>
      </c>
      <c r="BT61" s="107" t="s">
        <v>166</v>
      </c>
      <c r="BU61" t="s">
        <v>38</v>
      </c>
      <c r="BV61">
        <v>49.5</v>
      </c>
      <c r="BW61">
        <v>27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ht="15" x14ac:dyDescent="0.2">
      <c r="A62" s="106"/>
      <c r="U62" s="104"/>
      <c r="AJ62" s="104"/>
      <c r="AW62" s="106"/>
      <c r="BL62" s="107" t="s">
        <v>66</v>
      </c>
      <c r="BM62" t="s">
        <v>38</v>
      </c>
      <c r="BN62">
        <v>0.2</v>
      </c>
      <c r="BO62">
        <v>0.1</v>
      </c>
      <c r="BP62">
        <v>23.3</v>
      </c>
      <c r="BQ62">
        <v>25.2</v>
      </c>
      <c r="BT62" s="106"/>
    </row>
    <row r="63" spans="1:83" ht="15" x14ac:dyDescent="0.2">
      <c r="A63" s="107" t="s">
        <v>70</v>
      </c>
      <c r="B63">
        <v>88.8</v>
      </c>
      <c r="C63">
        <v>28</v>
      </c>
      <c r="D63">
        <v>37.4</v>
      </c>
      <c r="E63">
        <v>34</v>
      </c>
      <c r="F63">
        <v>29.5</v>
      </c>
      <c r="G63" t="s">
        <v>403</v>
      </c>
      <c r="H63" t="s">
        <v>404</v>
      </c>
      <c r="I63">
        <v>24</v>
      </c>
      <c r="J63">
        <v>41.5</v>
      </c>
      <c r="U63" s="104" t="s">
        <v>90</v>
      </c>
      <c r="V63" t="s">
        <v>38</v>
      </c>
      <c r="W63">
        <v>68.3</v>
      </c>
      <c r="X63">
        <v>28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297</v>
      </c>
      <c r="AF63">
        <v>15</v>
      </c>
      <c r="AJ63" s="104" t="s">
        <v>44</v>
      </c>
      <c r="AK63" t="s">
        <v>38</v>
      </c>
      <c r="AL63">
        <v>50.3</v>
      </c>
      <c r="AM63">
        <v>28</v>
      </c>
      <c r="AN63">
        <v>1.8</v>
      </c>
      <c r="AO63">
        <v>33</v>
      </c>
      <c r="AP63">
        <v>18.2</v>
      </c>
      <c r="AQ63">
        <v>35</v>
      </c>
      <c r="AR63">
        <v>195.5</v>
      </c>
      <c r="AS63">
        <v>21</v>
      </c>
      <c r="AT63">
        <v>60.7</v>
      </c>
      <c r="AU63">
        <v>26</v>
      </c>
      <c r="AW63" s="107" t="s">
        <v>61</v>
      </c>
      <c r="AX63" t="s">
        <v>38</v>
      </c>
      <c r="AY63">
        <v>81.2</v>
      </c>
      <c r="AZ63">
        <v>28</v>
      </c>
      <c r="BA63">
        <v>87.6</v>
      </c>
      <c r="BB63">
        <v>22</v>
      </c>
      <c r="BC63">
        <v>71.900000000000006</v>
      </c>
      <c r="BD63">
        <v>25</v>
      </c>
      <c r="BE63">
        <v>12.4</v>
      </c>
      <c r="BF63">
        <v>31</v>
      </c>
      <c r="BG63">
        <v>1</v>
      </c>
      <c r="BH63">
        <v>39</v>
      </c>
      <c r="BL63" s="107" t="s">
        <v>67</v>
      </c>
      <c r="BM63" t="s">
        <v>38</v>
      </c>
      <c r="BN63">
        <v>31</v>
      </c>
      <c r="BO63">
        <v>12.5</v>
      </c>
      <c r="BP63">
        <v>248.4</v>
      </c>
      <c r="BQ63">
        <v>221.2</v>
      </c>
      <c r="BT63" s="107" t="s">
        <v>57</v>
      </c>
      <c r="BU63" t="s">
        <v>38</v>
      </c>
      <c r="BV63">
        <v>44.3</v>
      </c>
      <c r="BW63">
        <v>28</v>
      </c>
      <c r="BX63">
        <v>54.5</v>
      </c>
      <c r="BY63">
        <v>29</v>
      </c>
      <c r="BZ63">
        <v>45.1</v>
      </c>
      <c r="CA63">
        <v>27</v>
      </c>
      <c r="CB63">
        <v>50.6</v>
      </c>
      <c r="CC63">
        <v>28</v>
      </c>
      <c r="CD63">
        <v>71.900000000000006</v>
      </c>
      <c r="CE63">
        <v>26</v>
      </c>
    </row>
    <row r="64" spans="1:83" ht="15" x14ac:dyDescent="0.2">
      <c r="A64" s="106"/>
      <c r="U64" s="104"/>
      <c r="AJ64" s="104"/>
      <c r="AW64" s="106"/>
      <c r="BL64" s="107" t="s">
        <v>68</v>
      </c>
      <c r="BM64" t="s">
        <v>38</v>
      </c>
      <c r="BN64">
        <v>28.1</v>
      </c>
      <c r="BO64">
        <v>25.6</v>
      </c>
      <c r="BP64">
        <v>279</v>
      </c>
      <c r="BQ64">
        <v>338.4</v>
      </c>
      <c r="BT64" s="106"/>
    </row>
    <row r="65" spans="1:83" ht="15" x14ac:dyDescent="0.2">
      <c r="A65" s="107" t="s">
        <v>86</v>
      </c>
      <c r="B65">
        <v>57.8</v>
      </c>
      <c r="C65">
        <v>29</v>
      </c>
      <c r="D65">
        <v>260.8</v>
      </c>
      <c r="E65">
        <v>20</v>
      </c>
      <c r="F65">
        <v>404.5</v>
      </c>
      <c r="G65" t="s">
        <v>405</v>
      </c>
      <c r="H65" t="s">
        <v>406</v>
      </c>
      <c r="I65">
        <v>31</v>
      </c>
      <c r="J65">
        <v>0</v>
      </c>
      <c r="U65" s="104" t="s">
        <v>100</v>
      </c>
      <c r="V65" t="s">
        <v>38</v>
      </c>
      <c r="W65">
        <v>50.1</v>
      </c>
      <c r="X65">
        <v>29</v>
      </c>
      <c r="Y65">
        <v>72</v>
      </c>
      <c r="Z65">
        <v>26</v>
      </c>
      <c r="AA65">
        <v>41.9</v>
      </c>
      <c r="AB65">
        <v>24</v>
      </c>
      <c r="AC65">
        <v>39</v>
      </c>
      <c r="AD65">
        <v>30</v>
      </c>
      <c r="AE65">
        <v>104.6</v>
      </c>
      <c r="AF65">
        <v>26</v>
      </c>
      <c r="AJ65" s="104" t="s">
        <v>57</v>
      </c>
      <c r="AK65" t="s">
        <v>38</v>
      </c>
      <c r="AL65">
        <v>38</v>
      </c>
      <c r="AM65">
        <v>29</v>
      </c>
      <c r="AN65">
        <v>41.5</v>
      </c>
      <c r="AO65">
        <v>25</v>
      </c>
      <c r="AP65">
        <v>44.3</v>
      </c>
      <c r="AQ65">
        <v>28</v>
      </c>
      <c r="AR65">
        <v>54.5</v>
      </c>
      <c r="AS65">
        <v>29</v>
      </c>
      <c r="AT65">
        <v>45.1</v>
      </c>
      <c r="AU65">
        <v>27</v>
      </c>
      <c r="AW65" s="107" t="s">
        <v>57</v>
      </c>
      <c r="AX65" t="s">
        <v>38</v>
      </c>
      <c r="AY65">
        <v>54.5</v>
      </c>
      <c r="AZ65">
        <v>29</v>
      </c>
      <c r="BA65">
        <v>45.1</v>
      </c>
      <c r="BB65">
        <v>27</v>
      </c>
      <c r="BC65">
        <v>50.6</v>
      </c>
      <c r="BD65">
        <v>28</v>
      </c>
      <c r="BE65">
        <v>71.900000000000006</v>
      </c>
      <c r="BF65">
        <v>26</v>
      </c>
      <c r="BG65">
        <v>104</v>
      </c>
      <c r="BH65">
        <v>23</v>
      </c>
      <c r="BL65" s="107" t="s">
        <v>69</v>
      </c>
      <c r="BM65" t="s">
        <v>38</v>
      </c>
      <c r="BN65">
        <v>7</v>
      </c>
      <c r="BO65">
        <v>33</v>
      </c>
      <c r="BP65">
        <v>125.7</v>
      </c>
      <c r="BQ65">
        <v>217.3</v>
      </c>
      <c r="BT65" s="107" t="s">
        <v>86</v>
      </c>
      <c r="BU65" t="s">
        <v>38</v>
      </c>
      <c r="BV65">
        <v>41.8</v>
      </c>
      <c r="BW65">
        <v>29</v>
      </c>
      <c r="BX65">
        <v>52.4</v>
      </c>
      <c r="BY65">
        <v>30</v>
      </c>
      <c r="BZ65">
        <v>81.3</v>
      </c>
      <c r="CA65">
        <v>24</v>
      </c>
      <c r="CB65">
        <v>396.3</v>
      </c>
      <c r="CC65">
        <v>13</v>
      </c>
      <c r="CD65">
        <v>183.7</v>
      </c>
      <c r="CE65">
        <v>21</v>
      </c>
    </row>
    <row r="66" spans="1:83" ht="15" x14ac:dyDescent="0.2">
      <c r="A66" s="106"/>
      <c r="U66" s="104"/>
      <c r="AJ66" s="104"/>
      <c r="AW66" s="106"/>
      <c r="BL66" s="107" t="s">
        <v>70</v>
      </c>
      <c r="BM66" t="s">
        <v>38</v>
      </c>
      <c r="BN66">
        <v>8</v>
      </c>
      <c r="BO66">
        <v>15.2</v>
      </c>
      <c r="BP66">
        <v>120.6</v>
      </c>
      <c r="BQ66">
        <v>148.4</v>
      </c>
      <c r="BT66" s="106"/>
    </row>
    <row r="67" spans="1:83" ht="15" x14ac:dyDescent="0.2">
      <c r="A67" s="107" t="s">
        <v>42</v>
      </c>
      <c r="B67">
        <v>49.3</v>
      </c>
      <c r="C67">
        <v>30</v>
      </c>
      <c r="D67">
        <v>0</v>
      </c>
      <c r="E67">
        <v>0</v>
      </c>
      <c r="F67">
        <v>0</v>
      </c>
      <c r="G67" t="s">
        <v>378</v>
      </c>
      <c r="H67" t="s">
        <v>378</v>
      </c>
      <c r="I67">
        <v>0</v>
      </c>
      <c r="J67">
        <v>41.9</v>
      </c>
      <c r="U67" s="104" t="s">
        <v>70</v>
      </c>
      <c r="V67" t="s">
        <v>38</v>
      </c>
      <c r="W67">
        <v>47.9</v>
      </c>
      <c r="X67">
        <v>30</v>
      </c>
      <c r="Y67">
        <v>91.4</v>
      </c>
      <c r="Z67">
        <v>24</v>
      </c>
      <c r="AA67">
        <v>100.4</v>
      </c>
      <c r="AB67">
        <v>19</v>
      </c>
      <c r="AC67">
        <v>120.6</v>
      </c>
      <c r="AD67">
        <v>23</v>
      </c>
      <c r="AE67">
        <v>148.4</v>
      </c>
      <c r="AF67">
        <v>23</v>
      </c>
      <c r="AJ67" s="104" t="s">
        <v>66</v>
      </c>
      <c r="AK67" t="s">
        <v>38</v>
      </c>
      <c r="AL67">
        <v>19.8</v>
      </c>
      <c r="AM67">
        <v>30</v>
      </c>
      <c r="AN67">
        <v>23.8</v>
      </c>
      <c r="AO67">
        <v>28</v>
      </c>
      <c r="AP67">
        <v>23.3</v>
      </c>
      <c r="AQ67">
        <v>32</v>
      </c>
      <c r="AR67">
        <v>25.2</v>
      </c>
      <c r="AS67">
        <v>35</v>
      </c>
      <c r="AT67">
        <v>24.6</v>
      </c>
      <c r="AU67">
        <v>31</v>
      </c>
      <c r="AW67" s="107" t="s">
        <v>86</v>
      </c>
      <c r="AX67" t="s">
        <v>38</v>
      </c>
      <c r="AY67">
        <v>52.4</v>
      </c>
      <c r="AZ67">
        <v>30</v>
      </c>
      <c r="BA67">
        <v>81.3</v>
      </c>
      <c r="BB67">
        <v>24</v>
      </c>
      <c r="BC67">
        <v>396.3</v>
      </c>
      <c r="BD67">
        <v>13</v>
      </c>
      <c r="BE67">
        <v>183.7</v>
      </c>
      <c r="BF67">
        <v>21</v>
      </c>
      <c r="BG67">
        <v>129.30000000000001</v>
      </c>
      <c r="BH67">
        <v>22</v>
      </c>
      <c r="BL67" s="107" t="s">
        <v>71</v>
      </c>
      <c r="BM67" t="s">
        <v>38</v>
      </c>
      <c r="BN67">
        <v>1.9</v>
      </c>
      <c r="BO67">
        <v>3.7</v>
      </c>
      <c r="BP67">
        <v>7.7</v>
      </c>
      <c r="BQ67">
        <v>14.4</v>
      </c>
      <c r="BT67" s="107" t="s">
        <v>100</v>
      </c>
      <c r="BU67" t="s">
        <v>38</v>
      </c>
      <c r="BV67">
        <v>39</v>
      </c>
      <c r="BW67">
        <v>30</v>
      </c>
      <c r="BX67">
        <v>104.6</v>
      </c>
      <c r="BY67">
        <v>26</v>
      </c>
      <c r="BZ67">
        <v>44.5</v>
      </c>
      <c r="CA67">
        <v>28</v>
      </c>
      <c r="CB67">
        <v>5</v>
      </c>
      <c r="CC67">
        <v>37</v>
      </c>
      <c r="CD67">
        <v>0</v>
      </c>
      <c r="CE67">
        <v>0</v>
      </c>
    </row>
    <row r="68" spans="1:83" ht="15" x14ac:dyDescent="0.2">
      <c r="A68" s="106"/>
      <c r="U68" s="104"/>
      <c r="AJ68" s="104"/>
      <c r="AW68" s="106"/>
      <c r="BL68" s="107" t="s">
        <v>165</v>
      </c>
      <c r="BM68" t="s">
        <v>38</v>
      </c>
      <c r="BN68">
        <v>0</v>
      </c>
      <c r="BO68">
        <v>0</v>
      </c>
      <c r="BP68">
        <v>0.3</v>
      </c>
      <c r="BQ68">
        <v>0</v>
      </c>
      <c r="BT68" s="106"/>
    </row>
    <row r="69" spans="1:83" ht="15" x14ac:dyDescent="0.2">
      <c r="A69" s="107" t="s">
        <v>64</v>
      </c>
      <c r="B69">
        <v>48</v>
      </c>
      <c r="C69">
        <v>31</v>
      </c>
      <c r="D69">
        <v>88.1</v>
      </c>
      <c r="E69">
        <v>32</v>
      </c>
      <c r="F69">
        <v>125.8</v>
      </c>
      <c r="G69" t="s">
        <v>407</v>
      </c>
      <c r="H69" t="s">
        <v>408</v>
      </c>
      <c r="I69">
        <v>23</v>
      </c>
      <c r="J69">
        <v>106.6</v>
      </c>
      <c r="U69" s="104" t="s">
        <v>64</v>
      </c>
      <c r="V69" t="s">
        <v>38</v>
      </c>
      <c r="W69">
        <v>45</v>
      </c>
      <c r="X69">
        <v>31</v>
      </c>
      <c r="Y69">
        <v>92.3</v>
      </c>
      <c r="Z69">
        <v>23</v>
      </c>
      <c r="AA69">
        <v>0</v>
      </c>
      <c r="AB69">
        <v>0</v>
      </c>
      <c r="AC69">
        <v>95.8</v>
      </c>
      <c r="AD69">
        <v>24</v>
      </c>
      <c r="AE69">
        <v>105.3</v>
      </c>
      <c r="AF69">
        <v>25</v>
      </c>
      <c r="AJ69" s="104" t="s">
        <v>86</v>
      </c>
      <c r="AK69" t="s">
        <v>38</v>
      </c>
      <c r="AL69">
        <v>17.600000000000001</v>
      </c>
      <c r="AM69">
        <v>31</v>
      </c>
      <c r="AN69">
        <v>83.9</v>
      </c>
      <c r="AO69">
        <v>20</v>
      </c>
      <c r="AP69">
        <v>41.8</v>
      </c>
      <c r="AQ69">
        <v>29</v>
      </c>
      <c r="AR69">
        <v>52.4</v>
      </c>
      <c r="AS69">
        <v>30</v>
      </c>
      <c r="AT69">
        <v>81.3</v>
      </c>
      <c r="AU69">
        <v>24</v>
      </c>
      <c r="AW69" s="107" t="s">
        <v>45</v>
      </c>
      <c r="AX69" t="s">
        <v>38</v>
      </c>
      <c r="AY69">
        <v>49.5</v>
      </c>
      <c r="AZ69">
        <v>31</v>
      </c>
      <c r="BA69">
        <v>0</v>
      </c>
      <c r="BB69">
        <v>0</v>
      </c>
      <c r="BC69">
        <v>2.5</v>
      </c>
      <c r="BD69">
        <v>38</v>
      </c>
      <c r="BE69">
        <v>64</v>
      </c>
      <c r="BF69">
        <v>27</v>
      </c>
      <c r="BG69">
        <v>47.3</v>
      </c>
      <c r="BH69">
        <v>27</v>
      </c>
      <c r="BL69" s="107" t="s">
        <v>72</v>
      </c>
      <c r="BM69" t="s">
        <v>38</v>
      </c>
      <c r="BN69">
        <v>80.7</v>
      </c>
      <c r="BO69">
        <v>51.5</v>
      </c>
      <c r="BP69">
        <v>3214.7</v>
      </c>
      <c r="BQ69">
        <v>3276.4</v>
      </c>
      <c r="BT69" s="107" t="s">
        <v>93</v>
      </c>
      <c r="BU69" t="s">
        <v>38</v>
      </c>
      <c r="BV69">
        <v>38.6</v>
      </c>
      <c r="BW69">
        <v>31</v>
      </c>
      <c r="BX69">
        <v>22.4</v>
      </c>
      <c r="BY69">
        <v>36</v>
      </c>
      <c r="BZ69">
        <v>15</v>
      </c>
      <c r="CA69">
        <v>33</v>
      </c>
      <c r="CB69">
        <v>65.8</v>
      </c>
      <c r="CC69">
        <v>26</v>
      </c>
      <c r="CD69">
        <v>0</v>
      </c>
      <c r="CE69">
        <v>0</v>
      </c>
    </row>
    <row r="70" spans="1:83" ht="15" x14ac:dyDescent="0.2">
      <c r="A70" s="106"/>
      <c r="U70" s="104"/>
      <c r="AJ70" s="104"/>
      <c r="AW70" s="106"/>
      <c r="BL70" s="107" t="s">
        <v>79</v>
      </c>
      <c r="BM70" t="s">
        <v>38</v>
      </c>
      <c r="BN70">
        <v>0</v>
      </c>
      <c r="BO70">
        <v>0</v>
      </c>
      <c r="BP70">
        <v>2.8</v>
      </c>
      <c r="BQ70">
        <v>6.6</v>
      </c>
      <c r="BT70" s="106"/>
    </row>
    <row r="71" spans="1:83" ht="15" x14ac:dyDescent="0.2">
      <c r="A71" s="107" t="s">
        <v>79</v>
      </c>
      <c r="B71">
        <v>36.1</v>
      </c>
      <c r="C71">
        <v>32</v>
      </c>
      <c r="D71">
        <v>34.6</v>
      </c>
      <c r="E71">
        <v>35</v>
      </c>
      <c r="F71">
        <v>32.799999999999997</v>
      </c>
      <c r="G71" t="s">
        <v>409</v>
      </c>
      <c r="H71" t="s">
        <v>410</v>
      </c>
      <c r="I71">
        <v>34</v>
      </c>
      <c r="J71">
        <v>0</v>
      </c>
      <c r="U71" s="104" t="s">
        <v>58</v>
      </c>
      <c r="V71" t="s">
        <v>38</v>
      </c>
      <c r="W71">
        <v>36.700000000000003</v>
      </c>
      <c r="X71">
        <v>32</v>
      </c>
      <c r="Y71">
        <v>8.5</v>
      </c>
      <c r="Z71">
        <v>33</v>
      </c>
      <c r="AA71">
        <v>29.7</v>
      </c>
      <c r="AB71">
        <v>27</v>
      </c>
      <c r="AC71">
        <v>20.2</v>
      </c>
      <c r="AD71">
        <v>34</v>
      </c>
      <c r="AE71">
        <v>26.2</v>
      </c>
      <c r="AF71">
        <v>33</v>
      </c>
      <c r="AJ71" s="104" t="s">
        <v>71</v>
      </c>
      <c r="AK71" t="s">
        <v>38</v>
      </c>
      <c r="AL71">
        <v>14</v>
      </c>
      <c r="AM71">
        <v>32</v>
      </c>
      <c r="AN71">
        <v>13.8</v>
      </c>
      <c r="AO71">
        <v>29</v>
      </c>
      <c r="AP71">
        <v>7.7</v>
      </c>
      <c r="AQ71">
        <v>38</v>
      </c>
      <c r="AR71">
        <v>14.4</v>
      </c>
      <c r="AS71">
        <v>39</v>
      </c>
      <c r="AT71">
        <v>7.1</v>
      </c>
      <c r="AU71">
        <v>35</v>
      </c>
      <c r="AW71" s="107" t="s">
        <v>42</v>
      </c>
      <c r="AX71" t="s">
        <v>38</v>
      </c>
      <c r="AY71">
        <v>34.799999999999997</v>
      </c>
      <c r="AZ71">
        <v>32</v>
      </c>
      <c r="BA71">
        <v>0</v>
      </c>
      <c r="BB71">
        <v>0</v>
      </c>
      <c r="BC71">
        <v>194.2</v>
      </c>
      <c r="BD71">
        <v>18</v>
      </c>
      <c r="BE71">
        <v>228.3</v>
      </c>
      <c r="BF71">
        <v>20</v>
      </c>
      <c r="BG71">
        <v>167.3</v>
      </c>
      <c r="BH71">
        <v>18</v>
      </c>
      <c r="BL71" s="107" t="s">
        <v>89</v>
      </c>
      <c r="BM71" t="s">
        <v>38</v>
      </c>
      <c r="BN71">
        <v>0</v>
      </c>
      <c r="BO71">
        <v>0</v>
      </c>
      <c r="BP71">
        <v>21.5</v>
      </c>
      <c r="BQ71">
        <v>25.8</v>
      </c>
      <c r="BT71" s="107" t="s">
        <v>66</v>
      </c>
      <c r="BU71" t="s">
        <v>38</v>
      </c>
      <c r="BV71">
        <v>23.3</v>
      </c>
      <c r="BW71">
        <v>32</v>
      </c>
      <c r="BX71">
        <v>25.2</v>
      </c>
      <c r="BY71">
        <v>35</v>
      </c>
      <c r="BZ71">
        <v>24.6</v>
      </c>
      <c r="CA71">
        <v>31</v>
      </c>
      <c r="CB71">
        <v>24.5</v>
      </c>
      <c r="CC71">
        <v>30</v>
      </c>
      <c r="CD71">
        <v>27.1</v>
      </c>
      <c r="CE71">
        <v>29</v>
      </c>
    </row>
    <row r="72" spans="1:83" ht="15" x14ac:dyDescent="0.2">
      <c r="A72" s="106"/>
      <c r="U72" s="104"/>
      <c r="AJ72" s="104"/>
      <c r="AW72" s="106"/>
      <c r="BL72" s="107" t="s">
        <v>100</v>
      </c>
      <c r="BM72" t="s">
        <v>38</v>
      </c>
      <c r="BN72">
        <v>0</v>
      </c>
      <c r="BO72">
        <v>0</v>
      </c>
      <c r="BP72">
        <v>39</v>
      </c>
      <c r="BQ72">
        <v>104.6</v>
      </c>
      <c r="BT72" s="106"/>
    </row>
    <row r="73" spans="1:83" ht="15" x14ac:dyDescent="0.2">
      <c r="A73" s="107" t="s">
        <v>54</v>
      </c>
      <c r="B73">
        <v>30.9</v>
      </c>
      <c r="C73">
        <v>33</v>
      </c>
      <c r="D73">
        <v>88.4</v>
      </c>
      <c r="E73">
        <v>31</v>
      </c>
      <c r="F73">
        <v>84.9</v>
      </c>
      <c r="G73" t="s">
        <v>411</v>
      </c>
      <c r="H73" t="s">
        <v>412</v>
      </c>
      <c r="I73">
        <v>22</v>
      </c>
      <c r="J73">
        <v>0</v>
      </c>
      <c r="U73" s="104" t="s">
        <v>66</v>
      </c>
      <c r="V73" t="s">
        <v>38</v>
      </c>
      <c r="W73">
        <v>25.3</v>
      </c>
      <c r="X73">
        <v>33</v>
      </c>
      <c r="Y73">
        <v>19.8</v>
      </c>
      <c r="Z73">
        <v>30</v>
      </c>
      <c r="AA73">
        <v>23.8</v>
      </c>
      <c r="AB73">
        <v>28</v>
      </c>
      <c r="AC73">
        <v>23.3</v>
      </c>
      <c r="AD73">
        <v>32</v>
      </c>
      <c r="AE73">
        <v>25.2</v>
      </c>
      <c r="AF73">
        <v>35</v>
      </c>
      <c r="AJ73" s="104" t="s">
        <v>58</v>
      </c>
      <c r="AK73" t="s">
        <v>38</v>
      </c>
      <c r="AL73">
        <v>8.5</v>
      </c>
      <c r="AM73">
        <v>33</v>
      </c>
      <c r="AN73">
        <v>29.7</v>
      </c>
      <c r="AO73">
        <v>27</v>
      </c>
      <c r="AP73">
        <v>20.2</v>
      </c>
      <c r="AQ73">
        <v>34</v>
      </c>
      <c r="AR73">
        <v>26.2</v>
      </c>
      <c r="AS73">
        <v>33</v>
      </c>
      <c r="AT73">
        <v>3.4</v>
      </c>
      <c r="AU73">
        <v>38</v>
      </c>
      <c r="AW73" s="107" t="s">
        <v>58</v>
      </c>
      <c r="AX73" t="s">
        <v>38</v>
      </c>
      <c r="AY73">
        <v>26.2</v>
      </c>
      <c r="AZ73">
        <v>33</v>
      </c>
      <c r="BA73">
        <v>3.4</v>
      </c>
      <c r="BB73">
        <v>38</v>
      </c>
      <c r="BC73">
        <v>8.4</v>
      </c>
      <c r="BD73">
        <v>36</v>
      </c>
      <c r="BE73">
        <v>0.9</v>
      </c>
      <c r="BF73">
        <v>36</v>
      </c>
      <c r="BG73">
        <v>0.2</v>
      </c>
      <c r="BH73">
        <v>41</v>
      </c>
      <c r="BL73" s="107" t="s">
        <v>129</v>
      </c>
      <c r="BM73" t="s">
        <v>34</v>
      </c>
      <c r="BN73" t="s">
        <v>91</v>
      </c>
      <c r="BO73" t="s">
        <v>105</v>
      </c>
      <c r="BP73" t="s">
        <v>187</v>
      </c>
      <c r="BQ73" t="s">
        <v>187</v>
      </c>
      <c r="BR73" t="s">
        <v>131</v>
      </c>
      <c r="BT73" s="107" t="s">
        <v>89</v>
      </c>
      <c r="BU73" t="s">
        <v>38</v>
      </c>
      <c r="BV73">
        <v>21.5</v>
      </c>
      <c r="BW73">
        <v>33</v>
      </c>
      <c r="BX73">
        <v>25.8</v>
      </c>
      <c r="BY73">
        <v>34</v>
      </c>
      <c r="BZ73">
        <v>11</v>
      </c>
      <c r="CA73">
        <v>34</v>
      </c>
      <c r="CB73">
        <v>19.3</v>
      </c>
      <c r="CC73">
        <v>31</v>
      </c>
      <c r="CD73">
        <v>6.3</v>
      </c>
      <c r="CE73">
        <v>34</v>
      </c>
    </row>
    <row r="74" spans="1:83" ht="15" x14ac:dyDescent="0.2">
      <c r="A74" s="106"/>
      <c r="U74" s="104"/>
      <c r="AJ74" s="104"/>
      <c r="AW74" s="106"/>
      <c r="BL74" s="107" t="s">
        <v>73</v>
      </c>
      <c r="BM74" t="s">
        <v>38</v>
      </c>
      <c r="BN74">
        <v>2014.9</v>
      </c>
      <c r="BO74">
        <v>1418.9</v>
      </c>
      <c r="BP74">
        <v>39993.1</v>
      </c>
      <c r="BQ74">
        <v>39642.199999999997</v>
      </c>
      <c r="BT74" s="106"/>
    </row>
    <row r="75" spans="1:83" ht="15" x14ac:dyDescent="0.2">
      <c r="A75" s="107" t="s">
        <v>66</v>
      </c>
      <c r="B75">
        <v>30.3</v>
      </c>
      <c r="C75">
        <v>34</v>
      </c>
      <c r="D75">
        <v>26.7</v>
      </c>
      <c r="E75">
        <v>36</v>
      </c>
      <c r="F75">
        <v>23.6</v>
      </c>
      <c r="G75" t="s">
        <v>413</v>
      </c>
      <c r="H75" t="s">
        <v>414</v>
      </c>
      <c r="I75">
        <v>30</v>
      </c>
      <c r="J75">
        <v>100.4</v>
      </c>
      <c r="U75" s="104" t="s">
        <v>93</v>
      </c>
      <c r="V75" t="s">
        <v>38</v>
      </c>
      <c r="W75">
        <v>21</v>
      </c>
      <c r="X75">
        <v>34</v>
      </c>
      <c r="Y75">
        <v>0</v>
      </c>
      <c r="Z75">
        <v>0</v>
      </c>
      <c r="AA75">
        <v>0</v>
      </c>
      <c r="AB75">
        <v>0</v>
      </c>
      <c r="AC75">
        <v>38.6</v>
      </c>
      <c r="AD75">
        <v>31</v>
      </c>
      <c r="AE75">
        <v>22.4</v>
      </c>
      <c r="AF75">
        <v>36</v>
      </c>
      <c r="AJ75" s="104" t="s">
        <v>79</v>
      </c>
      <c r="AK75" t="s">
        <v>38</v>
      </c>
      <c r="AL75">
        <v>8.5</v>
      </c>
      <c r="AM75">
        <v>34</v>
      </c>
      <c r="AN75">
        <v>2.8</v>
      </c>
      <c r="AO75">
        <v>32</v>
      </c>
      <c r="AP75">
        <v>2.8</v>
      </c>
      <c r="AQ75">
        <v>40</v>
      </c>
      <c r="AR75">
        <v>6.6</v>
      </c>
      <c r="AS75">
        <v>41</v>
      </c>
      <c r="AT75">
        <v>3.7</v>
      </c>
      <c r="AU75">
        <v>37</v>
      </c>
      <c r="AW75" s="107" t="s">
        <v>89</v>
      </c>
      <c r="AX75" t="s">
        <v>38</v>
      </c>
      <c r="AY75">
        <v>25.8</v>
      </c>
      <c r="AZ75">
        <v>34</v>
      </c>
      <c r="BA75">
        <v>11</v>
      </c>
      <c r="BB75">
        <v>34</v>
      </c>
      <c r="BC75">
        <v>19.3</v>
      </c>
      <c r="BD75">
        <v>31</v>
      </c>
      <c r="BE75">
        <v>6.3</v>
      </c>
      <c r="BF75">
        <v>34</v>
      </c>
      <c r="BG75">
        <v>3.3</v>
      </c>
      <c r="BH75">
        <v>36</v>
      </c>
      <c r="BL75" s="107" t="s">
        <v>74</v>
      </c>
      <c r="BM75" t="s">
        <v>38</v>
      </c>
      <c r="BN75">
        <v>267</v>
      </c>
      <c r="BO75">
        <v>204.2</v>
      </c>
      <c r="BP75">
        <v>0</v>
      </c>
      <c r="BQ75">
        <v>0</v>
      </c>
      <c r="BT75" s="107" t="s">
        <v>58</v>
      </c>
      <c r="BU75" t="s">
        <v>38</v>
      </c>
      <c r="BV75">
        <v>20.100000000000001</v>
      </c>
      <c r="BW75">
        <v>34</v>
      </c>
      <c r="BX75">
        <v>26.2</v>
      </c>
      <c r="BY75">
        <v>33</v>
      </c>
      <c r="BZ75">
        <v>3.4</v>
      </c>
      <c r="CA75">
        <v>38</v>
      </c>
      <c r="CB75">
        <v>8.4</v>
      </c>
      <c r="CC75">
        <v>36</v>
      </c>
      <c r="CD75">
        <v>0.9</v>
      </c>
      <c r="CE75">
        <v>36</v>
      </c>
    </row>
    <row r="76" spans="1:83" ht="15" x14ac:dyDescent="0.2">
      <c r="A76" s="106"/>
      <c r="U76" s="104"/>
      <c r="AJ76" s="104"/>
      <c r="AW76" s="106"/>
      <c r="BL76" s="107" t="s">
        <v>129</v>
      </c>
      <c r="BM76" t="s">
        <v>34</v>
      </c>
      <c r="BN76" t="s">
        <v>91</v>
      </c>
      <c r="BO76" t="s">
        <v>105</v>
      </c>
      <c r="BP76" t="s">
        <v>187</v>
      </c>
      <c r="BQ76" t="s">
        <v>187</v>
      </c>
      <c r="BR76" t="s">
        <v>131</v>
      </c>
      <c r="BT76" s="106"/>
    </row>
    <row r="77" spans="1:83" ht="15" x14ac:dyDescent="0.2">
      <c r="A77" s="107" t="s">
        <v>100</v>
      </c>
      <c r="B77">
        <v>28</v>
      </c>
      <c r="C77">
        <v>35</v>
      </c>
      <c r="D77">
        <v>113.8</v>
      </c>
      <c r="E77">
        <v>30</v>
      </c>
      <c r="F77">
        <v>37.5</v>
      </c>
      <c r="G77" t="s">
        <v>415</v>
      </c>
      <c r="H77" t="s">
        <v>416</v>
      </c>
      <c r="I77">
        <v>26</v>
      </c>
      <c r="J77">
        <v>2.8</v>
      </c>
      <c r="U77" s="104" t="s">
        <v>71</v>
      </c>
      <c r="V77" t="s">
        <v>38</v>
      </c>
      <c r="W77">
        <v>20.100000000000001</v>
      </c>
      <c r="X77">
        <v>35</v>
      </c>
      <c r="Y77">
        <v>14</v>
      </c>
      <c r="Z77">
        <v>32</v>
      </c>
      <c r="AA77">
        <v>13.8</v>
      </c>
      <c r="AB77">
        <v>29</v>
      </c>
      <c r="AC77">
        <v>7.7</v>
      </c>
      <c r="AD77">
        <v>38</v>
      </c>
      <c r="AE77">
        <v>14.4</v>
      </c>
      <c r="AF77">
        <v>39</v>
      </c>
      <c r="AJ77" s="104" t="s">
        <v>165</v>
      </c>
      <c r="AK77" t="s">
        <v>38</v>
      </c>
      <c r="AL77">
        <v>0.4</v>
      </c>
      <c r="AM77">
        <v>35</v>
      </c>
      <c r="AN77">
        <v>0.4</v>
      </c>
      <c r="AO77">
        <v>36</v>
      </c>
      <c r="AP77">
        <v>0.3</v>
      </c>
      <c r="AQ77">
        <v>41</v>
      </c>
      <c r="AR77">
        <v>0</v>
      </c>
      <c r="AS77">
        <v>0</v>
      </c>
      <c r="AT77">
        <v>0</v>
      </c>
      <c r="AU77">
        <v>0</v>
      </c>
      <c r="AW77" s="107" t="s">
        <v>66</v>
      </c>
      <c r="AX77" t="s">
        <v>38</v>
      </c>
      <c r="AY77">
        <v>25.2</v>
      </c>
      <c r="AZ77">
        <v>35</v>
      </c>
      <c r="BA77">
        <v>24.6</v>
      </c>
      <c r="BB77">
        <v>31</v>
      </c>
      <c r="BC77">
        <v>24.5</v>
      </c>
      <c r="BD77">
        <v>30</v>
      </c>
      <c r="BE77">
        <v>27.1</v>
      </c>
      <c r="BF77">
        <v>29</v>
      </c>
      <c r="BG77">
        <v>22.1</v>
      </c>
      <c r="BH77">
        <v>29</v>
      </c>
      <c r="BL77" s="107" t="s">
        <v>81</v>
      </c>
      <c r="BM77" t="s">
        <v>38</v>
      </c>
      <c r="BN77">
        <v>2281.9</v>
      </c>
      <c r="BO77">
        <v>1623.1</v>
      </c>
      <c r="BP77">
        <v>39993.1</v>
      </c>
      <c r="BQ77">
        <v>39642.199999999997</v>
      </c>
      <c r="BT77" s="107" t="s">
        <v>44</v>
      </c>
      <c r="BU77" t="s">
        <v>38</v>
      </c>
      <c r="BV77">
        <v>18.2</v>
      </c>
      <c r="BW77">
        <v>35</v>
      </c>
      <c r="BX77">
        <v>195.5</v>
      </c>
      <c r="BY77">
        <v>21</v>
      </c>
      <c r="BZ77">
        <v>60.7</v>
      </c>
      <c r="CA77">
        <v>26</v>
      </c>
      <c r="CB77">
        <v>180</v>
      </c>
      <c r="CC77">
        <v>20</v>
      </c>
      <c r="CD77">
        <v>35.700000000000003</v>
      </c>
      <c r="CE77">
        <v>28</v>
      </c>
    </row>
    <row r="78" spans="1:83" ht="15" x14ac:dyDescent="0.2">
      <c r="A78" s="106"/>
      <c r="U78" s="104"/>
      <c r="AJ78" s="104"/>
      <c r="AW78" s="106"/>
      <c r="BL78" s="107" t="s">
        <v>82</v>
      </c>
      <c r="BM78" t="s">
        <v>38</v>
      </c>
      <c r="BN78" t="s">
        <v>34</v>
      </c>
      <c r="BO78" t="s">
        <v>34</v>
      </c>
      <c r="BP78">
        <v>0</v>
      </c>
      <c r="BQ78">
        <v>22.8</v>
      </c>
      <c r="BT78" s="106"/>
    </row>
    <row r="79" spans="1:83" ht="15" x14ac:dyDescent="0.2">
      <c r="A79" s="107" t="s">
        <v>58</v>
      </c>
      <c r="B79">
        <v>17.5</v>
      </c>
      <c r="C79">
        <v>36</v>
      </c>
      <c r="D79">
        <v>0.4</v>
      </c>
      <c r="E79">
        <v>46</v>
      </c>
      <c r="F79">
        <v>19.5</v>
      </c>
      <c r="G79" t="s">
        <v>417</v>
      </c>
      <c r="H79" t="s">
        <v>418</v>
      </c>
      <c r="I79">
        <v>33</v>
      </c>
      <c r="J79">
        <v>23.8</v>
      </c>
      <c r="U79" s="104" t="s">
        <v>79</v>
      </c>
      <c r="V79" t="s">
        <v>38</v>
      </c>
      <c r="W79">
        <v>17.2</v>
      </c>
      <c r="X79">
        <v>36</v>
      </c>
      <c r="Y79">
        <v>8.5</v>
      </c>
      <c r="Z79">
        <v>34</v>
      </c>
      <c r="AA79">
        <v>2.8</v>
      </c>
      <c r="AB79">
        <v>32</v>
      </c>
      <c r="AC79">
        <v>2.8</v>
      </c>
      <c r="AD79">
        <v>40</v>
      </c>
      <c r="AE79">
        <v>6.6</v>
      </c>
      <c r="AF79">
        <v>41</v>
      </c>
      <c r="AJ79" s="104" t="s">
        <v>52</v>
      </c>
      <c r="AK79" t="s">
        <v>38</v>
      </c>
      <c r="AL79">
        <v>0.2</v>
      </c>
      <c r="AM79">
        <v>36</v>
      </c>
      <c r="AN79">
        <v>5.0999999999999996</v>
      </c>
      <c r="AO79">
        <v>31</v>
      </c>
      <c r="AP79">
        <v>10.1</v>
      </c>
      <c r="AQ79">
        <v>37</v>
      </c>
      <c r="AR79">
        <v>0</v>
      </c>
      <c r="AS79">
        <v>0</v>
      </c>
      <c r="AT79">
        <v>0.3</v>
      </c>
      <c r="AU79">
        <v>39</v>
      </c>
      <c r="AW79" s="107" t="s">
        <v>93</v>
      </c>
      <c r="AX79" t="s">
        <v>38</v>
      </c>
      <c r="AY79">
        <v>22.4</v>
      </c>
      <c r="AZ79">
        <v>36</v>
      </c>
      <c r="BA79">
        <v>15</v>
      </c>
      <c r="BB79">
        <v>33</v>
      </c>
      <c r="BC79">
        <v>65.8</v>
      </c>
      <c r="BD79">
        <v>26</v>
      </c>
      <c r="BE79">
        <v>0</v>
      </c>
      <c r="BF79">
        <v>0</v>
      </c>
      <c r="BG79">
        <v>0</v>
      </c>
      <c r="BH79">
        <v>0</v>
      </c>
      <c r="BL79" s="107" t="s">
        <v>83</v>
      </c>
      <c r="BM79" t="s">
        <v>38</v>
      </c>
      <c r="BN79">
        <v>0</v>
      </c>
      <c r="BO79">
        <v>0</v>
      </c>
      <c r="BP79" t="s">
        <v>34</v>
      </c>
      <c r="BQ79" t="s">
        <v>34</v>
      </c>
      <c r="BT79" s="107" t="s">
        <v>122</v>
      </c>
      <c r="BU79" t="s">
        <v>38</v>
      </c>
      <c r="BV79">
        <v>12.7</v>
      </c>
      <c r="BW79">
        <v>36</v>
      </c>
      <c r="BX79">
        <v>13.4</v>
      </c>
      <c r="BY79">
        <v>40</v>
      </c>
      <c r="BZ79">
        <v>5</v>
      </c>
      <c r="CA79">
        <v>36</v>
      </c>
      <c r="CB79">
        <v>0</v>
      </c>
      <c r="CC79">
        <v>0</v>
      </c>
      <c r="CD79">
        <v>0</v>
      </c>
      <c r="CE79">
        <v>0</v>
      </c>
    </row>
    <row r="80" spans="1:83" ht="15" x14ac:dyDescent="0.2">
      <c r="A80" s="106"/>
      <c r="U80" s="104"/>
      <c r="AJ80" s="104"/>
      <c r="AW80" s="106"/>
      <c r="BL80" s="107" t="s">
        <v>129</v>
      </c>
      <c r="BM80" t="s">
        <v>34</v>
      </c>
      <c r="BN80" t="s">
        <v>91</v>
      </c>
      <c r="BO80" t="s">
        <v>105</v>
      </c>
      <c r="BP80" t="s">
        <v>187</v>
      </c>
      <c r="BQ80" t="s">
        <v>187</v>
      </c>
      <c r="BR80" t="s">
        <v>131</v>
      </c>
      <c r="BT80" s="106"/>
    </row>
    <row r="81" spans="1:83" ht="15" x14ac:dyDescent="0.2">
      <c r="A81" s="107" t="s">
        <v>93</v>
      </c>
      <c r="B81">
        <v>14.1</v>
      </c>
      <c r="C81">
        <v>37</v>
      </c>
      <c r="D81">
        <v>17</v>
      </c>
      <c r="E81">
        <v>38</v>
      </c>
      <c r="F81">
        <v>35.5</v>
      </c>
      <c r="G81" t="s">
        <v>419</v>
      </c>
      <c r="H81" t="s">
        <v>420</v>
      </c>
      <c r="I81">
        <v>0</v>
      </c>
      <c r="J81">
        <v>0</v>
      </c>
      <c r="U81" s="104" t="s">
        <v>52</v>
      </c>
      <c r="V81" t="s">
        <v>38</v>
      </c>
      <c r="W81">
        <v>1.1000000000000001</v>
      </c>
      <c r="X81">
        <v>37</v>
      </c>
      <c r="Y81">
        <v>0.2</v>
      </c>
      <c r="Z81">
        <v>36</v>
      </c>
      <c r="AA81">
        <v>5.0999999999999996</v>
      </c>
      <c r="AB81">
        <v>31</v>
      </c>
      <c r="AC81">
        <v>10.1</v>
      </c>
      <c r="AD81">
        <v>37</v>
      </c>
      <c r="AE81">
        <v>0</v>
      </c>
      <c r="AF81">
        <v>0</v>
      </c>
      <c r="AJ81" s="104" t="s">
        <v>122</v>
      </c>
      <c r="AK81" t="s">
        <v>38</v>
      </c>
      <c r="AL81">
        <v>0</v>
      </c>
      <c r="AM81">
        <v>0</v>
      </c>
      <c r="AN81">
        <v>7.3</v>
      </c>
      <c r="AO81">
        <v>30</v>
      </c>
      <c r="AP81">
        <v>12.7</v>
      </c>
      <c r="AQ81">
        <v>36</v>
      </c>
      <c r="AR81">
        <v>13.4</v>
      </c>
      <c r="AS81">
        <v>40</v>
      </c>
      <c r="AT81">
        <v>5</v>
      </c>
      <c r="AU81">
        <v>36</v>
      </c>
      <c r="AW81" s="107" t="s">
        <v>123</v>
      </c>
      <c r="AX81" t="s">
        <v>38</v>
      </c>
      <c r="AY81">
        <v>17.100000000000001</v>
      </c>
      <c r="AZ81">
        <v>37</v>
      </c>
      <c r="BA81">
        <v>27.4</v>
      </c>
      <c r="BB81">
        <v>29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T81" s="107" t="s">
        <v>52</v>
      </c>
      <c r="BU81" t="s">
        <v>38</v>
      </c>
      <c r="BV81">
        <v>10.1</v>
      </c>
      <c r="BW81">
        <v>37</v>
      </c>
      <c r="BX81">
        <v>0</v>
      </c>
      <c r="BY81">
        <v>0</v>
      </c>
      <c r="BZ81">
        <v>0.3</v>
      </c>
      <c r="CA81">
        <v>39</v>
      </c>
      <c r="CB81">
        <v>0.4</v>
      </c>
      <c r="CC81">
        <v>40</v>
      </c>
      <c r="CD81">
        <v>0</v>
      </c>
      <c r="CE81">
        <v>0</v>
      </c>
    </row>
    <row r="82" spans="1:83" x14ac:dyDescent="0.2">
      <c r="A82" s="106"/>
      <c r="U82" s="104"/>
      <c r="AJ82" s="104"/>
      <c r="AW82" s="106"/>
      <c r="BT82" s="106"/>
    </row>
    <row r="83" spans="1:83" ht="15" x14ac:dyDescent="0.2">
      <c r="A83" s="107" t="s">
        <v>99</v>
      </c>
      <c r="B83">
        <v>10</v>
      </c>
      <c r="C83">
        <v>38</v>
      </c>
      <c r="D83">
        <v>0</v>
      </c>
      <c r="E83">
        <v>0</v>
      </c>
      <c r="F83">
        <v>0</v>
      </c>
      <c r="G83" t="s">
        <v>378</v>
      </c>
      <c r="H83" t="s">
        <v>378</v>
      </c>
      <c r="I83">
        <v>0</v>
      </c>
      <c r="J83">
        <v>0</v>
      </c>
      <c r="U83" s="104" t="s">
        <v>97</v>
      </c>
      <c r="V83" t="s">
        <v>38</v>
      </c>
      <c r="W83">
        <v>1</v>
      </c>
      <c r="X83">
        <v>38</v>
      </c>
      <c r="Y83">
        <v>0</v>
      </c>
      <c r="Z83">
        <v>0</v>
      </c>
      <c r="AA83">
        <v>1</v>
      </c>
      <c r="AB83">
        <v>34</v>
      </c>
      <c r="AC83">
        <v>7.1</v>
      </c>
      <c r="AD83">
        <v>39</v>
      </c>
      <c r="AE83">
        <v>15.3</v>
      </c>
      <c r="AF83">
        <v>38</v>
      </c>
      <c r="AJ83" s="104" t="s">
        <v>97</v>
      </c>
      <c r="AK83" t="s">
        <v>38</v>
      </c>
      <c r="AL83">
        <v>0</v>
      </c>
      <c r="AM83">
        <v>0</v>
      </c>
      <c r="AN83">
        <v>1</v>
      </c>
      <c r="AO83">
        <v>34</v>
      </c>
      <c r="AP83">
        <v>7.1</v>
      </c>
      <c r="AQ83">
        <v>39</v>
      </c>
      <c r="AR83">
        <v>15.3</v>
      </c>
      <c r="AS83">
        <v>38</v>
      </c>
      <c r="AT83">
        <v>22.9</v>
      </c>
      <c r="AU83">
        <v>32</v>
      </c>
      <c r="AW83" s="107" t="s">
        <v>97</v>
      </c>
      <c r="AX83" t="s">
        <v>38</v>
      </c>
      <c r="AY83">
        <v>15.3</v>
      </c>
      <c r="AZ83">
        <v>38</v>
      </c>
      <c r="BA83">
        <v>22.9</v>
      </c>
      <c r="BB83">
        <v>32</v>
      </c>
      <c r="BC83">
        <v>17.3</v>
      </c>
      <c r="BD83">
        <v>33</v>
      </c>
      <c r="BE83">
        <v>0</v>
      </c>
      <c r="BF83">
        <v>0</v>
      </c>
      <c r="BG83">
        <v>0</v>
      </c>
      <c r="BH83">
        <v>0</v>
      </c>
      <c r="BT83" s="107" t="s">
        <v>71</v>
      </c>
      <c r="BU83" t="s">
        <v>38</v>
      </c>
      <c r="BV83">
        <v>7.7</v>
      </c>
      <c r="BW83">
        <v>38</v>
      </c>
      <c r="BX83">
        <v>14.4</v>
      </c>
      <c r="BY83">
        <v>39</v>
      </c>
      <c r="BZ83">
        <v>7.1</v>
      </c>
      <c r="CA83">
        <v>35</v>
      </c>
      <c r="CB83">
        <v>17.899999999999999</v>
      </c>
      <c r="CC83">
        <v>32</v>
      </c>
      <c r="CD83">
        <v>13.4</v>
      </c>
      <c r="CE83">
        <v>30</v>
      </c>
    </row>
    <row r="84" spans="1:83" x14ac:dyDescent="0.2">
      <c r="A84" s="106"/>
      <c r="U84" s="104"/>
      <c r="AJ84" s="104"/>
      <c r="AW84" s="106"/>
      <c r="BT84" s="106"/>
    </row>
    <row r="85" spans="1:83" ht="15" x14ac:dyDescent="0.2">
      <c r="A85" s="107" t="s">
        <v>71</v>
      </c>
      <c r="B85">
        <v>9.9</v>
      </c>
      <c r="C85">
        <v>39</v>
      </c>
      <c r="D85">
        <v>16.3</v>
      </c>
      <c r="E85">
        <v>40</v>
      </c>
      <c r="F85">
        <v>25.9</v>
      </c>
      <c r="G85" t="s">
        <v>421</v>
      </c>
      <c r="H85" t="s">
        <v>422</v>
      </c>
      <c r="I85">
        <v>32</v>
      </c>
      <c r="J85">
        <v>0</v>
      </c>
      <c r="U85" s="104" t="s">
        <v>165</v>
      </c>
      <c r="V85" t="s">
        <v>38</v>
      </c>
      <c r="W85">
        <v>0</v>
      </c>
      <c r="X85">
        <v>0</v>
      </c>
      <c r="Y85">
        <v>0.4</v>
      </c>
      <c r="Z85">
        <v>35</v>
      </c>
      <c r="AA85">
        <v>0.4</v>
      </c>
      <c r="AB85">
        <v>36</v>
      </c>
      <c r="AC85">
        <v>0.3</v>
      </c>
      <c r="AD85">
        <v>41</v>
      </c>
      <c r="AE85">
        <v>0</v>
      </c>
      <c r="AF85">
        <v>0</v>
      </c>
      <c r="AJ85" s="104" t="s">
        <v>92</v>
      </c>
      <c r="AK85" t="s">
        <v>38</v>
      </c>
      <c r="AL85">
        <v>0</v>
      </c>
      <c r="AM85">
        <v>0</v>
      </c>
      <c r="AN85">
        <v>0.1</v>
      </c>
      <c r="AO85">
        <v>37</v>
      </c>
      <c r="AP85">
        <v>0</v>
      </c>
      <c r="AQ85">
        <v>0</v>
      </c>
      <c r="AR85">
        <v>0.2</v>
      </c>
      <c r="AS85">
        <v>42</v>
      </c>
      <c r="AT85">
        <v>0.2</v>
      </c>
      <c r="AU85">
        <v>40</v>
      </c>
      <c r="AW85" s="107" t="s">
        <v>71</v>
      </c>
      <c r="AX85" t="s">
        <v>38</v>
      </c>
      <c r="AY85">
        <v>14.4</v>
      </c>
      <c r="AZ85">
        <v>39</v>
      </c>
      <c r="BA85">
        <v>7.1</v>
      </c>
      <c r="BB85">
        <v>35</v>
      </c>
      <c r="BC85">
        <v>17.899999999999999</v>
      </c>
      <c r="BD85">
        <v>32</v>
      </c>
      <c r="BE85">
        <v>13.4</v>
      </c>
      <c r="BF85">
        <v>30</v>
      </c>
      <c r="BG85">
        <v>14.6</v>
      </c>
      <c r="BH85">
        <v>32</v>
      </c>
      <c r="BT85" s="107" t="s">
        <v>97</v>
      </c>
      <c r="BU85" t="s">
        <v>38</v>
      </c>
      <c r="BV85">
        <v>7.1</v>
      </c>
      <c r="BW85">
        <v>39</v>
      </c>
      <c r="BX85">
        <v>15.3</v>
      </c>
      <c r="BY85">
        <v>38</v>
      </c>
      <c r="BZ85">
        <v>22.9</v>
      </c>
      <c r="CA85">
        <v>32</v>
      </c>
      <c r="CB85">
        <v>17.3</v>
      </c>
      <c r="CC85">
        <v>33</v>
      </c>
      <c r="CD85">
        <v>0</v>
      </c>
      <c r="CE85">
        <v>0</v>
      </c>
    </row>
    <row r="86" spans="1:83" x14ac:dyDescent="0.2">
      <c r="A86" s="106"/>
      <c r="U86" s="104"/>
      <c r="AJ86" s="104"/>
      <c r="AW86" s="106"/>
      <c r="BT86" s="106"/>
    </row>
    <row r="87" spans="1:83" ht="15" x14ac:dyDescent="0.2">
      <c r="A87" s="107" t="s">
        <v>423</v>
      </c>
      <c r="B87">
        <v>8.8000000000000007</v>
      </c>
      <c r="C87">
        <v>40</v>
      </c>
      <c r="D87">
        <v>12</v>
      </c>
      <c r="E87">
        <v>41</v>
      </c>
      <c r="F87">
        <v>0.5</v>
      </c>
      <c r="G87" t="s">
        <v>424</v>
      </c>
      <c r="H87" t="s">
        <v>378</v>
      </c>
      <c r="I87">
        <v>0</v>
      </c>
      <c r="J87">
        <v>13.8</v>
      </c>
      <c r="U87" s="104" t="s">
        <v>122</v>
      </c>
      <c r="V87" t="s">
        <v>38</v>
      </c>
      <c r="W87">
        <v>0</v>
      </c>
      <c r="X87">
        <v>0</v>
      </c>
      <c r="Y87">
        <v>0</v>
      </c>
      <c r="Z87">
        <v>0</v>
      </c>
      <c r="AA87">
        <v>7.3</v>
      </c>
      <c r="AB87">
        <v>30</v>
      </c>
      <c r="AC87">
        <v>12.7</v>
      </c>
      <c r="AD87">
        <v>36</v>
      </c>
      <c r="AE87">
        <v>13.4</v>
      </c>
      <c r="AF87">
        <v>40</v>
      </c>
      <c r="AJ87" s="104" t="s">
        <v>59</v>
      </c>
      <c r="AK87" t="s">
        <v>38</v>
      </c>
      <c r="AL87">
        <v>0</v>
      </c>
      <c r="AM87">
        <v>0</v>
      </c>
      <c r="AN87">
        <v>0</v>
      </c>
      <c r="AO87">
        <v>0</v>
      </c>
      <c r="AP87">
        <v>218.3</v>
      </c>
      <c r="AQ87">
        <v>19</v>
      </c>
      <c r="AR87">
        <v>350</v>
      </c>
      <c r="AS87">
        <v>13</v>
      </c>
      <c r="AT87">
        <v>422.1</v>
      </c>
      <c r="AU87">
        <v>10</v>
      </c>
      <c r="AW87" s="107" t="s">
        <v>122</v>
      </c>
      <c r="AX87" t="s">
        <v>38</v>
      </c>
      <c r="AY87">
        <v>13.4</v>
      </c>
      <c r="AZ87">
        <v>40</v>
      </c>
      <c r="BA87">
        <v>5</v>
      </c>
      <c r="BB87">
        <v>36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T87" s="107" t="s">
        <v>79</v>
      </c>
      <c r="BU87" t="s">
        <v>38</v>
      </c>
      <c r="BV87">
        <v>2.8</v>
      </c>
      <c r="BW87">
        <v>40</v>
      </c>
      <c r="BX87">
        <v>6.6</v>
      </c>
      <c r="BY87">
        <v>41</v>
      </c>
      <c r="BZ87">
        <v>3.7</v>
      </c>
      <c r="CA87">
        <v>37</v>
      </c>
      <c r="CB87">
        <v>1</v>
      </c>
      <c r="CC87">
        <v>39</v>
      </c>
      <c r="CD87">
        <v>7.8</v>
      </c>
      <c r="CE87">
        <v>33</v>
      </c>
    </row>
    <row r="88" spans="1:83" x14ac:dyDescent="0.2">
      <c r="A88" s="106"/>
      <c r="U88" s="104"/>
      <c r="AJ88" s="104"/>
      <c r="AW88" s="106"/>
      <c r="BT88" s="106"/>
    </row>
    <row r="89" spans="1:83" ht="15" x14ac:dyDescent="0.2">
      <c r="A89" s="107" t="s">
        <v>425</v>
      </c>
      <c r="B89">
        <v>8</v>
      </c>
      <c r="C89">
        <v>41</v>
      </c>
      <c r="D89">
        <v>0</v>
      </c>
      <c r="E89">
        <v>0</v>
      </c>
      <c r="F89">
        <v>0</v>
      </c>
      <c r="G89" t="s">
        <v>378</v>
      </c>
      <c r="H89" t="s">
        <v>378</v>
      </c>
      <c r="I89">
        <v>0</v>
      </c>
      <c r="J89">
        <v>0</v>
      </c>
      <c r="U89" s="104" t="s">
        <v>92</v>
      </c>
      <c r="V89" t="s">
        <v>38</v>
      </c>
      <c r="W89">
        <v>0</v>
      </c>
      <c r="X89">
        <v>0</v>
      </c>
      <c r="Y89">
        <v>0</v>
      </c>
      <c r="Z89">
        <v>0</v>
      </c>
      <c r="AA89">
        <v>0.1</v>
      </c>
      <c r="AB89">
        <v>37</v>
      </c>
      <c r="AC89">
        <v>0</v>
      </c>
      <c r="AD89">
        <v>0</v>
      </c>
      <c r="AE89">
        <v>0.2</v>
      </c>
      <c r="AF89">
        <v>42</v>
      </c>
      <c r="AJ89" s="104" t="s">
        <v>93</v>
      </c>
      <c r="AK89" t="s">
        <v>38</v>
      </c>
      <c r="AL89">
        <v>0</v>
      </c>
      <c r="AM89">
        <v>0</v>
      </c>
      <c r="AN89">
        <v>0</v>
      </c>
      <c r="AO89">
        <v>0</v>
      </c>
      <c r="AP89">
        <v>38.6</v>
      </c>
      <c r="AQ89">
        <v>31</v>
      </c>
      <c r="AR89">
        <v>22.4</v>
      </c>
      <c r="AS89">
        <v>36</v>
      </c>
      <c r="AT89">
        <v>15</v>
      </c>
      <c r="AU89">
        <v>33</v>
      </c>
      <c r="AW89" s="107" t="s">
        <v>79</v>
      </c>
      <c r="AX89" t="s">
        <v>38</v>
      </c>
      <c r="AY89">
        <v>6.6</v>
      </c>
      <c r="AZ89">
        <v>41</v>
      </c>
      <c r="BA89">
        <v>3.7</v>
      </c>
      <c r="BB89">
        <v>37</v>
      </c>
      <c r="BC89">
        <v>1</v>
      </c>
      <c r="BD89">
        <v>39</v>
      </c>
      <c r="BE89">
        <v>7.8</v>
      </c>
      <c r="BF89">
        <v>33</v>
      </c>
      <c r="BG89">
        <v>1.9</v>
      </c>
      <c r="BH89">
        <v>38</v>
      </c>
      <c r="BT89" s="107" t="s">
        <v>165</v>
      </c>
      <c r="BU89" t="s">
        <v>38</v>
      </c>
      <c r="BV89">
        <v>0.3</v>
      </c>
      <c r="BW89">
        <v>41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</row>
    <row r="90" spans="1:83" x14ac:dyDescent="0.2">
      <c r="A90" s="106"/>
      <c r="U90" s="104"/>
      <c r="AJ90" s="104"/>
      <c r="AW90" s="106"/>
      <c r="BT90" s="106"/>
    </row>
    <row r="91" spans="1:83" ht="15" x14ac:dyDescent="0.2">
      <c r="A91" s="107" t="s">
        <v>426</v>
      </c>
      <c r="B91">
        <v>3.1</v>
      </c>
      <c r="C91">
        <v>42</v>
      </c>
      <c r="D91">
        <v>0</v>
      </c>
      <c r="E91">
        <v>0</v>
      </c>
      <c r="F91">
        <v>0</v>
      </c>
      <c r="G91" t="s">
        <v>378</v>
      </c>
      <c r="H91" t="s">
        <v>378</v>
      </c>
      <c r="I91">
        <v>0</v>
      </c>
      <c r="J91">
        <v>0</v>
      </c>
      <c r="U91" s="104" t="s">
        <v>59</v>
      </c>
      <c r="V91" t="s">
        <v>38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218.3</v>
      </c>
      <c r="AD91">
        <v>19</v>
      </c>
      <c r="AE91">
        <v>350</v>
      </c>
      <c r="AF91">
        <v>13</v>
      </c>
      <c r="AJ91" s="104" t="s">
        <v>89</v>
      </c>
      <c r="AK91" t="s">
        <v>38</v>
      </c>
      <c r="AL91">
        <v>0</v>
      </c>
      <c r="AM91">
        <v>0</v>
      </c>
      <c r="AN91">
        <v>0</v>
      </c>
      <c r="AO91">
        <v>0</v>
      </c>
      <c r="AP91">
        <v>21.5</v>
      </c>
      <c r="AQ91">
        <v>33</v>
      </c>
      <c r="AR91">
        <v>25.8</v>
      </c>
      <c r="AS91">
        <v>34</v>
      </c>
      <c r="AT91">
        <v>11</v>
      </c>
      <c r="AU91">
        <v>34</v>
      </c>
      <c r="AW91" s="107" t="s">
        <v>92</v>
      </c>
      <c r="AX91" t="s">
        <v>38</v>
      </c>
      <c r="AY91">
        <v>0.2</v>
      </c>
      <c r="AZ91">
        <v>42</v>
      </c>
      <c r="BA91">
        <v>0.2</v>
      </c>
      <c r="BB91">
        <v>40</v>
      </c>
      <c r="BC91">
        <v>0</v>
      </c>
      <c r="BD91">
        <v>0</v>
      </c>
      <c r="BE91">
        <v>2.5</v>
      </c>
      <c r="BF91">
        <v>35</v>
      </c>
      <c r="BG91">
        <v>20</v>
      </c>
      <c r="BH91">
        <v>31</v>
      </c>
      <c r="BT91" s="107" t="s">
        <v>90</v>
      </c>
      <c r="BU91" t="s">
        <v>38</v>
      </c>
      <c r="BV91">
        <v>0</v>
      </c>
      <c r="BW91">
        <v>0</v>
      </c>
      <c r="BX91">
        <v>297</v>
      </c>
      <c r="BY91">
        <v>15</v>
      </c>
      <c r="BZ91">
        <v>130.1</v>
      </c>
      <c r="CA91">
        <v>19</v>
      </c>
      <c r="CB91">
        <v>15.4</v>
      </c>
      <c r="CC91">
        <v>34</v>
      </c>
      <c r="CD91">
        <v>0</v>
      </c>
      <c r="CE91">
        <v>0</v>
      </c>
    </row>
    <row r="92" spans="1:83" x14ac:dyDescent="0.2">
      <c r="A92" s="106"/>
      <c r="U92" s="104"/>
      <c r="AJ92" s="104"/>
      <c r="AW92" s="106"/>
      <c r="BT92" s="106"/>
    </row>
    <row r="93" spans="1:83" ht="15" x14ac:dyDescent="0.2">
      <c r="A93" s="107" t="s">
        <v>122</v>
      </c>
      <c r="B93">
        <v>2.6</v>
      </c>
      <c r="C93">
        <v>43</v>
      </c>
      <c r="D93">
        <v>0</v>
      </c>
      <c r="E93">
        <v>0</v>
      </c>
      <c r="F93">
        <v>0</v>
      </c>
      <c r="G93" t="s">
        <v>378</v>
      </c>
      <c r="H93" t="s">
        <v>378</v>
      </c>
      <c r="I93">
        <v>0</v>
      </c>
      <c r="J93">
        <v>5.0999999999999996</v>
      </c>
      <c r="U93" s="104" t="s">
        <v>89</v>
      </c>
      <c r="V93" t="s">
        <v>38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21.5</v>
      </c>
      <c r="AD93">
        <v>33</v>
      </c>
      <c r="AE93">
        <v>25.8</v>
      </c>
      <c r="AF93">
        <v>34</v>
      </c>
      <c r="AJ93" s="104" t="s">
        <v>90</v>
      </c>
      <c r="AK93" t="s">
        <v>38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297</v>
      </c>
      <c r="AS93">
        <v>15</v>
      </c>
      <c r="AT93">
        <v>130.1</v>
      </c>
      <c r="AU93">
        <v>19</v>
      </c>
      <c r="AW93" s="107" t="s">
        <v>52</v>
      </c>
      <c r="AX93" t="s">
        <v>38</v>
      </c>
      <c r="AY93">
        <v>0</v>
      </c>
      <c r="AZ93">
        <v>0</v>
      </c>
      <c r="BA93">
        <v>0.3</v>
      </c>
      <c r="BB93">
        <v>39</v>
      </c>
      <c r="BC93">
        <v>0.4</v>
      </c>
      <c r="BD93">
        <v>40</v>
      </c>
      <c r="BE93">
        <v>0</v>
      </c>
      <c r="BF93">
        <v>0</v>
      </c>
      <c r="BG93">
        <v>0</v>
      </c>
      <c r="BH93">
        <v>0</v>
      </c>
      <c r="BT93" s="107" t="s">
        <v>42</v>
      </c>
      <c r="BU93" t="s">
        <v>38</v>
      </c>
      <c r="BV93">
        <v>0</v>
      </c>
      <c r="BW93">
        <v>0</v>
      </c>
      <c r="BX93">
        <v>34.799999999999997</v>
      </c>
      <c r="BY93">
        <v>32</v>
      </c>
      <c r="BZ93">
        <v>0</v>
      </c>
      <c r="CA93">
        <v>0</v>
      </c>
      <c r="CB93">
        <v>194.2</v>
      </c>
      <c r="CC93">
        <v>18</v>
      </c>
      <c r="CD93">
        <v>228.3</v>
      </c>
      <c r="CE93">
        <v>20</v>
      </c>
    </row>
    <row r="94" spans="1:83" x14ac:dyDescent="0.2">
      <c r="A94" s="106"/>
      <c r="U94" s="104"/>
      <c r="AJ94" s="104"/>
      <c r="AW94" s="106"/>
      <c r="BT94" s="106"/>
    </row>
    <row r="95" spans="1:83" ht="15" x14ac:dyDescent="0.2">
      <c r="A95" s="107" t="s">
        <v>427</v>
      </c>
      <c r="B95">
        <v>2.1</v>
      </c>
      <c r="C95">
        <v>44</v>
      </c>
      <c r="D95">
        <v>2.2999999999999998</v>
      </c>
      <c r="E95">
        <v>45</v>
      </c>
      <c r="F95">
        <v>0.8</v>
      </c>
      <c r="G95" t="s">
        <v>428</v>
      </c>
      <c r="H95" t="s">
        <v>378</v>
      </c>
      <c r="I95">
        <v>0</v>
      </c>
      <c r="J95">
        <v>0</v>
      </c>
      <c r="U95" s="104" t="s">
        <v>42</v>
      </c>
      <c r="V95" t="s">
        <v>38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34.799999999999997</v>
      </c>
      <c r="AF95">
        <v>32</v>
      </c>
      <c r="AJ95" s="104" t="s">
        <v>42</v>
      </c>
      <c r="AK95" t="s">
        <v>38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34.799999999999997</v>
      </c>
      <c r="AS95">
        <v>32</v>
      </c>
      <c r="AT95">
        <v>0</v>
      </c>
      <c r="AU95">
        <v>0</v>
      </c>
      <c r="AW95" s="107" t="s">
        <v>85</v>
      </c>
      <c r="AX95" t="s">
        <v>38</v>
      </c>
      <c r="AY95">
        <v>0</v>
      </c>
      <c r="AZ95">
        <v>0</v>
      </c>
      <c r="BA95">
        <v>0</v>
      </c>
      <c r="BB95">
        <v>0</v>
      </c>
      <c r="BC95">
        <v>37.5</v>
      </c>
      <c r="BD95">
        <v>29</v>
      </c>
      <c r="BE95">
        <v>248.8</v>
      </c>
      <c r="BF95">
        <v>19</v>
      </c>
      <c r="BG95">
        <v>77</v>
      </c>
      <c r="BH95">
        <v>25</v>
      </c>
      <c r="BT95" s="107" t="s">
        <v>123</v>
      </c>
      <c r="BU95" t="s">
        <v>38</v>
      </c>
      <c r="BV95">
        <v>0</v>
      </c>
      <c r="BW95">
        <v>0</v>
      </c>
      <c r="BX95">
        <v>17.100000000000001</v>
      </c>
      <c r="BY95">
        <v>37</v>
      </c>
      <c r="BZ95">
        <v>27.4</v>
      </c>
      <c r="CA95">
        <v>29</v>
      </c>
      <c r="CB95">
        <v>0</v>
      </c>
      <c r="CC95">
        <v>0</v>
      </c>
      <c r="CD95">
        <v>0</v>
      </c>
      <c r="CE95">
        <v>0</v>
      </c>
    </row>
    <row r="96" spans="1:83" x14ac:dyDescent="0.2">
      <c r="A96" s="106"/>
      <c r="U96" s="104"/>
      <c r="AJ96" s="104"/>
      <c r="AW96" s="106"/>
      <c r="BT96" s="106"/>
    </row>
    <row r="97" spans="1:83" ht="15" x14ac:dyDescent="0.2">
      <c r="A97" s="107" t="s">
        <v>429</v>
      </c>
      <c r="B97">
        <v>1.2</v>
      </c>
      <c r="C97">
        <v>45</v>
      </c>
      <c r="D97">
        <v>17</v>
      </c>
      <c r="E97">
        <v>39</v>
      </c>
      <c r="F97">
        <v>0</v>
      </c>
      <c r="G97" t="s">
        <v>378</v>
      </c>
      <c r="H97" t="s">
        <v>378</v>
      </c>
      <c r="I97">
        <v>0</v>
      </c>
      <c r="J97">
        <v>0</v>
      </c>
      <c r="U97" s="104" t="s">
        <v>91</v>
      </c>
      <c r="V97" t="s">
        <v>163</v>
      </c>
      <c r="W97" t="s">
        <v>88</v>
      </c>
      <c r="X97" t="s">
        <v>116</v>
      </c>
      <c r="Y97" t="s">
        <v>88</v>
      </c>
      <c r="Z97" t="s">
        <v>116</v>
      </c>
      <c r="AA97" t="s">
        <v>88</v>
      </c>
      <c r="AB97" t="s">
        <v>164</v>
      </c>
      <c r="AC97" t="s">
        <v>91</v>
      </c>
      <c r="AD97" t="s">
        <v>164</v>
      </c>
      <c r="AE97" t="s">
        <v>91</v>
      </c>
      <c r="AF97" t="s">
        <v>116</v>
      </c>
      <c r="AJ97" s="104" t="s">
        <v>91</v>
      </c>
      <c r="AK97" t="s">
        <v>163</v>
      </c>
      <c r="AL97" t="s">
        <v>88</v>
      </c>
      <c r="AM97" t="s">
        <v>164</v>
      </c>
      <c r="AN97" t="s">
        <v>91</v>
      </c>
      <c r="AO97" t="s">
        <v>131</v>
      </c>
      <c r="AP97" t="s">
        <v>130</v>
      </c>
      <c r="AQ97" t="s">
        <v>116</v>
      </c>
      <c r="AR97" t="s">
        <v>88</v>
      </c>
      <c r="AS97" t="s">
        <v>164</v>
      </c>
      <c r="AT97" t="s">
        <v>91</v>
      </c>
      <c r="AU97" t="s">
        <v>116</v>
      </c>
      <c r="AW97" s="107" t="s">
        <v>77</v>
      </c>
      <c r="AX97" t="s">
        <v>38</v>
      </c>
      <c r="AY97">
        <v>0</v>
      </c>
      <c r="AZ97">
        <v>0</v>
      </c>
      <c r="BA97">
        <v>0</v>
      </c>
      <c r="BB97">
        <v>0</v>
      </c>
      <c r="BC97">
        <v>10.9</v>
      </c>
      <c r="BD97">
        <v>35</v>
      </c>
      <c r="BE97">
        <v>0</v>
      </c>
      <c r="BF97">
        <v>0</v>
      </c>
      <c r="BG97">
        <v>0</v>
      </c>
      <c r="BH97">
        <v>0</v>
      </c>
      <c r="BT97" s="107" t="s">
        <v>92</v>
      </c>
      <c r="BU97" t="s">
        <v>38</v>
      </c>
      <c r="BV97">
        <v>0</v>
      </c>
      <c r="BW97">
        <v>0</v>
      </c>
      <c r="BX97">
        <v>0.2</v>
      </c>
      <c r="BY97">
        <v>42</v>
      </c>
      <c r="BZ97">
        <v>0.2</v>
      </c>
      <c r="CA97">
        <v>40</v>
      </c>
      <c r="CB97">
        <v>0</v>
      </c>
      <c r="CC97">
        <v>0</v>
      </c>
      <c r="CD97">
        <v>2.5</v>
      </c>
      <c r="CE97">
        <v>35</v>
      </c>
    </row>
    <row r="98" spans="1:83" x14ac:dyDescent="0.2">
      <c r="A98" s="106"/>
      <c r="T98">
        <f>AVERAGE(W98,Y98,AA98)</f>
        <v>39169.466666666667</v>
      </c>
      <c r="U98" s="104" t="s">
        <v>168</v>
      </c>
      <c r="V98" t="s">
        <v>38</v>
      </c>
      <c r="W98">
        <v>44526.1</v>
      </c>
      <c r="Y98">
        <v>36243</v>
      </c>
      <c r="AA98">
        <v>36739.300000000003</v>
      </c>
      <c r="AC98">
        <v>39993.1</v>
      </c>
      <c r="AE98">
        <v>39642.199999999997</v>
      </c>
      <c r="AJ98" s="104" t="s">
        <v>168</v>
      </c>
      <c r="AK98" t="s">
        <v>38</v>
      </c>
      <c r="AL98">
        <v>36243</v>
      </c>
      <c r="AN98">
        <v>36739.300000000003</v>
      </c>
      <c r="AP98">
        <v>39993.1</v>
      </c>
      <c r="AR98">
        <v>39642.199999999997</v>
      </c>
      <c r="AT98">
        <v>33853.599999999999</v>
      </c>
      <c r="AW98" s="106"/>
      <c r="BT98" s="106"/>
    </row>
    <row r="99" spans="1:83" ht="15" x14ac:dyDescent="0.2">
      <c r="A99" s="107" t="s">
        <v>52</v>
      </c>
      <c r="B99">
        <v>0.5</v>
      </c>
      <c r="C99">
        <v>46</v>
      </c>
      <c r="D99">
        <v>3.5</v>
      </c>
      <c r="E99">
        <v>43</v>
      </c>
      <c r="F99">
        <v>12.3</v>
      </c>
      <c r="G99" t="s">
        <v>430</v>
      </c>
      <c r="H99" t="s">
        <v>431</v>
      </c>
      <c r="I99">
        <v>36</v>
      </c>
      <c r="J99">
        <v>29.7</v>
      </c>
      <c r="U99" s="104"/>
      <c r="AJ99" s="104"/>
      <c r="AW99" s="107" t="s">
        <v>96</v>
      </c>
      <c r="AX99" t="s">
        <v>38</v>
      </c>
      <c r="AY99">
        <v>0</v>
      </c>
      <c r="AZ99">
        <v>0</v>
      </c>
      <c r="BA99">
        <v>0</v>
      </c>
      <c r="BB99">
        <v>0</v>
      </c>
      <c r="BC99">
        <v>0.4</v>
      </c>
      <c r="BD99">
        <v>41</v>
      </c>
      <c r="BE99">
        <v>0</v>
      </c>
      <c r="BF99">
        <v>0</v>
      </c>
      <c r="BG99">
        <v>0</v>
      </c>
      <c r="BH99">
        <v>0</v>
      </c>
      <c r="BT99" s="107" t="s">
        <v>85</v>
      </c>
      <c r="BU99" t="s">
        <v>38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37.5</v>
      </c>
      <c r="CC99">
        <v>29</v>
      </c>
      <c r="CD99">
        <v>248.8</v>
      </c>
      <c r="CE99">
        <v>19</v>
      </c>
    </row>
    <row r="100" spans="1:83" x14ac:dyDescent="0.2">
      <c r="A100" s="106"/>
      <c r="U100" s="160"/>
      <c r="AJ100" s="160"/>
      <c r="AW100" s="106"/>
      <c r="BT100" s="106"/>
    </row>
    <row r="101" spans="1:83" ht="15" x14ac:dyDescent="0.2">
      <c r="A101" s="107" t="s">
        <v>124</v>
      </c>
      <c r="B101">
        <v>0</v>
      </c>
      <c r="C101">
        <v>0</v>
      </c>
      <c r="D101">
        <v>486.1</v>
      </c>
      <c r="E101">
        <v>12</v>
      </c>
      <c r="F101">
        <v>316.89999999999998</v>
      </c>
      <c r="G101" t="s">
        <v>432</v>
      </c>
      <c r="H101" t="s">
        <v>433</v>
      </c>
      <c r="I101">
        <v>25</v>
      </c>
      <c r="J101">
        <v>1</v>
      </c>
      <c r="AW101" s="107" t="s">
        <v>43</v>
      </c>
      <c r="AX101" t="s">
        <v>38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74.099999999999994</v>
      </c>
      <c r="BF101">
        <v>25</v>
      </c>
      <c r="BG101">
        <v>97</v>
      </c>
      <c r="BH101">
        <v>24</v>
      </c>
      <c r="BT101" s="107" t="s">
        <v>77</v>
      </c>
      <c r="BU101" t="s">
        <v>38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10.9</v>
      </c>
      <c r="CC101">
        <v>35</v>
      </c>
      <c r="CD101">
        <v>0</v>
      </c>
      <c r="CE101">
        <v>0</v>
      </c>
    </row>
    <row r="102" spans="1:83" x14ac:dyDescent="0.2">
      <c r="A102" s="106"/>
      <c r="AW102" s="106"/>
      <c r="BT102" s="106"/>
    </row>
    <row r="103" spans="1:83" ht="15" x14ac:dyDescent="0.2">
      <c r="A103" s="107" t="s">
        <v>123</v>
      </c>
      <c r="B103">
        <v>0</v>
      </c>
      <c r="C103">
        <v>0</v>
      </c>
      <c r="D103">
        <v>67.8</v>
      </c>
      <c r="E103">
        <v>33</v>
      </c>
      <c r="F103">
        <v>0</v>
      </c>
      <c r="G103" t="s">
        <v>378</v>
      </c>
      <c r="H103" t="s">
        <v>378</v>
      </c>
      <c r="I103">
        <v>0</v>
      </c>
      <c r="J103">
        <v>0.4</v>
      </c>
      <c r="AW103" s="107" t="s">
        <v>99</v>
      </c>
      <c r="AX103" t="s">
        <v>38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7.9</v>
      </c>
      <c r="BF103">
        <v>32</v>
      </c>
      <c r="BG103">
        <v>0</v>
      </c>
      <c r="BH103">
        <v>0</v>
      </c>
      <c r="BT103" s="107" t="s">
        <v>96</v>
      </c>
      <c r="BU103" t="s">
        <v>38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0.4</v>
      </c>
      <c r="CC103">
        <v>41</v>
      </c>
      <c r="CD103">
        <v>0</v>
      </c>
      <c r="CE103">
        <v>0</v>
      </c>
    </row>
    <row r="104" spans="1:83" x14ac:dyDescent="0.2">
      <c r="A104" s="106"/>
      <c r="AW104" s="106"/>
      <c r="BT104" s="106"/>
    </row>
    <row r="105" spans="1:83" ht="15" x14ac:dyDescent="0.2">
      <c r="A105" s="107" t="s">
        <v>167</v>
      </c>
      <c r="B105">
        <v>0</v>
      </c>
      <c r="C105">
        <v>0</v>
      </c>
      <c r="D105">
        <v>26.1</v>
      </c>
      <c r="E105">
        <v>37</v>
      </c>
      <c r="F105">
        <v>15</v>
      </c>
      <c r="G105" t="s">
        <v>434</v>
      </c>
      <c r="H105" t="s">
        <v>378</v>
      </c>
      <c r="I105">
        <v>0</v>
      </c>
      <c r="J105">
        <v>7.3</v>
      </c>
      <c r="AW105" s="107" t="s">
        <v>102</v>
      </c>
      <c r="AX105" t="s">
        <v>38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0.4</v>
      </c>
      <c r="BF105">
        <v>37</v>
      </c>
      <c r="BG105">
        <v>0</v>
      </c>
      <c r="BH105">
        <v>0</v>
      </c>
      <c r="BT105" s="107" t="s">
        <v>43</v>
      </c>
      <c r="BU105" t="s">
        <v>38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74.099999999999994</v>
      </c>
      <c r="CE105">
        <v>25</v>
      </c>
    </row>
    <row r="106" spans="1:83" x14ac:dyDescent="0.2">
      <c r="A106" s="106"/>
      <c r="AW106" s="106"/>
      <c r="BT106" s="106"/>
    </row>
    <row r="107" spans="1:83" ht="15" x14ac:dyDescent="0.2">
      <c r="A107" s="107" t="s">
        <v>435</v>
      </c>
      <c r="B107">
        <v>0</v>
      </c>
      <c r="C107">
        <v>0</v>
      </c>
      <c r="D107">
        <v>6</v>
      </c>
      <c r="E107">
        <v>42</v>
      </c>
      <c r="F107">
        <v>0</v>
      </c>
      <c r="G107" t="s">
        <v>378</v>
      </c>
      <c r="H107" t="s">
        <v>378</v>
      </c>
      <c r="I107">
        <v>0</v>
      </c>
      <c r="J107" t="s">
        <v>130</v>
      </c>
      <c r="AW107" s="107" t="s">
        <v>95</v>
      </c>
      <c r="AX107" t="s">
        <v>38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0.1</v>
      </c>
      <c r="BF107">
        <v>38</v>
      </c>
      <c r="BG107">
        <v>0.7</v>
      </c>
      <c r="BH107">
        <v>40</v>
      </c>
      <c r="BT107" s="107" t="s">
        <v>99</v>
      </c>
      <c r="BU107" t="s">
        <v>38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7.9</v>
      </c>
      <c r="CE107">
        <v>32</v>
      </c>
    </row>
    <row r="108" spans="1:83" x14ac:dyDescent="0.2">
      <c r="A108" s="106"/>
      <c r="J108">
        <v>36739.300000000003</v>
      </c>
      <c r="K108" s="145"/>
      <c r="AW108" s="106"/>
      <c r="BT108" s="106"/>
    </row>
    <row r="109" spans="1:83" ht="15" x14ac:dyDescent="0.2">
      <c r="A109" s="107" t="s">
        <v>436</v>
      </c>
      <c r="B109">
        <v>0</v>
      </c>
      <c r="C109">
        <v>0</v>
      </c>
      <c r="D109">
        <v>2.5</v>
      </c>
      <c r="E109">
        <v>44</v>
      </c>
      <c r="F109">
        <v>0</v>
      </c>
      <c r="G109" t="s">
        <v>378</v>
      </c>
      <c r="H109" t="s">
        <v>378</v>
      </c>
      <c r="I109">
        <v>0</v>
      </c>
      <c r="AW109" s="107" t="s">
        <v>165</v>
      </c>
      <c r="AX109" t="s">
        <v>38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6.5</v>
      </c>
      <c r="BH109">
        <v>33</v>
      </c>
      <c r="BT109" s="107" t="s">
        <v>102</v>
      </c>
      <c r="BU109" t="s">
        <v>38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0.4</v>
      </c>
      <c r="CE109">
        <v>37</v>
      </c>
    </row>
    <row r="110" spans="1:83" x14ac:dyDescent="0.2">
      <c r="A110" s="106"/>
      <c r="AW110" s="106"/>
      <c r="BT110" s="106"/>
    </row>
    <row r="111" spans="1:83" ht="15" x14ac:dyDescent="0.2">
      <c r="A111" s="107" t="s">
        <v>97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437</v>
      </c>
      <c r="H111" t="s">
        <v>438</v>
      </c>
      <c r="I111">
        <v>0</v>
      </c>
      <c r="AW111" s="107" t="s">
        <v>80</v>
      </c>
      <c r="AX111" t="s">
        <v>38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5.8</v>
      </c>
      <c r="BH111">
        <v>34</v>
      </c>
      <c r="BT111" s="107" t="s">
        <v>95</v>
      </c>
      <c r="BU111" t="s">
        <v>38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0.1</v>
      </c>
      <c r="CE111">
        <v>38</v>
      </c>
    </row>
    <row r="112" spans="1:83" x14ac:dyDescent="0.2">
      <c r="A112" s="106"/>
      <c r="AW112" s="106"/>
      <c r="BT112" s="106"/>
    </row>
    <row r="113" spans="1:84" ht="15" x14ac:dyDescent="0.2">
      <c r="A113" s="107" t="s">
        <v>88</v>
      </c>
      <c r="B113" s="191" t="s">
        <v>130</v>
      </c>
      <c r="C113" t="s">
        <v>131</v>
      </c>
      <c r="D113" t="s">
        <v>88</v>
      </c>
      <c r="E113" t="s">
        <v>116</v>
      </c>
      <c r="F113" t="s">
        <v>130</v>
      </c>
      <c r="G113" t="s">
        <v>187</v>
      </c>
      <c r="H113" t="s">
        <v>439</v>
      </c>
      <c r="I113" t="s">
        <v>131</v>
      </c>
      <c r="AW113" s="107" t="s">
        <v>166</v>
      </c>
      <c r="AX113" t="s">
        <v>38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4.7</v>
      </c>
      <c r="BH113">
        <v>35</v>
      </c>
      <c r="BT113" s="107" t="s">
        <v>91</v>
      </c>
      <c r="BU113" t="s">
        <v>163</v>
      </c>
      <c r="BV113" t="s">
        <v>88</v>
      </c>
      <c r="BW113" t="s">
        <v>116</v>
      </c>
      <c r="BX113" t="s">
        <v>88</v>
      </c>
      <c r="BY113" t="s">
        <v>116</v>
      </c>
      <c r="BZ113" t="s">
        <v>88</v>
      </c>
      <c r="CA113" t="s">
        <v>116</v>
      </c>
      <c r="CB113" t="s">
        <v>88</v>
      </c>
      <c r="CC113" t="s">
        <v>164</v>
      </c>
      <c r="CD113" t="s">
        <v>91</v>
      </c>
      <c r="CE113" t="s">
        <v>131</v>
      </c>
      <c r="CF113" t="s">
        <v>34</v>
      </c>
    </row>
    <row r="114" spans="1:84" ht="15" x14ac:dyDescent="0.2">
      <c r="A114" s="107" t="s">
        <v>168</v>
      </c>
      <c r="B114" s="191">
        <v>58117.7</v>
      </c>
      <c r="D114" s="191">
        <v>50839.199999999997</v>
      </c>
      <c r="F114" s="191">
        <v>49801.3</v>
      </c>
      <c r="G114">
        <v>44526.1</v>
      </c>
      <c r="H114">
        <v>36243</v>
      </c>
      <c r="K114" s="145">
        <f>AVERAGE(B114,D114,F114)</f>
        <v>52919.4</v>
      </c>
      <c r="AW114" s="106"/>
      <c r="BT114" s="107" t="s">
        <v>168</v>
      </c>
      <c r="BU114" t="s">
        <v>38</v>
      </c>
      <c r="BV114">
        <v>39993.1</v>
      </c>
      <c r="BX114">
        <v>39642.199999999997</v>
      </c>
      <c r="BZ114">
        <v>33853.599999999999</v>
      </c>
      <c r="CB114">
        <v>30449.5</v>
      </c>
      <c r="CD114">
        <v>30288.3</v>
      </c>
    </row>
    <row r="115" spans="1:84" ht="15" x14ac:dyDescent="0.2">
      <c r="D115" s="191"/>
      <c r="AW115" s="107" t="s">
        <v>167</v>
      </c>
      <c r="AX115" t="s">
        <v>38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3.1</v>
      </c>
      <c r="BH115">
        <v>37</v>
      </c>
    </row>
    <row r="116" spans="1:84" x14ac:dyDescent="0.2">
      <c r="AW116" s="106"/>
    </row>
    <row r="117" spans="1:84" ht="15" x14ac:dyDescent="0.2">
      <c r="AW117" s="107" t="s">
        <v>91</v>
      </c>
      <c r="AX117" t="s">
        <v>163</v>
      </c>
      <c r="AY117" t="s">
        <v>88</v>
      </c>
      <c r="AZ117" t="s">
        <v>116</v>
      </c>
      <c r="BA117" t="s">
        <v>88</v>
      </c>
      <c r="BB117" t="s">
        <v>116</v>
      </c>
      <c r="BC117" t="s">
        <v>88</v>
      </c>
      <c r="BD117" t="s">
        <v>164</v>
      </c>
      <c r="BE117" t="s">
        <v>91</v>
      </c>
      <c r="BF117" t="s">
        <v>164</v>
      </c>
      <c r="BG117" t="s">
        <v>91</v>
      </c>
      <c r="BH117" t="s">
        <v>116</v>
      </c>
    </row>
    <row r="118" spans="1:84" ht="15" x14ac:dyDescent="0.2">
      <c r="AW118" s="107" t="s">
        <v>168</v>
      </c>
      <c r="AX118" t="s">
        <v>38</v>
      </c>
      <c r="AY118">
        <v>39642.199999999997</v>
      </c>
      <c r="BA118">
        <v>33853.599999999999</v>
      </c>
      <c r="BC118">
        <v>30449.5</v>
      </c>
      <c r="BE118">
        <v>30288.3</v>
      </c>
      <c r="BG118">
        <v>25510.3</v>
      </c>
    </row>
    <row r="120" spans="1:84" ht="15" x14ac:dyDescent="0.2">
      <c r="AW120" s="107" t="s">
        <v>17</v>
      </c>
      <c r="AY120">
        <f>+AY101+AY91+AY87+AY83+AY79+AY23+AY27+AY29+AY43+AY49+AY67+AY71</f>
        <v>2646.7000000000003</v>
      </c>
    </row>
    <row r="126" spans="1:84" ht="15" x14ac:dyDescent="0.2">
      <c r="AW126" s="107" t="s">
        <v>197</v>
      </c>
      <c r="AX126" t="s">
        <v>198</v>
      </c>
      <c r="AY126" t="s">
        <v>199</v>
      </c>
      <c r="AZ126" t="s">
        <v>200</v>
      </c>
      <c r="BA126" t="s">
        <v>201</v>
      </c>
      <c r="BB126" t="s">
        <v>202</v>
      </c>
      <c r="BC126" t="s">
        <v>203</v>
      </c>
      <c r="BD126" t="s">
        <v>204</v>
      </c>
    </row>
    <row r="127" spans="1:84" ht="15" x14ac:dyDescent="0.2">
      <c r="AW127" s="107"/>
      <c r="AY127" t="s">
        <v>140</v>
      </c>
      <c r="AZ127" t="s">
        <v>205</v>
      </c>
      <c r="BA127" t="s">
        <v>206</v>
      </c>
      <c r="BB127" t="s">
        <v>207</v>
      </c>
      <c r="BC127" t="s">
        <v>208</v>
      </c>
      <c r="BD127" t="s">
        <v>145</v>
      </c>
      <c r="BE127" t="s">
        <v>192</v>
      </c>
      <c r="BF127" s="98">
        <v>40909</v>
      </c>
    </row>
    <row r="128" spans="1:84" ht="15" x14ac:dyDescent="0.2">
      <c r="AW128" s="107"/>
      <c r="AZ128" t="s">
        <v>209</v>
      </c>
      <c r="BA128" t="s">
        <v>210</v>
      </c>
      <c r="BB128" t="s">
        <v>211</v>
      </c>
      <c r="BC128" t="s">
        <v>212</v>
      </c>
      <c r="BD128" t="s">
        <v>151</v>
      </c>
      <c r="BE128" t="s">
        <v>152</v>
      </c>
    </row>
    <row r="129" spans="49:72" ht="15" x14ac:dyDescent="0.2">
      <c r="AW129" s="107"/>
      <c r="BA129" t="s">
        <v>153</v>
      </c>
      <c r="BB129" t="s">
        <v>154</v>
      </c>
      <c r="BC129" t="s">
        <v>155</v>
      </c>
      <c r="BD129" t="s">
        <v>156</v>
      </c>
      <c r="BK129" s="107" t="s">
        <v>32</v>
      </c>
    </row>
    <row r="130" spans="49:72" ht="15" x14ac:dyDescent="0.2">
      <c r="AW130" s="106"/>
      <c r="BK130" s="107" t="s">
        <v>107</v>
      </c>
      <c r="BL130" t="s">
        <v>108</v>
      </c>
      <c r="BM130" t="s">
        <v>109</v>
      </c>
      <c r="BN130" t="s">
        <v>110</v>
      </c>
      <c r="BO130" t="s">
        <v>215</v>
      </c>
      <c r="BP130" t="s">
        <v>216</v>
      </c>
      <c r="BQ130" t="s">
        <v>108</v>
      </c>
      <c r="BR130" t="s">
        <v>111</v>
      </c>
    </row>
    <row r="131" spans="49:72" ht="15" x14ac:dyDescent="0.2">
      <c r="AW131" s="107"/>
      <c r="AY131" t="s">
        <v>213</v>
      </c>
      <c r="AZ131">
        <v>2012</v>
      </c>
      <c r="BA131" t="s">
        <v>194</v>
      </c>
      <c r="BB131">
        <v>2011</v>
      </c>
      <c r="BC131" t="s">
        <v>177</v>
      </c>
      <c r="BD131">
        <v>2010</v>
      </c>
      <c r="BE131" t="s">
        <v>157</v>
      </c>
      <c r="BF131">
        <v>2009</v>
      </c>
      <c r="BG131" t="s">
        <v>158</v>
      </c>
      <c r="BH131">
        <v>2008</v>
      </c>
      <c r="BK131" s="107" t="s">
        <v>179</v>
      </c>
      <c r="BL131" t="s">
        <v>112</v>
      </c>
      <c r="BM131" t="s">
        <v>113</v>
      </c>
      <c r="BN131" t="s">
        <v>114</v>
      </c>
      <c r="BO131" t="s">
        <v>217</v>
      </c>
      <c r="BP131" t="s">
        <v>218</v>
      </c>
      <c r="BQ131">
        <v>12</v>
      </c>
    </row>
    <row r="132" spans="49:72" ht="15" x14ac:dyDescent="0.2">
      <c r="AW132" s="107" t="s">
        <v>161</v>
      </c>
      <c r="AY132" t="s">
        <v>104</v>
      </c>
      <c r="AZ132" t="s">
        <v>162</v>
      </c>
      <c r="BA132" t="s">
        <v>104</v>
      </c>
      <c r="BB132" t="s">
        <v>195</v>
      </c>
      <c r="BC132" t="s">
        <v>214</v>
      </c>
      <c r="BD132" t="s">
        <v>162</v>
      </c>
      <c r="BE132" t="s">
        <v>104</v>
      </c>
      <c r="BF132" t="s">
        <v>162</v>
      </c>
      <c r="BG132" t="s">
        <v>104</v>
      </c>
      <c r="BH132" t="s">
        <v>162</v>
      </c>
      <c r="BK132" s="107" t="s">
        <v>33</v>
      </c>
    </row>
    <row r="133" spans="49:72" ht="15" x14ac:dyDescent="0.2">
      <c r="AW133" s="107" t="s">
        <v>91</v>
      </c>
      <c r="AX133" t="s">
        <v>163</v>
      </c>
      <c r="AY133" t="s">
        <v>88</v>
      </c>
      <c r="AZ133" t="s">
        <v>164</v>
      </c>
      <c r="BA133" t="s">
        <v>91</v>
      </c>
      <c r="BB133" t="s">
        <v>131</v>
      </c>
      <c r="BC133" t="s">
        <v>130</v>
      </c>
      <c r="BD133" t="s">
        <v>116</v>
      </c>
      <c r="BE133" t="s">
        <v>88</v>
      </c>
      <c r="BF133" t="s">
        <v>164</v>
      </c>
      <c r="BG133" t="s">
        <v>91</v>
      </c>
      <c r="BH133" t="s">
        <v>116</v>
      </c>
      <c r="BK133" s="107" t="s">
        <v>115</v>
      </c>
      <c r="BL133" t="s">
        <v>106</v>
      </c>
      <c r="BM133" t="s">
        <v>91</v>
      </c>
      <c r="BN133" t="s">
        <v>105</v>
      </c>
      <c r="BO133" t="s">
        <v>131</v>
      </c>
      <c r="BP133" t="s">
        <v>88</v>
      </c>
      <c r="BQ133" t="s">
        <v>106</v>
      </c>
      <c r="BR133" t="s">
        <v>219</v>
      </c>
    </row>
    <row r="134" spans="49:72" ht="15" x14ac:dyDescent="0.2">
      <c r="AW134" s="107" t="s">
        <v>50</v>
      </c>
      <c r="AX134" t="s">
        <v>38</v>
      </c>
      <c r="AY134">
        <v>23506.9</v>
      </c>
      <c r="AZ134">
        <v>1</v>
      </c>
      <c r="BA134">
        <v>24444.7</v>
      </c>
      <c r="BB134">
        <v>1</v>
      </c>
      <c r="BC134">
        <v>22453.8</v>
      </c>
      <c r="BD134">
        <v>1</v>
      </c>
      <c r="BE134">
        <v>18681.3</v>
      </c>
      <c r="BF134">
        <v>1</v>
      </c>
      <c r="BG134">
        <v>13353.3</v>
      </c>
      <c r="BH134">
        <v>1</v>
      </c>
      <c r="BK134" s="107"/>
      <c r="BL134" t="s">
        <v>38</v>
      </c>
      <c r="BM134" t="s">
        <v>117</v>
      </c>
      <c r="BN134" t="s">
        <v>118</v>
      </c>
      <c r="BO134" t="s">
        <v>38</v>
      </c>
      <c r="BP134" t="s">
        <v>220</v>
      </c>
      <c r="BQ134" t="s">
        <v>221</v>
      </c>
      <c r="BR134" t="s">
        <v>104</v>
      </c>
    </row>
    <row r="135" spans="49:72" ht="15" x14ac:dyDescent="0.2">
      <c r="AW135" s="106"/>
      <c r="BK135" s="107"/>
      <c r="BL135" t="s">
        <v>38</v>
      </c>
      <c r="BM135" t="s">
        <v>91</v>
      </c>
      <c r="BN135" t="s">
        <v>105</v>
      </c>
      <c r="BO135" t="s">
        <v>131</v>
      </c>
      <c r="BP135" t="s">
        <v>88</v>
      </c>
      <c r="BQ135" t="s">
        <v>106</v>
      </c>
      <c r="BR135" t="s">
        <v>219</v>
      </c>
    </row>
    <row r="136" spans="49:72" ht="15" x14ac:dyDescent="0.2">
      <c r="AW136" s="107" t="s">
        <v>72</v>
      </c>
      <c r="AX136" t="s">
        <v>38</v>
      </c>
      <c r="AY136">
        <v>3153.1</v>
      </c>
      <c r="AZ136">
        <v>2</v>
      </c>
      <c r="BA136">
        <v>3214.7</v>
      </c>
      <c r="BB136">
        <v>2</v>
      </c>
      <c r="BC136">
        <v>3276.4</v>
      </c>
      <c r="BD136">
        <v>2</v>
      </c>
      <c r="BE136">
        <v>3097.8</v>
      </c>
      <c r="BF136">
        <v>2</v>
      </c>
      <c r="BG136">
        <v>3575</v>
      </c>
      <c r="BH136">
        <v>2</v>
      </c>
      <c r="BK136" s="107" t="s">
        <v>40</v>
      </c>
      <c r="BL136" t="s">
        <v>38</v>
      </c>
      <c r="BM136" t="s">
        <v>179</v>
      </c>
      <c r="BN136" t="s">
        <v>191</v>
      </c>
      <c r="BO136" t="s">
        <v>38</v>
      </c>
      <c r="BP136" t="s">
        <v>179</v>
      </c>
      <c r="BQ136" t="s">
        <v>38</v>
      </c>
      <c r="BR136" t="s">
        <v>169</v>
      </c>
    </row>
    <row r="137" spans="49:72" ht="15" x14ac:dyDescent="0.2">
      <c r="AW137" s="106"/>
      <c r="BK137" s="107" t="s">
        <v>115</v>
      </c>
      <c r="BL137" t="s">
        <v>106</v>
      </c>
      <c r="BM137" t="s">
        <v>91</v>
      </c>
      <c r="BN137" t="s">
        <v>105</v>
      </c>
      <c r="BO137" t="s">
        <v>131</v>
      </c>
      <c r="BP137" t="s">
        <v>88</v>
      </c>
      <c r="BQ137" t="s">
        <v>106</v>
      </c>
      <c r="BR137" t="s">
        <v>219</v>
      </c>
    </row>
    <row r="138" spans="49:72" ht="15" x14ac:dyDescent="0.2">
      <c r="AW138" s="107" t="s">
        <v>53</v>
      </c>
      <c r="AX138" t="s">
        <v>38</v>
      </c>
      <c r="AY138">
        <v>1711</v>
      </c>
      <c r="AZ138">
        <v>3</v>
      </c>
      <c r="BA138">
        <v>1680.1</v>
      </c>
      <c r="BB138">
        <v>4</v>
      </c>
      <c r="BC138">
        <v>1461.5</v>
      </c>
      <c r="BD138">
        <v>5</v>
      </c>
      <c r="BE138">
        <v>1340.4</v>
      </c>
      <c r="BF138">
        <v>5</v>
      </c>
      <c r="BG138">
        <v>1068</v>
      </c>
      <c r="BH138">
        <v>7</v>
      </c>
      <c r="BK138" s="107"/>
      <c r="BL138" t="s">
        <v>38</v>
      </c>
    </row>
    <row r="139" spans="49:72" ht="15" x14ac:dyDescent="0.2">
      <c r="AW139" s="106"/>
      <c r="BK139" s="107" t="s">
        <v>41</v>
      </c>
      <c r="BL139" t="s">
        <v>38</v>
      </c>
      <c r="BM139">
        <v>0.8</v>
      </c>
      <c r="BN139" t="s">
        <v>103</v>
      </c>
      <c r="BP139">
        <v>1229.7</v>
      </c>
      <c r="BR139">
        <v>2599.3000000000002</v>
      </c>
      <c r="BT139">
        <f>+BP139+BM139</f>
        <v>1230.5</v>
      </c>
    </row>
    <row r="140" spans="49:72" ht="15" x14ac:dyDescent="0.2">
      <c r="AW140" s="107" t="s">
        <v>48</v>
      </c>
      <c r="AX140" t="s">
        <v>38</v>
      </c>
      <c r="AY140">
        <v>1673.6</v>
      </c>
      <c r="AZ140">
        <v>4</v>
      </c>
      <c r="BA140">
        <v>1887.3</v>
      </c>
      <c r="BB140">
        <v>3</v>
      </c>
      <c r="BC140">
        <v>2346.6</v>
      </c>
      <c r="BD140">
        <v>3</v>
      </c>
      <c r="BE140">
        <v>2410</v>
      </c>
      <c r="BF140">
        <v>3</v>
      </c>
      <c r="BG140">
        <v>2709.4</v>
      </c>
      <c r="BH140">
        <v>3</v>
      </c>
      <c r="BK140" s="107" t="s">
        <v>92</v>
      </c>
      <c r="BL140" t="s">
        <v>38</v>
      </c>
      <c r="BM140">
        <v>0</v>
      </c>
      <c r="BN140">
        <v>0</v>
      </c>
      <c r="BP140">
        <v>0.1</v>
      </c>
      <c r="BR140">
        <v>0</v>
      </c>
    </row>
    <row r="141" spans="49:72" ht="15" x14ac:dyDescent="0.2">
      <c r="AW141" s="106"/>
      <c r="BK141" s="107" t="s">
        <v>84</v>
      </c>
      <c r="BL141" t="s">
        <v>38</v>
      </c>
      <c r="BM141">
        <v>0</v>
      </c>
      <c r="BN141">
        <v>0</v>
      </c>
      <c r="BP141">
        <v>45.6</v>
      </c>
      <c r="BR141">
        <v>234.5</v>
      </c>
    </row>
    <row r="142" spans="49:72" ht="15" x14ac:dyDescent="0.2">
      <c r="AW142" s="107" t="s">
        <v>63</v>
      </c>
      <c r="AX142" t="s">
        <v>38</v>
      </c>
      <c r="AY142">
        <v>1224.0999999999999</v>
      </c>
      <c r="AZ142">
        <v>5</v>
      </c>
      <c r="BA142">
        <v>897.3</v>
      </c>
      <c r="BB142">
        <v>7</v>
      </c>
      <c r="BC142">
        <v>945</v>
      </c>
      <c r="BD142">
        <v>6</v>
      </c>
      <c r="BE142">
        <v>1116.9000000000001</v>
      </c>
      <c r="BF142">
        <v>6</v>
      </c>
      <c r="BG142">
        <v>845.5</v>
      </c>
      <c r="BH142">
        <v>8</v>
      </c>
      <c r="BK142" s="107" t="s">
        <v>75</v>
      </c>
      <c r="BL142" t="s">
        <v>38</v>
      </c>
      <c r="BM142">
        <v>0</v>
      </c>
      <c r="BN142">
        <v>0</v>
      </c>
      <c r="BP142">
        <v>433.5</v>
      </c>
      <c r="BR142">
        <v>352.8</v>
      </c>
    </row>
    <row r="143" spans="49:72" ht="15" x14ac:dyDescent="0.2">
      <c r="AW143" s="106"/>
      <c r="BK143" s="107" t="s">
        <v>93</v>
      </c>
      <c r="BL143" t="s">
        <v>38</v>
      </c>
      <c r="BM143">
        <v>0</v>
      </c>
      <c r="BN143">
        <v>0</v>
      </c>
      <c r="BP143">
        <v>0</v>
      </c>
      <c r="BR143">
        <v>38.6</v>
      </c>
    </row>
    <row r="144" spans="49:72" ht="15" x14ac:dyDescent="0.2">
      <c r="AW144" s="107" t="s">
        <v>49</v>
      </c>
      <c r="AX144" t="s">
        <v>38</v>
      </c>
      <c r="AY144">
        <v>912.6</v>
      </c>
      <c r="AZ144">
        <v>6</v>
      </c>
      <c r="BA144">
        <v>1397.4</v>
      </c>
      <c r="BB144">
        <v>5</v>
      </c>
      <c r="BC144">
        <v>1556.1</v>
      </c>
      <c r="BD144">
        <v>4</v>
      </c>
      <c r="BE144">
        <v>1592</v>
      </c>
      <c r="BF144">
        <v>4</v>
      </c>
      <c r="BG144">
        <v>1732.8</v>
      </c>
      <c r="BH144">
        <v>4</v>
      </c>
      <c r="BK144" s="107" t="s">
        <v>122</v>
      </c>
      <c r="BL144" t="s">
        <v>38</v>
      </c>
      <c r="BM144">
        <v>0.8</v>
      </c>
      <c r="BN144">
        <v>0</v>
      </c>
      <c r="BP144">
        <v>7.3</v>
      </c>
      <c r="BR144">
        <v>12.7</v>
      </c>
    </row>
    <row r="145" spans="49:72" ht="15" x14ac:dyDescent="0.2">
      <c r="AW145" s="106"/>
      <c r="BK145" s="107" t="s">
        <v>44</v>
      </c>
      <c r="BL145" t="s">
        <v>38</v>
      </c>
      <c r="BM145">
        <v>0</v>
      </c>
      <c r="BN145">
        <v>0</v>
      </c>
      <c r="BP145">
        <v>1.8</v>
      </c>
      <c r="BR145">
        <v>18.2</v>
      </c>
    </row>
    <row r="146" spans="49:72" ht="15" x14ac:dyDescent="0.2">
      <c r="AW146" s="107" t="s">
        <v>76</v>
      </c>
      <c r="AX146" t="s">
        <v>38</v>
      </c>
      <c r="AY146">
        <v>606.79999999999995</v>
      </c>
      <c r="AZ146">
        <v>7</v>
      </c>
      <c r="BA146">
        <v>970</v>
      </c>
      <c r="BB146">
        <v>6</v>
      </c>
      <c r="BC146">
        <v>803.6</v>
      </c>
      <c r="BD146">
        <v>8</v>
      </c>
      <c r="BE146">
        <v>884.9</v>
      </c>
      <c r="BF146">
        <v>7</v>
      </c>
      <c r="BG146">
        <v>1176.7</v>
      </c>
      <c r="BH146">
        <v>6</v>
      </c>
      <c r="BK146" s="107" t="s">
        <v>76</v>
      </c>
      <c r="BL146" t="s">
        <v>38</v>
      </c>
      <c r="BM146">
        <v>0</v>
      </c>
      <c r="BN146">
        <v>0</v>
      </c>
      <c r="BP146">
        <v>606.79999999999995</v>
      </c>
      <c r="BR146">
        <v>970</v>
      </c>
    </row>
    <row r="147" spans="49:72" ht="15" x14ac:dyDescent="0.2">
      <c r="AW147" s="106"/>
      <c r="BK147" s="107" t="s">
        <v>86</v>
      </c>
      <c r="BL147" t="s">
        <v>38</v>
      </c>
      <c r="BM147">
        <v>0</v>
      </c>
      <c r="BN147">
        <v>0</v>
      </c>
      <c r="BP147">
        <v>83.9</v>
      </c>
      <c r="BR147">
        <v>41.8</v>
      </c>
    </row>
    <row r="148" spans="49:72" ht="15" x14ac:dyDescent="0.2">
      <c r="AW148" s="107" t="s">
        <v>47</v>
      </c>
      <c r="AX148" t="s">
        <v>38</v>
      </c>
      <c r="AY148">
        <v>604.29999999999995</v>
      </c>
      <c r="AZ148">
        <v>8</v>
      </c>
      <c r="BA148">
        <v>269.8</v>
      </c>
      <c r="BB148">
        <v>13</v>
      </c>
      <c r="BC148">
        <v>890.1</v>
      </c>
      <c r="BD148">
        <v>7</v>
      </c>
      <c r="BE148">
        <v>736.6</v>
      </c>
      <c r="BF148">
        <v>8</v>
      </c>
      <c r="BG148">
        <v>408.2</v>
      </c>
      <c r="BH148">
        <v>12</v>
      </c>
      <c r="BK148" s="107" t="s">
        <v>78</v>
      </c>
      <c r="BL148" t="s">
        <v>38</v>
      </c>
      <c r="BM148">
        <v>0</v>
      </c>
      <c r="BN148" t="s">
        <v>103</v>
      </c>
      <c r="BP148">
        <v>50.9</v>
      </c>
      <c r="BR148">
        <v>855.8</v>
      </c>
    </row>
    <row r="149" spans="49:72" ht="15" x14ac:dyDescent="0.2">
      <c r="AW149" s="106"/>
      <c r="BK149" s="107" t="s">
        <v>181</v>
      </c>
      <c r="BL149" t="s">
        <v>38</v>
      </c>
      <c r="BM149">
        <v>0</v>
      </c>
      <c r="BN149">
        <v>0</v>
      </c>
      <c r="BP149">
        <v>0</v>
      </c>
      <c r="BR149" t="s">
        <v>103</v>
      </c>
    </row>
    <row r="150" spans="49:72" ht="15" x14ac:dyDescent="0.2">
      <c r="AW150" s="107" t="s">
        <v>75</v>
      </c>
      <c r="AX150" t="s">
        <v>38</v>
      </c>
      <c r="AY150">
        <v>433.5</v>
      </c>
      <c r="AZ150">
        <v>9</v>
      </c>
      <c r="BA150">
        <v>352.8</v>
      </c>
      <c r="BB150">
        <v>11</v>
      </c>
      <c r="BC150">
        <v>657.4</v>
      </c>
      <c r="BD150">
        <v>10</v>
      </c>
      <c r="BE150">
        <v>706.7</v>
      </c>
      <c r="BF150">
        <v>9</v>
      </c>
      <c r="BG150">
        <v>1235.5</v>
      </c>
      <c r="BH150">
        <v>5</v>
      </c>
      <c r="BK150" s="107" t="s">
        <v>45</v>
      </c>
      <c r="BL150" t="s">
        <v>38</v>
      </c>
      <c r="BM150">
        <v>0</v>
      </c>
      <c r="BN150">
        <v>0</v>
      </c>
      <c r="BP150">
        <v>0</v>
      </c>
      <c r="BR150">
        <v>75</v>
      </c>
    </row>
    <row r="151" spans="49:72" ht="15" x14ac:dyDescent="0.2">
      <c r="AW151" s="106"/>
      <c r="BK151" s="107"/>
      <c r="BL151" t="s">
        <v>38</v>
      </c>
    </row>
    <row r="152" spans="49:72" ht="15" x14ac:dyDescent="0.2">
      <c r="AW152" s="107" t="s">
        <v>68</v>
      </c>
      <c r="AX152" t="s">
        <v>38</v>
      </c>
      <c r="AY152">
        <v>367.2</v>
      </c>
      <c r="AZ152">
        <v>10</v>
      </c>
      <c r="BA152">
        <v>279</v>
      </c>
      <c r="BB152">
        <v>12</v>
      </c>
      <c r="BC152">
        <v>338.4</v>
      </c>
      <c r="BD152">
        <v>14</v>
      </c>
      <c r="BE152">
        <v>294.60000000000002</v>
      </c>
      <c r="BF152">
        <v>13</v>
      </c>
      <c r="BG152">
        <v>190.3</v>
      </c>
      <c r="BH152">
        <v>19</v>
      </c>
      <c r="BK152" s="107" t="s">
        <v>46</v>
      </c>
      <c r="BL152" t="s">
        <v>38</v>
      </c>
      <c r="BM152">
        <v>16</v>
      </c>
      <c r="BN152">
        <v>0</v>
      </c>
      <c r="BP152">
        <v>605.29999999999995</v>
      </c>
      <c r="BR152">
        <v>276.8</v>
      </c>
    </row>
    <row r="153" spans="49:72" ht="15" x14ac:dyDescent="0.2">
      <c r="AW153" s="106"/>
      <c r="BK153" s="107" t="s">
        <v>97</v>
      </c>
      <c r="BL153" t="s">
        <v>38</v>
      </c>
      <c r="BM153">
        <v>0</v>
      </c>
      <c r="BN153">
        <v>0</v>
      </c>
      <c r="BP153">
        <v>1</v>
      </c>
      <c r="BR153">
        <v>7.1</v>
      </c>
    </row>
    <row r="154" spans="49:72" ht="15" x14ac:dyDescent="0.2">
      <c r="AW154" s="107" t="s">
        <v>60</v>
      </c>
      <c r="AX154" t="s">
        <v>38</v>
      </c>
      <c r="AY154">
        <v>359.2</v>
      </c>
      <c r="AZ154">
        <v>11</v>
      </c>
      <c r="BA154">
        <v>485.2</v>
      </c>
      <c r="BB154">
        <v>10</v>
      </c>
      <c r="BC154">
        <v>423.1</v>
      </c>
      <c r="BD154">
        <v>12</v>
      </c>
      <c r="BE154">
        <v>178.2</v>
      </c>
      <c r="BF154">
        <v>16</v>
      </c>
      <c r="BG154">
        <v>145.80000000000001</v>
      </c>
      <c r="BH154">
        <v>21</v>
      </c>
      <c r="BK154" s="107" t="s">
        <v>47</v>
      </c>
      <c r="BL154" t="s">
        <v>38</v>
      </c>
      <c r="BM154">
        <v>16</v>
      </c>
      <c r="BN154">
        <v>0</v>
      </c>
      <c r="BP154">
        <v>604.29999999999995</v>
      </c>
      <c r="BR154">
        <v>269.8</v>
      </c>
    </row>
    <row r="155" spans="49:72" ht="15" x14ac:dyDescent="0.2">
      <c r="AW155" s="106"/>
      <c r="BK155" s="107"/>
      <c r="BL155" t="s">
        <v>38</v>
      </c>
    </row>
    <row r="156" spans="49:72" ht="15" x14ac:dyDescent="0.2">
      <c r="AW156" s="107" t="s">
        <v>55</v>
      </c>
      <c r="AX156" t="s">
        <v>38</v>
      </c>
      <c r="AY156">
        <v>298.2</v>
      </c>
      <c r="AZ156">
        <v>12</v>
      </c>
      <c r="BA156">
        <v>690.8</v>
      </c>
      <c r="BB156">
        <v>9</v>
      </c>
      <c r="BC156">
        <v>683.4</v>
      </c>
      <c r="BD156">
        <v>9</v>
      </c>
      <c r="BE156">
        <v>346.3</v>
      </c>
      <c r="BF156">
        <v>11</v>
      </c>
      <c r="BG156">
        <v>459</v>
      </c>
      <c r="BH156">
        <v>10</v>
      </c>
      <c r="BK156" s="107" t="s">
        <v>94</v>
      </c>
      <c r="BL156" t="s">
        <v>38</v>
      </c>
      <c r="BM156">
        <v>0</v>
      </c>
      <c r="BN156">
        <v>0</v>
      </c>
      <c r="BP156">
        <v>30.3</v>
      </c>
      <c r="BR156">
        <v>52.5</v>
      </c>
    </row>
    <row r="157" spans="49:72" ht="15" x14ac:dyDescent="0.2">
      <c r="AW157" s="106"/>
      <c r="BK157" s="107" t="s">
        <v>124</v>
      </c>
      <c r="BL157" t="s">
        <v>38</v>
      </c>
      <c r="BM157">
        <v>0</v>
      </c>
      <c r="BN157">
        <v>0</v>
      </c>
      <c r="BP157">
        <v>30.3</v>
      </c>
      <c r="BR157">
        <v>52.5</v>
      </c>
    </row>
    <row r="158" spans="49:72" ht="15" x14ac:dyDescent="0.2">
      <c r="AW158" s="107" t="s">
        <v>61</v>
      </c>
      <c r="AX158" t="s">
        <v>38</v>
      </c>
      <c r="AY158">
        <v>296.8</v>
      </c>
      <c r="AZ158">
        <v>13</v>
      </c>
      <c r="BA158">
        <v>178.3</v>
      </c>
      <c r="BB158">
        <v>20</v>
      </c>
      <c r="BC158">
        <v>81.2</v>
      </c>
      <c r="BD158">
        <v>28</v>
      </c>
      <c r="BE158">
        <v>87.6</v>
      </c>
      <c r="BF158">
        <v>22</v>
      </c>
      <c r="BG158">
        <v>72</v>
      </c>
      <c r="BH158">
        <v>25</v>
      </c>
      <c r="BK158" s="107"/>
      <c r="BL158" t="s">
        <v>38</v>
      </c>
    </row>
    <row r="159" spans="49:72" ht="15" x14ac:dyDescent="0.2">
      <c r="AW159" s="106"/>
      <c r="BK159" s="107" t="s">
        <v>48</v>
      </c>
      <c r="BL159" t="s">
        <v>38</v>
      </c>
      <c r="BM159">
        <v>216.9</v>
      </c>
      <c r="BN159">
        <v>366.5</v>
      </c>
      <c r="BP159">
        <v>1673.6</v>
      </c>
      <c r="BR159">
        <v>1887.3</v>
      </c>
      <c r="BT159">
        <f>+BP159+BM159</f>
        <v>1890.5</v>
      </c>
    </row>
    <row r="160" spans="49:72" ht="15" x14ac:dyDescent="0.2">
      <c r="AW160" s="107" t="s">
        <v>125</v>
      </c>
      <c r="AX160" t="s">
        <v>38</v>
      </c>
      <c r="AY160">
        <v>268.8</v>
      </c>
      <c r="AZ160">
        <v>14</v>
      </c>
      <c r="BA160">
        <v>249.2</v>
      </c>
      <c r="BB160">
        <v>15</v>
      </c>
      <c r="BC160">
        <v>232.9</v>
      </c>
      <c r="BD160">
        <v>17</v>
      </c>
      <c r="BE160">
        <v>145.69999999999999</v>
      </c>
      <c r="BF160">
        <v>18</v>
      </c>
      <c r="BG160">
        <v>0</v>
      </c>
      <c r="BH160">
        <v>0</v>
      </c>
      <c r="BK160" s="107"/>
      <c r="BL160" t="s">
        <v>38</v>
      </c>
    </row>
    <row r="161" spans="49:72" ht="15" x14ac:dyDescent="0.2">
      <c r="AW161" s="106"/>
      <c r="BK161" s="107" t="s">
        <v>49</v>
      </c>
      <c r="BL161" t="s">
        <v>38</v>
      </c>
      <c r="BM161">
        <v>87.4</v>
      </c>
      <c r="BN161">
        <v>92.7</v>
      </c>
      <c r="BP161">
        <v>912.6</v>
      </c>
      <c r="BR161">
        <v>1397.4</v>
      </c>
      <c r="BT161">
        <f>+BP161+BM161</f>
        <v>1000</v>
      </c>
    </row>
    <row r="162" spans="49:72" ht="15" x14ac:dyDescent="0.2">
      <c r="AW162" s="107" t="s">
        <v>67</v>
      </c>
      <c r="AX162" t="s">
        <v>38</v>
      </c>
      <c r="AY162">
        <v>260.10000000000002</v>
      </c>
      <c r="AZ162">
        <v>15</v>
      </c>
      <c r="BA162">
        <v>248.5</v>
      </c>
      <c r="BB162">
        <v>16</v>
      </c>
      <c r="BC162">
        <v>221.2</v>
      </c>
      <c r="BD162">
        <v>19</v>
      </c>
      <c r="BE162">
        <v>173.1</v>
      </c>
      <c r="BF162">
        <v>17</v>
      </c>
      <c r="BG162">
        <v>246.6</v>
      </c>
      <c r="BH162">
        <v>16</v>
      </c>
      <c r="BK162" s="107"/>
      <c r="BL162" t="s">
        <v>38</v>
      </c>
    </row>
    <row r="163" spans="49:72" ht="15" x14ac:dyDescent="0.2">
      <c r="AW163" s="106"/>
      <c r="BK163" s="107" t="s">
        <v>50</v>
      </c>
      <c r="BL163" t="s">
        <v>38</v>
      </c>
      <c r="BM163">
        <v>1095.5</v>
      </c>
      <c r="BN163">
        <v>1182</v>
      </c>
      <c r="BP163">
        <v>23506.9</v>
      </c>
      <c r="BR163">
        <v>24444.7</v>
      </c>
      <c r="BT163">
        <f>+BP163+BM163</f>
        <v>24602.400000000001</v>
      </c>
    </row>
    <row r="164" spans="49:72" ht="15" x14ac:dyDescent="0.2">
      <c r="AW164" s="107" t="s">
        <v>56</v>
      </c>
      <c r="AX164" t="s">
        <v>38</v>
      </c>
      <c r="AY164">
        <v>246</v>
      </c>
      <c r="AZ164">
        <v>16</v>
      </c>
      <c r="BA164">
        <v>250.4</v>
      </c>
      <c r="BB164">
        <v>14</v>
      </c>
      <c r="BC164">
        <v>237.5</v>
      </c>
      <c r="BD164">
        <v>16</v>
      </c>
      <c r="BE164">
        <v>82</v>
      </c>
      <c r="BF164">
        <v>23</v>
      </c>
      <c r="BG164">
        <v>84.3</v>
      </c>
      <c r="BH164">
        <v>24</v>
      </c>
      <c r="BK164" s="107"/>
      <c r="BL164" t="s">
        <v>38</v>
      </c>
    </row>
    <row r="165" spans="49:72" ht="15" x14ac:dyDescent="0.2">
      <c r="AW165" s="106"/>
      <c r="BK165" s="107" t="s">
        <v>51</v>
      </c>
      <c r="BL165" t="s">
        <v>38</v>
      </c>
      <c r="BM165">
        <v>108.1</v>
      </c>
      <c r="BN165">
        <v>216.7</v>
      </c>
      <c r="BP165">
        <v>3240.8</v>
      </c>
      <c r="BR165">
        <v>4009.9</v>
      </c>
    </row>
    <row r="166" spans="49:72" ht="15" x14ac:dyDescent="0.2">
      <c r="AW166" s="107" t="s">
        <v>87</v>
      </c>
      <c r="AX166" t="s">
        <v>38</v>
      </c>
      <c r="AY166">
        <v>146.4</v>
      </c>
      <c r="AZ166">
        <v>17</v>
      </c>
      <c r="BA166">
        <v>157.19999999999999</v>
      </c>
      <c r="BB166">
        <v>21</v>
      </c>
      <c r="BC166">
        <v>120.6</v>
      </c>
      <c r="BD166">
        <v>24</v>
      </c>
      <c r="BE166">
        <v>0</v>
      </c>
      <c r="BF166">
        <v>0</v>
      </c>
      <c r="BG166">
        <v>62.5</v>
      </c>
      <c r="BH166">
        <v>27</v>
      </c>
      <c r="BK166" s="107" t="s">
        <v>166</v>
      </c>
      <c r="BL166" t="s">
        <v>38</v>
      </c>
      <c r="BM166">
        <v>0</v>
      </c>
      <c r="BN166">
        <v>0</v>
      </c>
      <c r="BP166">
        <v>0.5</v>
      </c>
      <c r="BR166">
        <v>49.5</v>
      </c>
    </row>
    <row r="167" spans="49:72" ht="15" x14ac:dyDescent="0.2">
      <c r="AW167" s="106"/>
      <c r="BK167" s="107" t="s">
        <v>52</v>
      </c>
      <c r="BL167" t="s">
        <v>38</v>
      </c>
      <c r="BM167">
        <v>0</v>
      </c>
      <c r="BN167">
        <v>0</v>
      </c>
      <c r="BP167">
        <v>5.0999999999999996</v>
      </c>
      <c r="BR167">
        <v>10.1</v>
      </c>
    </row>
    <row r="168" spans="49:72" ht="15" x14ac:dyDescent="0.2">
      <c r="AW168" s="107" t="s">
        <v>54</v>
      </c>
      <c r="AX168" t="s">
        <v>38</v>
      </c>
      <c r="AY168">
        <v>106.6</v>
      </c>
      <c r="AZ168">
        <v>18</v>
      </c>
      <c r="BA168">
        <v>225.4</v>
      </c>
      <c r="BB168">
        <v>18</v>
      </c>
      <c r="BC168">
        <v>187.2</v>
      </c>
      <c r="BD168">
        <v>22</v>
      </c>
      <c r="BE168">
        <v>219.3</v>
      </c>
      <c r="BF168">
        <v>14</v>
      </c>
      <c r="BG168">
        <v>335.2</v>
      </c>
      <c r="BH168">
        <v>14</v>
      </c>
      <c r="BK168" s="107" t="s">
        <v>53</v>
      </c>
      <c r="BL168" t="s">
        <v>38</v>
      </c>
      <c r="BM168">
        <v>30.4</v>
      </c>
      <c r="BN168">
        <v>147</v>
      </c>
      <c r="BP168">
        <v>1711</v>
      </c>
      <c r="BR168">
        <v>1680.1</v>
      </c>
      <c r="BT168">
        <f>+BP168+BM168</f>
        <v>1741.4</v>
      </c>
    </row>
    <row r="169" spans="49:72" ht="15" x14ac:dyDescent="0.2">
      <c r="AW169" s="106"/>
      <c r="BK169" s="107" t="s">
        <v>54</v>
      </c>
      <c r="BL169" t="s">
        <v>38</v>
      </c>
      <c r="BM169">
        <v>0</v>
      </c>
      <c r="BN169">
        <v>0</v>
      </c>
      <c r="BP169">
        <v>106.6</v>
      </c>
      <c r="BR169">
        <v>225.4</v>
      </c>
    </row>
    <row r="170" spans="49:72" ht="15" x14ac:dyDescent="0.2">
      <c r="AW170" s="107" t="s">
        <v>70</v>
      </c>
      <c r="AX170" t="s">
        <v>38</v>
      </c>
      <c r="AY170">
        <v>100.4</v>
      </c>
      <c r="AZ170">
        <v>19</v>
      </c>
      <c r="BA170">
        <v>120.6</v>
      </c>
      <c r="BB170">
        <v>23</v>
      </c>
      <c r="BC170">
        <v>148.4</v>
      </c>
      <c r="BD170">
        <v>23</v>
      </c>
      <c r="BE170">
        <v>123.9</v>
      </c>
      <c r="BF170">
        <v>20</v>
      </c>
      <c r="BG170">
        <v>111.8</v>
      </c>
      <c r="BH170">
        <v>23</v>
      </c>
      <c r="BK170" s="107" t="s">
        <v>55</v>
      </c>
      <c r="BL170" t="s">
        <v>38</v>
      </c>
      <c r="BM170">
        <v>5.5</v>
      </c>
      <c r="BN170">
        <v>15.8</v>
      </c>
      <c r="BP170">
        <v>298.2</v>
      </c>
      <c r="BR170">
        <v>690.8</v>
      </c>
    </row>
    <row r="171" spans="49:72" ht="15" x14ac:dyDescent="0.2">
      <c r="AW171" s="106"/>
      <c r="BK171" s="107" t="s">
        <v>56</v>
      </c>
      <c r="BL171" t="s">
        <v>38</v>
      </c>
      <c r="BM171">
        <v>2.2999999999999998</v>
      </c>
      <c r="BN171">
        <v>2.4</v>
      </c>
      <c r="BP171">
        <v>246</v>
      </c>
      <c r="BR171">
        <v>250.4</v>
      </c>
    </row>
    <row r="172" spans="49:72" ht="15" x14ac:dyDescent="0.2">
      <c r="AW172" s="107" t="s">
        <v>86</v>
      </c>
      <c r="AX172" t="s">
        <v>38</v>
      </c>
      <c r="AY172">
        <v>83.9</v>
      </c>
      <c r="AZ172">
        <v>20</v>
      </c>
      <c r="BA172">
        <v>41.8</v>
      </c>
      <c r="BB172">
        <v>29</v>
      </c>
      <c r="BC172">
        <v>52.4</v>
      </c>
      <c r="BD172">
        <v>30</v>
      </c>
      <c r="BE172">
        <v>81.3</v>
      </c>
      <c r="BF172">
        <v>24</v>
      </c>
      <c r="BG172">
        <v>396.3</v>
      </c>
      <c r="BH172">
        <v>13</v>
      </c>
      <c r="BK172" s="107" t="s">
        <v>57</v>
      </c>
      <c r="BL172" t="s">
        <v>38</v>
      </c>
      <c r="BM172">
        <v>2.2000000000000002</v>
      </c>
      <c r="BN172">
        <v>0.2</v>
      </c>
      <c r="BP172">
        <v>41.5</v>
      </c>
      <c r="BR172">
        <v>44.3</v>
      </c>
    </row>
    <row r="173" spans="49:72" ht="15" x14ac:dyDescent="0.2">
      <c r="AW173" s="106"/>
      <c r="BK173" s="107" t="s">
        <v>87</v>
      </c>
      <c r="BL173" t="s">
        <v>38</v>
      </c>
      <c r="BM173">
        <v>0</v>
      </c>
      <c r="BN173">
        <v>0</v>
      </c>
      <c r="BP173">
        <v>146.4</v>
      </c>
      <c r="BR173">
        <v>157.19999999999999</v>
      </c>
    </row>
    <row r="174" spans="49:72" ht="15" x14ac:dyDescent="0.2">
      <c r="AW174" s="107" t="s">
        <v>69</v>
      </c>
      <c r="AX174" t="s">
        <v>38</v>
      </c>
      <c r="AY174">
        <v>83.9</v>
      </c>
      <c r="AZ174">
        <v>21</v>
      </c>
      <c r="BA174">
        <v>125.7</v>
      </c>
      <c r="BB174">
        <v>22</v>
      </c>
      <c r="BC174">
        <v>217.3</v>
      </c>
      <c r="BD174">
        <v>20</v>
      </c>
      <c r="BE174">
        <v>185.5</v>
      </c>
      <c r="BF174">
        <v>15</v>
      </c>
      <c r="BG174">
        <v>276.89999999999998</v>
      </c>
      <c r="BH174">
        <v>15</v>
      </c>
      <c r="BK174" s="107" t="s">
        <v>58</v>
      </c>
      <c r="BL174" t="s">
        <v>38</v>
      </c>
      <c r="BM174">
        <v>3.6</v>
      </c>
      <c r="BN174">
        <v>5.5</v>
      </c>
      <c r="BP174">
        <v>29.7</v>
      </c>
      <c r="BR174">
        <v>20.2</v>
      </c>
    </row>
    <row r="175" spans="49:72" ht="15" x14ac:dyDescent="0.2">
      <c r="AW175" s="106"/>
      <c r="BK175" s="107" t="s">
        <v>59</v>
      </c>
      <c r="BL175" t="s">
        <v>38</v>
      </c>
      <c r="BM175">
        <v>27</v>
      </c>
      <c r="BN175">
        <v>0</v>
      </c>
      <c r="BP175">
        <v>0</v>
      </c>
      <c r="BR175">
        <v>218.3</v>
      </c>
    </row>
    <row r="176" spans="49:72" ht="15" x14ac:dyDescent="0.2">
      <c r="AW176" s="107" t="s">
        <v>78</v>
      </c>
      <c r="AX176" t="s">
        <v>38</v>
      </c>
      <c r="AY176">
        <v>50.9</v>
      </c>
      <c r="AZ176">
        <v>22</v>
      </c>
      <c r="BA176">
        <v>855.8</v>
      </c>
      <c r="BB176">
        <v>8</v>
      </c>
      <c r="BC176">
        <v>626.70000000000005</v>
      </c>
      <c r="BD176">
        <v>11</v>
      </c>
      <c r="BE176">
        <v>337.6</v>
      </c>
      <c r="BF176">
        <v>12</v>
      </c>
      <c r="BG176">
        <v>521.70000000000005</v>
      </c>
      <c r="BH176">
        <v>9</v>
      </c>
      <c r="BK176" s="107" t="s">
        <v>60</v>
      </c>
      <c r="BL176" t="s">
        <v>38</v>
      </c>
      <c r="BM176">
        <v>18.2</v>
      </c>
      <c r="BN176">
        <v>16</v>
      </c>
      <c r="BP176">
        <v>359.2</v>
      </c>
      <c r="BR176">
        <v>485.2</v>
      </c>
    </row>
    <row r="177" spans="49:72" ht="15" x14ac:dyDescent="0.2">
      <c r="AW177" s="106"/>
      <c r="BK177" s="107" t="s">
        <v>61</v>
      </c>
      <c r="BL177" t="s">
        <v>38</v>
      </c>
      <c r="BM177">
        <v>19</v>
      </c>
      <c r="BN177">
        <v>29.8</v>
      </c>
      <c r="BP177">
        <v>296.8</v>
      </c>
      <c r="BR177">
        <v>178.3</v>
      </c>
    </row>
    <row r="178" spans="49:72" ht="15" x14ac:dyDescent="0.2">
      <c r="AW178" s="107" t="s">
        <v>84</v>
      </c>
      <c r="AX178" t="s">
        <v>38</v>
      </c>
      <c r="AY178">
        <v>45.6</v>
      </c>
      <c r="AZ178">
        <v>23</v>
      </c>
      <c r="BA178">
        <v>234.5</v>
      </c>
      <c r="BB178">
        <v>17</v>
      </c>
      <c r="BC178">
        <v>225</v>
      </c>
      <c r="BD178">
        <v>18</v>
      </c>
      <c r="BE178">
        <v>60.9</v>
      </c>
      <c r="BF178">
        <v>25</v>
      </c>
      <c r="BG178">
        <v>122.9</v>
      </c>
      <c r="BH178">
        <v>22</v>
      </c>
      <c r="BK178" s="107"/>
      <c r="BL178" t="s">
        <v>38</v>
      </c>
    </row>
    <row r="179" spans="49:72" ht="15" x14ac:dyDescent="0.2">
      <c r="AW179" s="106"/>
      <c r="BK179" s="107" t="s">
        <v>62</v>
      </c>
      <c r="BL179" t="s">
        <v>38</v>
      </c>
      <c r="BM179">
        <v>68</v>
      </c>
      <c r="BN179">
        <v>0</v>
      </c>
      <c r="BP179">
        <v>1492.9</v>
      </c>
      <c r="BR179">
        <v>1242.3</v>
      </c>
    </row>
    <row r="180" spans="49:72" ht="15" x14ac:dyDescent="0.2">
      <c r="AW180" s="107" t="s">
        <v>100</v>
      </c>
      <c r="AX180" t="s">
        <v>38</v>
      </c>
      <c r="AY180">
        <v>41.9</v>
      </c>
      <c r="AZ180">
        <v>24</v>
      </c>
      <c r="BA180">
        <v>39</v>
      </c>
      <c r="BB180">
        <v>30</v>
      </c>
      <c r="BC180">
        <v>104.6</v>
      </c>
      <c r="BD180">
        <v>26</v>
      </c>
      <c r="BE180">
        <v>44.5</v>
      </c>
      <c r="BF180">
        <v>28</v>
      </c>
      <c r="BG180">
        <v>5</v>
      </c>
      <c r="BH180">
        <v>37</v>
      </c>
      <c r="BK180" s="107" t="s">
        <v>63</v>
      </c>
      <c r="BL180" t="s">
        <v>38</v>
      </c>
      <c r="BM180">
        <v>68</v>
      </c>
      <c r="BN180">
        <v>0</v>
      </c>
      <c r="BP180">
        <v>1224.0999999999999</v>
      </c>
      <c r="BR180">
        <v>897.3</v>
      </c>
      <c r="BT180">
        <f>+BP180+BM180</f>
        <v>1292.0999999999999</v>
      </c>
    </row>
    <row r="181" spans="49:72" ht="15" x14ac:dyDescent="0.2">
      <c r="AW181" s="106"/>
      <c r="BK181" s="107" t="s">
        <v>64</v>
      </c>
      <c r="BL181" t="s">
        <v>38</v>
      </c>
      <c r="BM181">
        <v>0</v>
      </c>
      <c r="BN181">
        <v>0</v>
      </c>
      <c r="BP181">
        <v>0</v>
      </c>
      <c r="BR181">
        <v>95.8</v>
      </c>
    </row>
    <row r="182" spans="49:72" ht="15" x14ac:dyDescent="0.2">
      <c r="AW182" s="107" t="s">
        <v>57</v>
      </c>
      <c r="AX182" t="s">
        <v>38</v>
      </c>
      <c r="AY182">
        <v>41.5</v>
      </c>
      <c r="AZ182">
        <v>25</v>
      </c>
      <c r="BA182">
        <v>44.3</v>
      </c>
      <c r="BB182">
        <v>28</v>
      </c>
      <c r="BC182">
        <v>54.5</v>
      </c>
      <c r="BD182">
        <v>29</v>
      </c>
      <c r="BE182">
        <v>45.1</v>
      </c>
      <c r="BF182">
        <v>27</v>
      </c>
      <c r="BG182">
        <v>50.6</v>
      </c>
      <c r="BH182">
        <v>28</v>
      </c>
      <c r="BK182" s="107" t="s">
        <v>125</v>
      </c>
      <c r="BL182" t="s">
        <v>38</v>
      </c>
      <c r="BM182">
        <v>0</v>
      </c>
      <c r="BN182">
        <v>0</v>
      </c>
      <c r="BP182">
        <v>268.8</v>
      </c>
      <c r="BR182">
        <v>249.2</v>
      </c>
    </row>
    <row r="183" spans="49:72" ht="15" x14ac:dyDescent="0.2">
      <c r="AW183" s="106"/>
      <c r="BK183" s="107"/>
      <c r="BL183" t="s">
        <v>38</v>
      </c>
    </row>
    <row r="184" spans="49:72" ht="15" x14ac:dyDescent="0.2">
      <c r="AW184" s="107" t="s">
        <v>124</v>
      </c>
      <c r="AX184" t="s">
        <v>38</v>
      </c>
      <c r="AY184">
        <v>30.3</v>
      </c>
      <c r="AZ184">
        <v>26</v>
      </c>
      <c r="BA184">
        <v>52.5</v>
      </c>
      <c r="BB184">
        <v>26</v>
      </c>
      <c r="BC184">
        <v>98.5</v>
      </c>
      <c r="BD184">
        <v>27</v>
      </c>
      <c r="BE184">
        <v>25.9</v>
      </c>
      <c r="BF184">
        <v>30</v>
      </c>
      <c r="BG184">
        <v>0</v>
      </c>
      <c r="BH184">
        <v>0</v>
      </c>
      <c r="BK184" s="107" t="s">
        <v>65</v>
      </c>
      <c r="BL184" t="s">
        <v>38</v>
      </c>
      <c r="BM184">
        <v>172.7</v>
      </c>
      <c r="BN184">
        <v>156.9</v>
      </c>
      <c r="BP184">
        <v>4047.3</v>
      </c>
      <c r="BR184">
        <v>4083</v>
      </c>
    </row>
    <row r="185" spans="49:72" ht="15" x14ac:dyDescent="0.2">
      <c r="AW185" s="106"/>
      <c r="BK185" s="107" t="s">
        <v>66</v>
      </c>
      <c r="BL185" t="s">
        <v>38</v>
      </c>
      <c r="BM185">
        <v>0</v>
      </c>
      <c r="BN185">
        <v>0.2</v>
      </c>
      <c r="BP185">
        <v>23.8</v>
      </c>
      <c r="BR185">
        <v>23.3</v>
      </c>
    </row>
    <row r="186" spans="49:72" ht="15" x14ac:dyDescent="0.2">
      <c r="AW186" s="107" t="s">
        <v>58</v>
      </c>
      <c r="AX186" t="s">
        <v>38</v>
      </c>
      <c r="AY186">
        <v>29.7</v>
      </c>
      <c r="AZ186">
        <v>27</v>
      </c>
      <c r="BA186">
        <v>20.2</v>
      </c>
      <c r="BB186">
        <v>34</v>
      </c>
      <c r="BC186">
        <v>26.2</v>
      </c>
      <c r="BD186">
        <v>33</v>
      </c>
      <c r="BE186">
        <v>3.4</v>
      </c>
      <c r="BF186">
        <v>38</v>
      </c>
      <c r="BG186">
        <v>8.5</v>
      </c>
      <c r="BH186">
        <v>36</v>
      </c>
      <c r="BK186" s="107" t="s">
        <v>67</v>
      </c>
      <c r="BL186" t="s">
        <v>38</v>
      </c>
      <c r="BM186">
        <v>46</v>
      </c>
      <c r="BN186">
        <v>31</v>
      </c>
      <c r="BP186">
        <v>260.10000000000002</v>
      </c>
      <c r="BR186">
        <v>248.5</v>
      </c>
    </row>
    <row r="187" spans="49:72" ht="15" x14ac:dyDescent="0.2">
      <c r="AW187" s="106"/>
      <c r="BK187" s="107" t="s">
        <v>68</v>
      </c>
      <c r="BL187" t="s">
        <v>38</v>
      </c>
      <c r="BM187">
        <v>51.9</v>
      </c>
      <c r="BN187">
        <v>28.2</v>
      </c>
      <c r="BP187">
        <v>367.2</v>
      </c>
      <c r="BR187">
        <v>279</v>
      </c>
    </row>
    <row r="188" spans="49:72" ht="15" x14ac:dyDescent="0.2">
      <c r="AW188" s="107" t="s">
        <v>66</v>
      </c>
      <c r="AX188" t="s">
        <v>38</v>
      </c>
      <c r="AY188">
        <v>23.8</v>
      </c>
      <c r="AZ188">
        <v>28</v>
      </c>
      <c r="BA188">
        <v>23.3</v>
      </c>
      <c r="BB188">
        <v>32</v>
      </c>
      <c r="BC188">
        <v>25.2</v>
      </c>
      <c r="BD188">
        <v>35</v>
      </c>
      <c r="BE188">
        <v>24.6</v>
      </c>
      <c r="BF188">
        <v>31</v>
      </c>
      <c r="BG188">
        <v>24.6</v>
      </c>
      <c r="BH188">
        <v>30</v>
      </c>
      <c r="BK188" s="107" t="s">
        <v>69</v>
      </c>
      <c r="BL188" t="s">
        <v>38</v>
      </c>
      <c r="BM188">
        <v>28.2</v>
      </c>
      <c r="BN188">
        <v>7</v>
      </c>
      <c r="BP188">
        <v>83.9</v>
      </c>
      <c r="BR188">
        <v>125.7</v>
      </c>
    </row>
    <row r="189" spans="49:72" ht="15" x14ac:dyDescent="0.2">
      <c r="AW189" s="106"/>
      <c r="BK189" s="107" t="s">
        <v>70</v>
      </c>
      <c r="BL189" t="s">
        <v>38</v>
      </c>
      <c r="BM189">
        <v>0</v>
      </c>
      <c r="BN189">
        <v>8</v>
      </c>
      <c r="BP189">
        <v>100.4</v>
      </c>
      <c r="BR189">
        <v>120.6</v>
      </c>
    </row>
    <row r="190" spans="49:72" ht="15" x14ac:dyDescent="0.2">
      <c r="AW190" s="107" t="s">
        <v>71</v>
      </c>
      <c r="AX190" t="s">
        <v>38</v>
      </c>
      <c r="AY190">
        <v>13.8</v>
      </c>
      <c r="AZ190">
        <v>29</v>
      </c>
      <c r="BA190">
        <v>7.7</v>
      </c>
      <c r="BB190">
        <v>38</v>
      </c>
      <c r="BC190">
        <v>14.4</v>
      </c>
      <c r="BD190">
        <v>39</v>
      </c>
      <c r="BE190">
        <v>7.1</v>
      </c>
      <c r="BF190">
        <v>35</v>
      </c>
      <c r="BG190">
        <v>17.899999999999999</v>
      </c>
      <c r="BH190">
        <v>32</v>
      </c>
      <c r="BK190" s="107" t="s">
        <v>71</v>
      </c>
      <c r="BL190" t="s">
        <v>38</v>
      </c>
      <c r="BM190">
        <v>0</v>
      </c>
      <c r="BN190">
        <v>1.9</v>
      </c>
      <c r="BP190">
        <v>13.8</v>
      </c>
      <c r="BR190">
        <v>7.7</v>
      </c>
    </row>
    <row r="191" spans="49:72" ht="15" x14ac:dyDescent="0.2">
      <c r="AW191" s="106"/>
      <c r="BK191" s="107" t="s">
        <v>165</v>
      </c>
      <c r="BL191" t="s">
        <v>38</v>
      </c>
      <c r="BM191">
        <v>0</v>
      </c>
      <c r="BN191">
        <v>0</v>
      </c>
      <c r="BP191">
        <v>0.4</v>
      </c>
      <c r="BR191">
        <v>0.3</v>
      </c>
    </row>
    <row r="192" spans="49:72" ht="15" x14ac:dyDescent="0.2">
      <c r="AW192" s="107" t="s">
        <v>122</v>
      </c>
      <c r="AX192" t="s">
        <v>38</v>
      </c>
      <c r="AY192">
        <v>7.3</v>
      </c>
      <c r="AZ192">
        <v>30</v>
      </c>
      <c r="BA192">
        <v>12.7</v>
      </c>
      <c r="BB192">
        <v>36</v>
      </c>
      <c r="BC192">
        <v>13.4</v>
      </c>
      <c r="BD192">
        <v>40</v>
      </c>
      <c r="BE192">
        <v>5</v>
      </c>
      <c r="BF192">
        <v>36</v>
      </c>
      <c r="BG192">
        <v>0</v>
      </c>
      <c r="BH192">
        <v>0</v>
      </c>
      <c r="BK192" s="107" t="s">
        <v>72</v>
      </c>
      <c r="BL192" t="s">
        <v>38</v>
      </c>
      <c r="BM192">
        <v>26.7</v>
      </c>
      <c r="BN192">
        <v>80.7</v>
      </c>
      <c r="BP192">
        <v>3153.1</v>
      </c>
      <c r="BR192">
        <v>3214.7</v>
      </c>
      <c r="BT192">
        <f>+BP192+BM192</f>
        <v>3179.7999999999997</v>
      </c>
    </row>
    <row r="193" spans="49:70" ht="15" x14ac:dyDescent="0.2">
      <c r="AW193" s="106"/>
      <c r="BK193" s="107" t="s">
        <v>79</v>
      </c>
      <c r="BL193" t="s">
        <v>38</v>
      </c>
      <c r="BM193">
        <v>20</v>
      </c>
      <c r="BN193">
        <v>0</v>
      </c>
      <c r="BP193">
        <v>2.8</v>
      </c>
      <c r="BR193">
        <v>2.8</v>
      </c>
    </row>
    <row r="194" spans="49:70" ht="15" x14ac:dyDescent="0.2">
      <c r="AW194" s="107" t="s">
        <v>52</v>
      </c>
      <c r="AX194" t="s">
        <v>38</v>
      </c>
      <c r="AY194">
        <v>5.0999999999999996</v>
      </c>
      <c r="AZ194">
        <v>31</v>
      </c>
      <c r="BA194">
        <v>10.1</v>
      </c>
      <c r="BB194">
        <v>37</v>
      </c>
      <c r="BC194">
        <v>0</v>
      </c>
      <c r="BD194">
        <v>0</v>
      </c>
      <c r="BE194">
        <v>0.3</v>
      </c>
      <c r="BF194">
        <v>39</v>
      </c>
      <c r="BG194">
        <v>0.4</v>
      </c>
      <c r="BH194">
        <v>40</v>
      </c>
      <c r="BK194" s="107" t="s">
        <v>89</v>
      </c>
      <c r="BL194" t="s">
        <v>38</v>
      </c>
      <c r="BM194">
        <v>0</v>
      </c>
      <c r="BN194">
        <v>0</v>
      </c>
      <c r="BP194">
        <v>0</v>
      </c>
      <c r="BR194">
        <v>21.5</v>
      </c>
    </row>
    <row r="195" spans="49:70" ht="15" x14ac:dyDescent="0.2">
      <c r="AW195" s="106"/>
      <c r="BK195" s="107" t="s">
        <v>100</v>
      </c>
      <c r="BL195" t="s">
        <v>38</v>
      </c>
      <c r="BM195">
        <v>0</v>
      </c>
      <c r="BN195">
        <v>0</v>
      </c>
      <c r="BP195">
        <v>41.9</v>
      </c>
      <c r="BR195">
        <v>39</v>
      </c>
    </row>
    <row r="196" spans="49:70" ht="15" x14ac:dyDescent="0.2">
      <c r="AW196" s="107" t="s">
        <v>79</v>
      </c>
      <c r="AX196" t="s">
        <v>38</v>
      </c>
      <c r="AY196">
        <v>2.8</v>
      </c>
      <c r="AZ196">
        <v>32</v>
      </c>
      <c r="BA196">
        <v>2.8</v>
      </c>
      <c r="BB196">
        <v>40</v>
      </c>
      <c r="BC196">
        <v>6.6</v>
      </c>
      <c r="BD196">
        <v>41</v>
      </c>
      <c r="BE196">
        <v>3.7</v>
      </c>
      <c r="BF196">
        <v>37</v>
      </c>
      <c r="BG196">
        <v>1.1000000000000001</v>
      </c>
      <c r="BH196">
        <v>39</v>
      </c>
      <c r="BK196" s="107" t="s">
        <v>115</v>
      </c>
      <c r="BL196" t="s">
        <v>106</v>
      </c>
      <c r="BM196" t="s">
        <v>91</v>
      </c>
      <c r="BN196" t="s">
        <v>105</v>
      </c>
      <c r="BO196" t="s">
        <v>131</v>
      </c>
      <c r="BP196" t="s">
        <v>88</v>
      </c>
      <c r="BQ196" t="s">
        <v>106</v>
      </c>
      <c r="BR196" t="s">
        <v>219</v>
      </c>
    </row>
    <row r="197" spans="49:70" ht="15" x14ac:dyDescent="0.2">
      <c r="AW197" s="106"/>
      <c r="BK197" s="107" t="s">
        <v>73</v>
      </c>
      <c r="BL197" t="s">
        <v>38</v>
      </c>
      <c r="BM197">
        <v>1765.4</v>
      </c>
      <c r="BN197">
        <v>2014.9</v>
      </c>
      <c r="BP197">
        <v>36739.300000000003</v>
      </c>
      <c r="BR197">
        <v>39993.1</v>
      </c>
    </row>
    <row r="198" spans="49:70" ht="15" x14ac:dyDescent="0.2">
      <c r="AW198" s="107" t="s">
        <v>44</v>
      </c>
      <c r="AX198" t="s">
        <v>38</v>
      </c>
      <c r="AY198">
        <v>1.8</v>
      </c>
      <c r="AZ198">
        <v>33</v>
      </c>
      <c r="BA198">
        <v>18.2</v>
      </c>
      <c r="BB198">
        <v>35</v>
      </c>
      <c r="BC198">
        <v>195.5</v>
      </c>
      <c r="BD198">
        <v>21</v>
      </c>
      <c r="BE198">
        <v>60.7</v>
      </c>
      <c r="BF198">
        <v>26</v>
      </c>
      <c r="BG198">
        <v>180</v>
      </c>
      <c r="BH198">
        <v>20</v>
      </c>
      <c r="BK198" s="107" t="s">
        <v>74</v>
      </c>
      <c r="BL198" t="s">
        <v>38</v>
      </c>
      <c r="BM198">
        <v>251.5</v>
      </c>
      <c r="BN198">
        <v>267</v>
      </c>
      <c r="BP198">
        <v>0</v>
      </c>
      <c r="BR198">
        <v>0</v>
      </c>
    </row>
    <row r="199" spans="49:70" ht="15" x14ac:dyDescent="0.2">
      <c r="AW199" s="106"/>
      <c r="BK199" s="107" t="s">
        <v>115</v>
      </c>
      <c r="BL199" t="s">
        <v>106</v>
      </c>
      <c r="BM199" t="s">
        <v>91</v>
      </c>
      <c r="BN199" t="s">
        <v>105</v>
      </c>
      <c r="BO199" t="s">
        <v>131</v>
      </c>
      <c r="BP199" t="s">
        <v>88</v>
      </c>
      <c r="BQ199" t="s">
        <v>106</v>
      </c>
      <c r="BR199" t="s">
        <v>219</v>
      </c>
    </row>
    <row r="200" spans="49:70" ht="15" x14ac:dyDescent="0.2">
      <c r="AW200" s="107" t="s">
        <v>97</v>
      </c>
      <c r="AX200" t="s">
        <v>38</v>
      </c>
      <c r="AY200">
        <v>1</v>
      </c>
      <c r="AZ200">
        <v>34</v>
      </c>
      <c r="BA200">
        <v>7.1</v>
      </c>
      <c r="BB200">
        <v>39</v>
      </c>
      <c r="BC200">
        <v>15.3</v>
      </c>
      <c r="BD200">
        <v>38</v>
      </c>
      <c r="BE200">
        <v>22.9</v>
      </c>
      <c r="BF200">
        <v>32</v>
      </c>
      <c r="BG200">
        <v>17.3</v>
      </c>
      <c r="BH200">
        <v>33</v>
      </c>
      <c r="BK200" s="107" t="s">
        <v>81</v>
      </c>
      <c r="BL200" t="s">
        <v>38</v>
      </c>
      <c r="BM200">
        <v>2016.9</v>
      </c>
      <c r="BN200">
        <v>2281.9</v>
      </c>
      <c r="BP200">
        <v>36739.300000000003</v>
      </c>
      <c r="BR200">
        <v>39993.1</v>
      </c>
    </row>
    <row r="201" spans="49:70" ht="15" x14ac:dyDescent="0.2">
      <c r="AW201" s="106"/>
      <c r="BK201" s="107" t="s">
        <v>82</v>
      </c>
      <c r="BL201" t="s">
        <v>38</v>
      </c>
      <c r="BM201">
        <v>0</v>
      </c>
      <c r="BN201">
        <v>0</v>
      </c>
      <c r="BP201">
        <v>0</v>
      </c>
      <c r="BR201">
        <v>0</v>
      </c>
    </row>
    <row r="202" spans="49:70" ht="15" x14ac:dyDescent="0.2">
      <c r="AW202" s="107" t="s">
        <v>166</v>
      </c>
      <c r="AX202" t="s">
        <v>38</v>
      </c>
      <c r="AY202">
        <v>0.5</v>
      </c>
      <c r="AZ202">
        <v>35</v>
      </c>
      <c r="BA202">
        <v>49.5</v>
      </c>
      <c r="BB202">
        <v>27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K202" s="107" t="s">
        <v>83</v>
      </c>
      <c r="BL202" t="s">
        <v>38</v>
      </c>
      <c r="BM202">
        <v>0</v>
      </c>
      <c r="BN202">
        <v>0</v>
      </c>
      <c r="BP202">
        <v>0</v>
      </c>
      <c r="BR202">
        <v>0</v>
      </c>
    </row>
    <row r="203" spans="49:70" ht="15" x14ac:dyDescent="0.2">
      <c r="AW203" s="106"/>
      <c r="BK203" s="107" t="s">
        <v>115</v>
      </c>
      <c r="BL203" t="s">
        <v>106</v>
      </c>
      <c r="BM203" t="s">
        <v>91</v>
      </c>
      <c r="BN203" t="s">
        <v>105</v>
      </c>
      <c r="BO203" t="s">
        <v>131</v>
      </c>
      <c r="BP203" t="s">
        <v>88</v>
      </c>
      <c r="BQ203" t="s">
        <v>106</v>
      </c>
      <c r="BR203" t="s">
        <v>219</v>
      </c>
    </row>
    <row r="204" spans="49:70" ht="15" x14ac:dyDescent="0.2">
      <c r="AW204" s="107" t="s">
        <v>165</v>
      </c>
      <c r="AX204" t="s">
        <v>38</v>
      </c>
      <c r="AY204">
        <v>0.4</v>
      </c>
      <c r="AZ204">
        <v>36</v>
      </c>
      <c r="BA204">
        <v>0.3</v>
      </c>
      <c r="BB204">
        <v>41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</row>
    <row r="205" spans="49:70" x14ac:dyDescent="0.2">
      <c r="AW205" s="106"/>
    </row>
    <row r="206" spans="49:70" ht="15" x14ac:dyDescent="0.2">
      <c r="AW206" s="107" t="s">
        <v>92</v>
      </c>
      <c r="AX206" t="s">
        <v>38</v>
      </c>
      <c r="AY206">
        <v>0.1</v>
      </c>
      <c r="AZ206">
        <v>37</v>
      </c>
      <c r="BA206">
        <v>0</v>
      </c>
      <c r="BB206">
        <v>0</v>
      </c>
      <c r="BC206">
        <v>0.2</v>
      </c>
      <c r="BD206">
        <v>42</v>
      </c>
      <c r="BE206">
        <v>0.2</v>
      </c>
      <c r="BF206">
        <v>40</v>
      </c>
      <c r="BG206">
        <v>0</v>
      </c>
      <c r="BH206">
        <v>0</v>
      </c>
    </row>
    <row r="207" spans="49:70" x14ac:dyDescent="0.2">
      <c r="AW207" s="106"/>
    </row>
    <row r="208" spans="49:70" ht="15" x14ac:dyDescent="0.2">
      <c r="AW208" s="107" t="s">
        <v>59</v>
      </c>
      <c r="AX208" t="s">
        <v>38</v>
      </c>
      <c r="AY208">
        <v>0</v>
      </c>
      <c r="AZ208">
        <v>0</v>
      </c>
      <c r="BA208">
        <v>218.3</v>
      </c>
      <c r="BB208">
        <v>19</v>
      </c>
      <c r="BC208">
        <v>350</v>
      </c>
      <c r="BD208">
        <v>13</v>
      </c>
      <c r="BE208">
        <v>422.1</v>
      </c>
      <c r="BF208">
        <v>10</v>
      </c>
      <c r="BG208">
        <v>451.3</v>
      </c>
      <c r="BH208">
        <v>11</v>
      </c>
    </row>
    <row r="209" spans="49:60" x14ac:dyDescent="0.2">
      <c r="AW209" s="106"/>
    </row>
    <row r="210" spans="49:60" ht="15" x14ac:dyDescent="0.2">
      <c r="AW210" s="107" t="s">
        <v>64</v>
      </c>
      <c r="AX210" t="s">
        <v>38</v>
      </c>
      <c r="AY210">
        <v>0</v>
      </c>
      <c r="AZ210">
        <v>0</v>
      </c>
      <c r="BA210">
        <v>95.8</v>
      </c>
      <c r="BB210">
        <v>24</v>
      </c>
      <c r="BC210">
        <v>105.3</v>
      </c>
      <c r="BD210">
        <v>25</v>
      </c>
      <c r="BE210">
        <v>122.3</v>
      </c>
      <c r="BF210">
        <v>21</v>
      </c>
      <c r="BG210">
        <v>217.2</v>
      </c>
      <c r="BH210">
        <v>17</v>
      </c>
    </row>
    <row r="211" spans="49:60" x14ac:dyDescent="0.2">
      <c r="AW211" s="106"/>
    </row>
    <row r="212" spans="49:60" ht="15" x14ac:dyDescent="0.2">
      <c r="AW212" s="107" t="s">
        <v>45</v>
      </c>
      <c r="AX212" t="s">
        <v>38</v>
      </c>
      <c r="AY212">
        <v>0</v>
      </c>
      <c r="AZ212">
        <v>0</v>
      </c>
      <c r="BA212">
        <v>75</v>
      </c>
      <c r="BB212">
        <v>25</v>
      </c>
      <c r="BC212">
        <v>49.5</v>
      </c>
      <c r="BD212">
        <v>31</v>
      </c>
      <c r="BE212">
        <v>0</v>
      </c>
      <c r="BF212">
        <v>0</v>
      </c>
      <c r="BG212">
        <v>2.5</v>
      </c>
      <c r="BH212">
        <v>38</v>
      </c>
    </row>
    <row r="213" spans="49:60" x14ac:dyDescent="0.2">
      <c r="AW213" s="106"/>
    </row>
    <row r="214" spans="49:60" ht="15" x14ac:dyDescent="0.2">
      <c r="AW214" s="107" t="s">
        <v>93</v>
      </c>
      <c r="AX214" t="s">
        <v>38</v>
      </c>
      <c r="AY214">
        <v>0</v>
      </c>
      <c r="AZ214">
        <v>0</v>
      </c>
      <c r="BA214">
        <v>38.6</v>
      </c>
      <c r="BB214">
        <v>31</v>
      </c>
      <c r="BC214">
        <v>22.4</v>
      </c>
      <c r="BD214">
        <v>36</v>
      </c>
      <c r="BE214">
        <v>15</v>
      </c>
      <c r="BF214">
        <v>33</v>
      </c>
      <c r="BG214">
        <v>65.8</v>
      </c>
      <c r="BH214">
        <v>26</v>
      </c>
    </row>
    <row r="215" spans="49:60" x14ac:dyDescent="0.2">
      <c r="AW215" s="106"/>
    </row>
    <row r="216" spans="49:60" ht="15" x14ac:dyDescent="0.2">
      <c r="AW216" s="107" t="s">
        <v>89</v>
      </c>
      <c r="AX216" t="s">
        <v>38</v>
      </c>
      <c r="AY216">
        <v>0</v>
      </c>
      <c r="AZ216">
        <v>0</v>
      </c>
      <c r="BA216">
        <v>21.5</v>
      </c>
      <c r="BB216">
        <v>33</v>
      </c>
      <c r="BC216">
        <v>25.8</v>
      </c>
      <c r="BD216">
        <v>34</v>
      </c>
      <c r="BE216">
        <v>11</v>
      </c>
      <c r="BF216">
        <v>34</v>
      </c>
      <c r="BG216">
        <v>19.3</v>
      </c>
      <c r="BH216">
        <v>31</v>
      </c>
    </row>
    <row r="217" spans="49:60" x14ac:dyDescent="0.2">
      <c r="AW217" s="106"/>
    </row>
    <row r="218" spans="49:60" ht="15" x14ac:dyDescent="0.2">
      <c r="AW218" s="107" t="s">
        <v>90</v>
      </c>
      <c r="AX218" t="s">
        <v>38</v>
      </c>
      <c r="AY218">
        <v>0</v>
      </c>
      <c r="AZ218">
        <v>0</v>
      </c>
      <c r="BA218">
        <v>0</v>
      </c>
      <c r="BB218">
        <v>0</v>
      </c>
      <c r="BC218">
        <v>297</v>
      </c>
      <c r="BD218">
        <v>15</v>
      </c>
      <c r="BE218">
        <v>130.1</v>
      </c>
      <c r="BF218">
        <v>19</v>
      </c>
      <c r="BG218">
        <v>15.4</v>
      </c>
      <c r="BH218">
        <v>34</v>
      </c>
    </row>
    <row r="219" spans="49:60" x14ac:dyDescent="0.2">
      <c r="AW219" s="106"/>
    </row>
    <row r="220" spans="49:60" ht="15" x14ac:dyDescent="0.2">
      <c r="AW220" s="107" t="s">
        <v>42</v>
      </c>
      <c r="AX220" t="s">
        <v>38</v>
      </c>
      <c r="AY220">
        <v>0</v>
      </c>
      <c r="AZ220">
        <v>0</v>
      </c>
      <c r="BA220">
        <v>0</v>
      </c>
      <c r="BB220">
        <v>0</v>
      </c>
      <c r="BC220">
        <v>34.799999999999997</v>
      </c>
      <c r="BD220">
        <v>32</v>
      </c>
      <c r="BE220">
        <v>0</v>
      </c>
      <c r="BF220">
        <v>0</v>
      </c>
      <c r="BG220">
        <v>194.2</v>
      </c>
      <c r="BH220">
        <v>18</v>
      </c>
    </row>
    <row r="221" spans="49:60" x14ac:dyDescent="0.2">
      <c r="AW221" s="106"/>
    </row>
    <row r="222" spans="49:60" ht="15" x14ac:dyDescent="0.2">
      <c r="AW222" s="107" t="s">
        <v>123</v>
      </c>
      <c r="AX222" t="s">
        <v>38</v>
      </c>
      <c r="AY222">
        <v>0</v>
      </c>
      <c r="AZ222">
        <v>0</v>
      </c>
      <c r="BA222">
        <v>0</v>
      </c>
      <c r="BB222">
        <v>0</v>
      </c>
      <c r="BC222">
        <v>17.100000000000001</v>
      </c>
      <c r="BD222">
        <v>37</v>
      </c>
      <c r="BE222">
        <v>27.4</v>
      </c>
      <c r="BF222">
        <v>29</v>
      </c>
      <c r="BG222">
        <v>0</v>
      </c>
      <c r="BH222">
        <v>0</v>
      </c>
    </row>
    <row r="223" spans="49:60" x14ac:dyDescent="0.2">
      <c r="AW223" s="106"/>
    </row>
    <row r="224" spans="49:60" ht="15" x14ac:dyDescent="0.2">
      <c r="AW224" s="107" t="s">
        <v>85</v>
      </c>
      <c r="AX224" t="s">
        <v>38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37.5</v>
      </c>
      <c r="BH224">
        <v>29</v>
      </c>
    </row>
    <row r="225" spans="49:60" x14ac:dyDescent="0.2">
      <c r="AW225" s="106"/>
    </row>
    <row r="226" spans="49:60" ht="15" x14ac:dyDescent="0.2">
      <c r="AW226" s="107" t="s">
        <v>77</v>
      </c>
      <c r="AX226" t="s">
        <v>38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10.9</v>
      </c>
      <c r="BH226">
        <v>35</v>
      </c>
    </row>
    <row r="227" spans="49:60" x14ac:dyDescent="0.2">
      <c r="AW227" s="106"/>
    </row>
    <row r="228" spans="49:60" ht="15" x14ac:dyDescent="0.2">
      <c r="AW228" s="107" t="s">
        <v>91</v>
      </c>
      <c r="AX228" t="s">
        <v>163</v>
      </c>
      <c r="AY228" t="s">
        <v>88</v>
      </c>
      <c r="AZ228" t="s">
        <v>164</v>
      </c>
      <c r="BA228" t="s">
        <v>91</v>
      </c>
      <c r="BB228" t="s">
        <v>131</v>
      </c>
      <c r="BC228" t="s">
        <v>130</v>
      </c>
      <c r="BD228" t="s">
        <v>116</v>
      </c>
      <c r="BE228" t="s">
        <v>88</v>
      </c>
      <c r="BF228" t="s">
        <v>164</v>
      </c>
      <c r="BG228" t="s">
        <v>91</v>
      </c>
      <c r="BH228" t="s">
        <v>116</v>
      </c>
    </row>
    <row r="229" spans="49:60" ht="15" x14ac:dyDescent="0.2">
      <c r="AW229" s="107" t="s">
        <v>168</v>
      </c>
      <c r="AX229" t="s">
        <v>38</v>
      </c>
      <c r="AY229">
        <v>36739.300000000003</v>
      </c>
      <c r="BA229">
        <v>39993.1</v>
      </c>
      <c r="BC229">
        <v>39642.199999999997</v>
      </c>
      <c r="BE229">
        <v>33853.599999999999</v>
      </c>
      <c r="BG229">
        <v>30449.5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9"/>
  <sheetViews>
    <sheetView zoomScale="115" zoomScaleNormal="115" workbookViewId="0">
      <selection activeCell="A3" sqref="A3:J108"/>
    </sheetView>
  </sheetViews>
  <sheetFormatPr defaultRowHeight="12.75" x14ac:dyDescent="0.2"/>
  <cols>
    <col min="8" max="8" width="13" customWidth="1"/>
    <col min="9" max="9" width="11.42578125" customWidth="1"/>
  </cols>
  <sheetData>
    <row r="3" spans="1:10" ht="15" x14ac:dyDescent="0.2">
      <c r="A3" s="107" t="s">
        <v>50</v>
      </c>
      <c r="B3" t="s">
        <v>38</v>
      </c>
      <c r="C3">
        <v>36148.300000000003</v>
      </c>
      <c r="D3">
        <v>1</v>
      </c>
      <c r="E3">
        <v>29855</v>
      </c>
      <c r="F3">
        <v>1</v>
      </c>
      <c r="G3">
        <v>29640.799999999999</v>
      </c>
      <c r="H3" t="s">
        <v>350</v>
      </c>
      <c r="I3" t="s">
        <v>351</v>
      </c>
      <c r="J3">
        <v>1</v>
      </c>
    </row>
    <row r="4" spans="1:10" x14ac:dyDescent="0.2">
      <c r="A4" s="106"/>
    </row>
    <row r="5" spans="1:10" ht="15" x14ac:dyDescent="0.2">
      <c r="A5" s="107" t="s">
        <v>72</v>
      </c>
      <c r="B5" t="s">
        <v>38</v>
      </c>
      <c r="C5">
        <v>3665</v>
      </c>
      <c r="D5">
        <v>2</v>
      </c>
      <c r="E5">
        <v>3252.6</v>
      </c>
      <c r="F5">
        <v>2</v>
      </c>
      <c r="G5">
        <v>3438.8</v>
      </c>
      <c r="H5" t="s">
        <v>352</v>
      </c>
      <c r="I5" t="s">
        <v>353</v>
      </c>
      <c r="J5">
        <v>2</v>
      </c>
    </row>
    <row r="6" spans="1:10" x14ac:dyDescent="0.2">
      <c r="A6" s="106"/>
    </row>
    <row r="7" spans="1:10" ht="15" x14ac:dyDescent="0.2">
      <c r="A7" s="107" t="s">
        <v>53</v>
      </c>
      <c r="B7" t="s">
        <v>38</v>
      </c>
      <c r="C7">
        <v>2296.9</v>
      </c>
      <c r="D7">
        <v>3</v>
      </c>
      <c r="E7">
        <v>2028.6</v>
      </c>
      <c r="F7">
        <v>5</v>
      </c>
      <c r="G7">
        <v>1875.9</v>
      </c>
      <c r="H7" t="s">
        <v>354</v>
      </c>
      <c r="I7" t="s">
        <v>355</v>
      </c>
      <c r="J7">
        <v>4</v>
      </c>
    </row>
    <row r="8" spans="1:10" x14ac:dyDescent="0.2">
      <c r="A8" s="106"/>
    </row>
    <row r="9" spans="1:10" ht="15" x14ac:dyDescent="0.2">
      <c r="A9" s="107" t="s">
        <v>48</v>
      </c>
      <c r="B9" t="s">
        <v>38</v>
      </c>
      <c r="C9">
        <v>2137.1999999999998</v>
      </c>
      <c r="D9">
        <v>4</v>
      </c>
      <c r="E9">
        <v>2145.6</v>
      </c>
      <c r="F9">
        <v>3</v>
      </c>
      <c r="G9">
        <v>2011.4</v>
      </c>
      <c r="H9" t="s">
        <v>356</v>
      </c>
      <c r="I9" t="s">
        <v>357</v>
      </c>
      <c r="J9">
        <v>3</v>
      </c>
    </row>
    <row r="10" spans="1:10" x14ac:dyDescent="0.2">
      <c r="A10" s="106"/>
    </row>
    <row r="11" spans="1:10" ht="15" x14ac:dyDescent="0.2">
      <c r="A11" s="107" t="s">
        <v>76</v>
      </c>
      <c r="B11" t="s">
        <v>38</v>
      </c>
      <c r="C11">
        <v>2044.9</v>
      </c>
      <c r="D11">
        <v>5</v>
      </c>
      <c r="E11">
        <v>2037.7</v>
      </c>
      <c r="F11">
        <v>4</v>
      </c>
      <c r="G11">
        <v>1879.4</v>
      </c>
      <c r="H11" t="s">
        <v>358</v>
      </c>
      <c r="I11" t="s">
        <v>359</v>
      </c>
      <c r="J11">
        <v>8</v>
      </c>
    </row>
    <row r="12" spans="1:10" x14ac:dyDescent="0.2">
      <c r="A12" s="106"/>
    </row>
    <row r="13" spans="1:10" ht="15" x14ac:dyDescent="0.2">
      <c r="A13" s="107" t="s">
        <v>49</v>
      </c>
      <c r="B13" t="s">
        <v>38</v>
      </c>
      <c r="C13">
        <v>1292.7</v>
      </c>
      <c r="D13">
        <v>6</v>
      </c>
      <c r="E13">
        <v>1232.9000000000001</v>
      </c>
      <c r="F13">
        <v>7</v>
      </c>
      <c r="G13">
        <v>1310.8</v>
      </c>
      <c r="H13" t="s">
        <v>360</v>
      </c>
      <c r="I13" t="s">
        <v>361</v>
      </c>
      <c r="J13">
        <v>5</v>
      </c>
    </row>
    <row r="14" spans="1:10" x14ac:dyDescent="0.2">
      <c r="A14" s="106"/>
    </row>
    <row r="15" spans="1:10" ht="15" x14ac:dyDescent="0.2">
      <c r="A15" s="107" t="s">
        <v>75</v>
      </c>
      <c r="B15" t="s">
        <v>38</v>
      </c>
      <c r="C15">
        <v>1287.7</v>
      </c>
      <c r="D15">
        <v>7</v>
      </c>
      <c r="E15">
        <v>1757.5</v>
      </c>
      <c r="F15">
        <v>6</v>
      </c>
      <c r="G15">
        <v>1005.9</v>
      </c>
      <c r="H15" t="s">
        <v>362</v>
      </c>
      <c r="I15" t="s">
        <v>363</v>
      </c>
      <c r="J15">
        <v>6</v>
      </c>
    </row>
    <row r="16" spans="1:10" x14ac:dyDescent="0.2">
      <c r="A16" s="106"/>
    </row>
    <row r="17" spans="1:10" ht="15" x14ac:dyDescent="0.2">
      <c r="A17" s="107" t="s">
        <v>166</v>
      </c>
      <c r="B17" t="s">
        <v>38</v>
      </c>
      <c r="C17">
        <v>1050</v>
      </c>
      <c r="D17">
        <v>8</v>
      </c>
      <c r="E17">
        <v>551</v>
      </c>
      <c r="F17">
        <v>10</v>
      </c>
      <c r="G17">
        <v>545.70000000000005</v>
      </c>
      <c r="H17" t="s">
        <v>364</v>
      </c>
      <c r="I17" t="s">
        <v>365</v>
      </c>
      <c r="J17">
        <v>27</v>
      </c>
    </row>
    <row r="18" spans="1:10" x14ac:dyDescent="0.2">
      <c r="A18" s="106"/>
    </row>
    <row r="19" spans="1:10" ht="15" x14ac:dyDescent="0.2">
      <c r="A19" s="107" t="s">
        <v>60</v>
      </c>
      <c r="B19" t="s">
        <v>38</v>
      </c>
      <c r="C19">
        <v>950.6</v>
      </c>
      <c r="D19">
        <v>9</v>
      </c>
      <c r="E19">
        <v>424.2</v>
      </c>
      <c r="F19">
        <v>15</v>
      </c>
      <c r="G19">
        <v>518.20000000000005</v>
      </c>
      <c r="H19" t="s">
        <v>366</v>
      </c>
      <c r="I19" t="s">
        <v>367</v>
      </c>
      <c r="J19">
        <v>11</v>
      </c>
    </row>
    <row r="20" spans="1:10" x14ac:dyDescent="0.2">
      <c r="A20" s="106"/>
    </row>
    <row r="21" spans="1:10" ht="15" x14ac:dyDescent="0.2">
      <c r="A21" s="107" t="s">
        <v>63</v>
      </c>
      <c r="B21" t="s">
        <v>38</v>
      </c>
      <c r="C21">
        <v>807.2</v>
      </c>
      <c r="D21">
        <v>10</v>
      </c>
      <c r="E21">
        <v>295.39999999999998</v>
      </c>
      <c r="F21">
        <v>19</v>
      </c>
      <c r="G21">
        <v>712.4</v>
      </c>
      <c r="H21" t="s">
        <v>368</v>
      </c>
      <c r="I21" t="s">
        <v>369</v>
      </c>
      <c r="J21">
        <v>9</v>
      </c>
    </row>
    <row r="22" spans="1:10" x14ac:dyDescent="0.2">
      <c r="A22" s="106"/>
    </row>
    <row r="23" spans="1:10" ht="15" x14ac:dyDescent="0.2">
      <c r="A23" s="107" t="s">
        <v>78</v>
      </c>
      <c r="B23" t="s">
        <v>38</v>
      </c>
      <c r="C23">
        <v>731.8</v>
      </c>
      <c r="D23">
        <v>11</v>
      </c>
      <c r="E23">
        <v>964.1</v>
      </c>
      <c r="F23">
        <v>8</v>
      </c>
      <c r="G23">
        <v>852.4</v>
      </c>
      <c r="H23" t="s">
        <v>370</v>
      </c>
      <c r="I23" t="s">
        <v>371</v>
      </c>
      <c r="J23">
        <v>7</v>
      </c>
    </row>
    <row r="24" spans="1:10" x14ac:dyDescent="0.2">
      <c r="A24" s="106"/>
    </row>
    <row r="25" spans="1:10" ht="15" x14ac:dyDescent="0.2">
      <c r="A25" s="107" t="s">
        <v>55</v>
      </c>
      <c r="B25" t="s">
        <v>38</v>
      </c>
      <c r="C25">
        <v>653.4</v>
      </c>
      <c r="D25">
        <v>12</v>
      </c>
      <c r="E25">
        <v>480.3</v>
      </c>
      <c r="F25">
        <v>13</v>
      </c>
      <c r="G25">
        <v>548.1</v>
      </c>
      <c r="H25" t="s">
        <v>372</v>
      </c>
      <c r="I25" t="s">
        <v>373</v>
      </c>
      <c r="J25">
        <v>12</v>
      </c>
    </row>
    <row r="26" spans="1:10" x14ac:dyDescent="0.2">
      <c r="A26" s="106"/>
    </row>
    <row r="27" spans="1:10" ht="15" x14ac:dyDescent="0.2">
      <c r="A27" s="107" t="s">
        <v>61</v>
      </c>
      <c r="B27" t="s">
        <v>38</v>
      </c>
      <c r="C27">
        <v>596.70000000000005</v>
      </c>
      <c r="D27">
        <v>13</v>
      </c>
      <c r="E27">
        <v>711.6</v>
      </c>
      <c r="F27">
        <v>9</v>
      </c>
      <c r="G27">
        <v>727.6</v>
      </c>
      <c r="H27" t="s">
        <v>374</v>
      </c>
      <c r="I27" t="s">
        <v>375</v>
      </c>
      <c r="J27">
        <v>10</v>
      </c>
    </row>
    <row r="28" spans="1:10" x14ac:dyDescent="0.2">
      <c r="A28" s="106"/>
    </row>
    <row r="29" spans="1:10" ht="15" x14ac:dyDescent="0.2">
      <c r="A29" s="107" t="s">
        <v>376</v>
      </c>
      <c r="B29" t="s">
        <v>38</v>
      </c>
      <c r="C29">
        <v>591.29999999999995</v>
      </c>
      <c r="D29">
        <v>14</v>
      </c>
      <c r="E29">
        <v>212.7</v>
      </c>
      <c r="F29">
        <v>26</v>
      </c>
      <c r="G29">
        <v>314.39999999999998</v>
      </c>
      <c r="H29" t="s">
        <v>377</v>
      </c>
      <c r="I29" t="s">
        <v>378</v>
      </c>
      <c r="J29">
        <v>0</v>
      </c>
    </row>
    <row r="30" spans="1:10" x14ac:dyDescent="0.2">
      <c r="A30" s="106"/>
    </row>
    <row r="31" spans="1:10" ht="15" x14ac:dyDescent="0.2">
      <c r="A31" s="107" t="s">
        <v>69</v>
      </c>
      <c r="B31" t="s">
        <v>38</v>
      </c>
      <c r="C31">
        <v>506.9</v>
      </c>
      <c r="D31">
        <v>15</v>
      </c>
      <c r="E31">
        <v>523.6</v>
      </c>
      <c r="F31">
        <v>11</v>
      </c>
      <c r="G31">
        <v>486.2</v>
      </c>
      <c r="H31" t="s">
        <v>379</v>
      </c>
      <c r="I31" t="s">
        <v>380</v>
      </c>
      <c r="J31">
        <v>18</v>
      </c>
    </row>
    <row r="32" spans="1:10" x14ac:dyDescent="0.2">
      <c r="A32" s="106"/>
    </row>
    <row r="33" spans="1:10" ht="15" x14ac:dyDescent="0.2">
      <c r="A33" s="107" t="s">
        <v>47</v>
      </c>
      <c r="B33" t="s">
        <v>38</v>
      </c>
      <c r="C33">
        <v>386.1</v>
      </c>
      <c r="D33">
        <v>16</v>
      </c>
      <c r="E33">
        <v>467</v>
      </c>
      <c r="F33">
        <v>14</v>
      </c>
      <c r="G33">
        <v>823.7</v>
      </c>
      <c r="H33" t="s">
        <v>381</v>
      </c>
      <c r="I33" t="s">
        <v>382</v>
      </c>
      <c r="J33">
        <v>13</v>
      </c>
    </row>
    <row r="34" spans="1:10" x14ac:dyDescent="0.2">
      <c r="A34" s="106"/>
    </row>
    <row r="35" spans="1:10" ht="15" x14ac:dyDescent="0.2">
      <c r="A35" s="107" t="s">
        <v>56</v>
      </c>
      <c r="B35" t="s">
        <v>38</v>
      </c>
      <c r="C35">
        <v>366.1</v>
      </c>
      <c r="D35">
        <v>17</v>
      </c>
      <c r="E35">
        <v>319</v>
      </c>
      <c r="F35">
        <v>17</v>
      </c>
      <c r="G35">
        <v>277.60000000000002</v>
      </c>
      <c r="H35" t="s">
        <v>383</v>
      </c>
      <c r="I35" t="s">
        <v>384</v>
      </c>
      <c r="J35">
        <v>14</v>
      </c>
    </row>
    <row r="36" spans="1:10" x14ac:dyDescent="0.2">
      <c r="A36" s="106"/>
    </row>
    <row r="37" spans="1:10" ht="15" x14ac:dyDescent="0.2">
      <c r="A37" s="107" t="s">
        <v>68</v>
      </c>
      <c r="B37" t="s">
        <v>38</v>
      </c>
      <c r="C37">
        <v>318.5</v>
      </c>
      <c r="D37">
        <v>18</v>
      </c>
      <c r="E37">
        <v>259.5</v>
      </c>
      <c r="F37">
        <v>21</v>
      </c>
      <c r="G37">
        <v>408.7</v>
      </c>
      <c r="H37" t="s">
        <v>385</v>
      </c>
      <c r="I37" t="s">
        <v>386</v>
      </c>
      <c r="J37">
        <v>16</v>
      </c>
    </row>
    <row r="38" spans="1:10" x14ac:dyDescent="0.2">
      <c r="A38" s="106"/>
    </row>
    <row r="39" spans="1:10" ht="15" x14ac:dyDescent="0.2">
      <c r="A39" s="107" t="s">
        <v>67</v>
      </c>
      <c r="B39" t="s">
        <v>38</v>
      </c>
      <c r="C39">
        <v>302.3</v>
      </c>
      <c r="D39">
        <v>19</v>
      </c>
      <c r="E39">
        <v>301.10000000000002</v>
      </c>
      <c r="F39">
        <v>18</v>
      </c>
      <c r="G39">
        <v>274.60000000000002</v>
      </c>
      <c r="H39" t="s">
        <v>387</v>
      </c>
      <c r="I39" t="s">
        <v>388</v>
      </c>
      <c r="J39">
        <v>20</v>
      </c>
    </row>
    <row r="40" spans="1:10" x14ac:dyDescent="0.2">
      <c r="A40" s="106"/>
    </row>
    <row r="41" spans="1:10" ht="15" x14ac:dyDescent="0.2">
      <c r="A41" s="107" t="s">
        <v>87</v>
      </c>
      <c r="B41" t="s">
        <v>38</v>
      </c>
      <c r="C41">
        <v>284.39999999999998</v>
      </c>
      <c r="D41">
        <v>20</v>
      </c>
      <c r="E41">
        <v>213.3</v>
      </c>
      <c r="F41">
        <v>25</v>
      </c>
      <c r="G41">
        <v>206.8</v>
      </c>
      <c r="H41" t="s">
        <v>389</v>
      </c>
      <c r="I41" t="s">
        <v>390</v>
      </c>
      <c r="J41">
        <v>15</v>
      </c>
    </row>
    <row r="42" spans="1:10" x14ac:dyDescent="0.2">
      <c r="A42" s="106"/>
    </row>
    <row r="43" spans="1:10" ht="15" x14ac:dyDescent="0.2">
      <c r="A43" s="107" t="s">
        <v>125</v>
      </c>
      <c r="B43" t="s">
        <v>38</v>
      </c>
      <c r="C43">
        <v>215.6</v>
      </c>
      <c r="D43">
        <v>21</v>
      </c>
      <c r="E43">
        <v>356.8</v>
      </c>
      <c r="F43">
        <v>16</v>
      </c>
      <c r="G43">
        <v>187.8</v>
      </c>
      <c r="H43" t="s">
        <v>391</v>
      </c>
      <c r="I43" t="s">
        <v>392</v>
      </c>
      <c r="J43">
        <v>19</v>
      </c>
    </row>
    <row r="44" spans="1:10" x14ac:dyDescent="0.2">
      <c r="A44" s="106"/>
    </row>
    <row r="45" spans="1:10" ht="15" x14ac:dyDescent="0.2">
      <c r="A45" s="107" t="s">
        <v>44</v>
      </c>
      <c r="B45" t="s">
        <v>38</v>
      </c>
      <c r="C45">
        <v>201.2</v>
      </c>
      <c r="D45">
        <v>22</v>
      </c>
      <c r="E45">
        <v>215.8</v>
      </c>
      <c r="F45">
        <v>24</v>
      </c>
      <c r="G45">
        <v>2</v>
      </c>
      <c r="H45" t="s">
        <v>393</v>
      </c>
      <c r="I45" t="s">
        <v>394</v>
      </c>
      <c r="J45">
        <v>28</v>
      </c>
    </row>
    <row r="46" spans="1:10" x14ac:dyDescent="0.2">
      <c r="A46" s="106"/>
    </row>
    <row r="47" spans="1:10" ht="15" x14ac:dyDescent="0.2">
      <c r="A47" s="107" t="s">
        <v>84</v>
      </c>
      <c r="B47" t="s">
        <v>38</v>
      </c>
      <c r="C47">
        <v>198.6</v>
      </c>
      <c r="D47">
        <v>23</v>
      </c>
      <c r="E47">
        <v>251.5</v>
      </c>
      <c r="F47">
        <v>22</v>
      </c>
      <c r="G47">
        <v>118.7</v>
      </c>
      <c r="H47" t="s">
        <v>395</v>
      </c>
      <c r="I47" t="s">
        <v>396</v>
      </c>
      <c r="J47">
        <v>21</v>
      </c>
    </row>
    <row r="48" spans="1:10" x14ac:dyDescent="0.2">
      <c r="A48" s="106"/>
    </row>
    <row r="49" spans="1:10" ht="15" x14ac:dyDescent="0.2">
      <c r="A49" s="107" t="s">
        <v>57</v>
      </c>
      <c r="B49" t="s">
        <v>38</v>
      </c>
      <c r="C49">
        <v>179.9</v>
      </c>
      <c r="D49">
        <v>24</v>
      </c>
      <c r="E49">
        <v>135.30000000000001</v>
      </c>
      <c r="F49">
        <v>28</v>
      </c>
      <c r="G49">
        <v>108.2</v>
      </c>
      <c r="H49" t="s">
        <v>397</v>
      </c>
      <c r="I49" t="s">
        <v>398</v>
      </c>
      <c r="J49">
        <v>29</v>
      </c>
    </row>
    <row r="50" spans="1:10" x14ac:dyDescent="0.2">
      <c r="A50" s="106"/>
    </row>
    <row r="51" spans="1:10" ht="15" x14ac:dyDescent="0.2">
      <c r="A51" s="107" t="s">
        <v>45</v>
      </c>
      <c r="B51" t="s">
        <v>38</v>
      </c>
      <c r="C51">
        <v>171.7</v>
      </c>
      <c r="D51">
        <v>25</v>
      </c>
      <c r="E51">
        <v>232.8</v>
      </c>
      <c r="F51">
        <v>23</v>
      </c>
      <c r="G51">
        <v>257.2</v>
      </c>
      <c r="H51" t="s">
        <v>399</v>
      </c>
      <c r="I51" t="s">
        <v>400</v>
      </c>
      <c r="J51">
        <v>17</v>
      </c>
    </row>
    <row r="52" spans="1:10" x14ac:dyDescent="0.2">
      <c r="A52" s="106"/>
    </row>
    <row r="53" spans="1:10" ht="15" x14ac:dyDescent="0.2">
      <c r="A53" s="107" t="s">
        <v>90</v>
      </c>
      <c r="B53" t="s">
        <v>38</v>
      </c>
      <c r="C53">
        <v>147.5</v>
      </c>
      <c r="D53">
        <v>26</v>
      </c>
      <c r="E53">
        <v>123.6</v>
      </c>
      <c r="F53">
        <v>29</v>
      </c>
      <c r="G53">
        <v>0</v>
      </c>
      <c r="H53" t="s">
        <v>401</v>
      </c>
      <c r="I53" t="s">
        <v>402</v>
      </c>
      <c r="J53">
        <v>0</v>
      </c>
    </row>
    <row r="54" spans="1:10" x14ac:dyDescent="0.2">
      <c r="A54" s="106"/>
    </row>
    <row r="55" spans="1:10" ht="15" x14ac:dyDescent="0.2">
      <c r="A55" s="107" t="s">
        <v>89</v>
      </c>
      <c r="B55" t="s">
        <v>38</v>
      </c>
      <c r="C55">
        <v>138.4</v>
      </c>
      <c r="D55">
        <v>27</v>
      </c>
      <c r="E55">
        <v>184</v>
      </c>
      <c r="F55">
        <v>27</v>
      </c>
      <c r="G55">
        <v>103.2</v>
      </c>
      <c r="H55" t="s">
        <v>402</v>
      </c>
      <c r="I55" t="s">
        <v>378</v>
      </c>
      <c r="J55">
        <v>0</v>
      </c>
    </row>
    <row r="56" spans="1:10" x14ac:dyDescent="0.2">
      <c r="A56" s="106"/>
    </row>
    <row r="57" spans="1:10" ht="15" x14ac:dyDescent="0.2">
      <c r="A57" s="107" t="s">
        <v>70</v>
      </c>
      <c r="B57" t="s">
        <v>38</v>
      </c>
      <c r="C57">
        <v>88.8</v>
      </c>
      <c r="D57">
        <v>28</v>
      </c>
      <c r="E57">
        <v>37.4</v>
      </c>
      <c r="F57">
        <v>34</v>
      </c>
      <c r="G57">
        <v>29.5</v>
      </c>
      <c r="H57" t="s">
        <v>403</v>
      </c>
      <c r="I57" t="s">
        <v>404</v>
      </c>
      <c r="J57">
        <v>24</v>
      </c>
    </row>
    <row r="58" spans="1:10" x14ac:dyDescent="0.2">
      <c r="A58" s="106"/>
    </row>
    <row r="59" spans="1:10" ht="15" x14ac:dyDescent="0.2">
      <c r="A59" s="107" t="s">
        <v>86</v>
      </c>
      <c r="B59" t="s">
        <v>38</v>
      </c>
      <c r="C59">
        <v>57.8</v>
      </c>
      <c r="D59">
        <v>29</v>
      </c>
      <c r="E59">
        <v>260.8</v>
      </c>
      <c r="F59">
        <v>20</v>
      </c>
      <c r="G59">
        <v>404.5</v>
      </c>
      <c r="H59" t="s">
        <v>405</v>
      </c>
      <c r="I59" t="s">
        <v>406</v>
      </c>
      <c r="J59">
        <v>31</v>
      </c>
    </row>
    <row r="60" spans="1:10" x14ac:dyDescent="0.2">
      <c r="A60" s="106"/>
    </row>
    <row r="61" spans="1:10" ht="15" x14ac:dyDescent="0.2">
      <c r="A61" s="107" t="s">
        <v>42</v>
      </c>
      <c r="B61" t="s">
        <v>38</v>
      </c>
      <c r="C61">
        <v>49.3</v>
      </c>
      <c r="D61">
        <v>30</v>
      </c>
      <c r="E61">
        <v>0</v>
      </c>
      <c r="F61">
        <v>0</v>
      </c>
      <c r="G61">
        <v>0</v>
      </c>
      <c r="H61" t="s">
        <v>378</v>
      </c>
      <c r="I61" t="s">
        <v>378</v>
      </c>
      <c r="J61">
        <v>0</v>
      </c>
    </row>
    <row r="62" spans="1:10" x14ac:dyDescent="0.2">
      <c r="A62" s="106"/>
    </row>
    <row r="63" spans="1:10" ht="15" x14ac:dyDescent="0.2">
      <c r="A63" s="107" t="s">
        <v>64</v>
      </c>
      <c r="B63" t="s">
        <v>38</v>
      </c>
      <c r="C63">
        <v>48</v>
      </c>
      <c r="D63">
        <v>31</v>
      </c>
      <c r="E63">
        <v>88.1</v>
      </c>
      <c r="F63">
        <v>32</v>
      </c>
      <c r="G63">
        <v>125.8</v>
      </c>
      <c r="H63" t="s">
        <v>407</v>
      </c>
      <c r="I63" t="s">
        <v>408</v>
      </c>
      <c r="J63">
        <v>23</v>
      </c>
    </row>
    <row r="64" spans="1:10" x14ac:dyDescent="0.2">
      <c r="A64" s="106"/>
    </row>
    <row r="65" spans="1:10" ht="15" x14ac:dyDescent="0.2">
      <c r="A65" s="107" t="s">
        <v>79</v>
      </c>
      <c r="B65" t="s">
        <v>38</v>
      </c>
      <c r="C65">
        <v>36.1</v>
      </c>
      <c r="D65">
        <v>32</v>
      </c>
      <c r="E65">
        <v>34.6</v>
      </c>
      <c r="F65">
        <v>35</v>
      </c>
      <c r="G65">
        <v>32.799999999999997</v>
      </c>
      <c r="H65" t="s">
        <v>409</v>
      </c>
      <c r="I65" t="s">
        <v>410</v>
      </c>
      <c r="J65">
        <v>34</v>
      </c>
    </row>
    <row r="66" spans="1:10" x14ac:dyDescent="0.2">
      <c r="A66" s="106"/>
    </row>
    <row r="67" spans="1:10" ht="15" x14ac:dyDescent="0.2">
      <c r="A67" s="107" t="s">
        <v>54</v>
      </c>
      <c r="B67" t="s">
        <v>38</v>
      </c>
      <c r="C67">
        <v>30.9</v>
      </c>
      <c r="D67">
        <v>33</v>
      </c>
      <c r="E67">
        <v>88.4</v>
      </c>
      <c r="F67">
        <v>31</v>
      </c>
      <c r="G67">
        <v>84.9</v>
      </c>
      <c r="H67" t="s">
        <v>411</v>
      </c>
      <c r="I67" t="s">
        <v>412</v>
      </c>
      <c r="J67">
        <v>22</v>
      </c>
    </row>
    <row r="68" spans="1:10" x14ac:dyDescent="0.2">
      <c r="A68" s="106"/>
    </row>
    <row r="69" spans="1:10" ht="15" x14ac:dyDescent="0.2">
      <c r="A69" s="107" t="s">
        <v>66</v>
      </c>
      <c r="B69" t="s">
        <v>38</v>
      </c>
      <c r="C69">
        <v>30.3</v>
      </c>
      <c r="D69">
        <v>34</v>
      </c>
      <c r="E69">
        <v>26.7</v>
      </c>
      <c r="F69">
        <v>36</v>
      </c>
      <c r="G69">
        <v>23.6</v>
      </c>
      <c r="H69" t="s">
        <v>413</v>
      </c>
      <c r="I69" t="s">
        <v>414</v>
      </c>
      <c r="J69">
        <v>30</v>
      </c>
    </row>
    <row r="70" spans="1:10" x14ac:dyDescent="0.2">
      <c r="A70" s="106"/>
    </row>
    <row r="71" spans="1:10" ht="15" x14ac:dyDescent="0.2">
      <c r="A71" s="107" t="s">
        <v>100</v>
      </c>
      <c r="B71" t="s">
        <v>38</v>
      </c>
      <c r="C71">
        <v>28</v>
      </c>
      <c r="D71">
        <v>35</v>
      </c>
      <c r="E71">
        <v>113.8</v>
      </c>
      <c r="F71">
        <v>30</v>
      </c>
      <c r="G71">
        <v>37.5</v>
      </c>
      <c r="H71" t="s">
        <v>415</v>
      </c>
      <c r="I71" t="s">
        <v>416</v>
      </c>
      <c r="J71">
        <v>26</v>
      </c>
    </row>
    <row r="72" spans="1:10" x14ac:dyDescent="0.2">
      <c r="A72" s="106"/>
    </row>
    <row r="73" spans="1:10" ht="15" x14ac:dyDescent="0.2">
      <c r="A73" s="107" t="s">
        <v>58</v>
      </c>
      <c r="B73" t="s">
        <v>38</v>
      </c>
      <c r="C73">
        <v>17.5</v>
      </c>
      <c r="D73">
        <v>36</v>
      </c>
      <c r="E73">
        <v>0.4</v>
      </c>
      <c r="F73">
        <v>46</v>
      </c>
      <c r="G73">
        <v>19.5</v>
      </c>
      <c r="H73" t="s">
        <v>417</v>
      </c>
      <c r="I73" t="s">
        <v>418</v>
      </c>
      <c r="J73">
        <v>33</v>
      </c>
    </row>
    <row r="74" spans="1:10" x14ac:dyDescent="0.2">
      <c r="A74" s="106"/>
    </row>
    <row r="75" spans="1:10" ht="15" x14ac:dyDescent="0.2">
      <c r="A75" s="107" t="s">
        <v>93</v>
      </c>
      <c r="B75" t="s">
        <v>38</v>
      </c>
      <c r="C75">
        <v>14.1</v>
      </c>
      <c r="D75">
        <v>37</v>
      </c>
      <c r="E75">
        <v>17</v>
      </c>
      <c r="F75">
        <v>38</v>
      </c>
      <c r="G75">
        <v>35.5</v>
      </c>
      <c r="H75" t="s">
        <v>419</v>
      </c>
      <c r="I75" t="s">
        <v>420</v>
      </c>
      <c r="J75">
        <v>0</v>
      </c>
    </row>
    <row r="76" spans="1:10" x14ac:dyDescent="0.2">
      <c r="A76" s="106"/>
    </row>
    <row r="77" spans="1:10" ht="15" x14ac:dyDescent="0.2">
      <c r="A77" s="107" t="s">
        <v>99</v>
      </c>
      <c r="B77" t="s">
        <v>38</v>
      </c>
      <c r="C77">
        <v>10</v>
      </c>
      <c r="D77">
        <v>38</v>
      </c>
      <c r="E77">
        <v>0</v>
      </c>
      <c r="F77">
        <v>0</v>
      </c>
      <c r="G77">
        <v>0</v>
      </c>
      <c r="H77" t="s">
        <v>378</v>
      </c>
      <c r="I77" t="s">
        <v>378</v>
      </c>
      <c r="J77">
        <v>0</v>
      </c>
    </row>
    <row r="78" spans="1:10" x14ac:dyDescent="0.2">
      <c r="A78" s="106"/>
    </row>
    <row r="79" spans="1:10" ht="15" x14ac:dyDescent="0.2">
      <c r="A79" s="107" t="s">
        <v>71</v>
      </c>
      <c r="B79" t="s">
        <v>38</v>
      </c>
      <c r="C79">
        <v>9.9</v>
      </c>
      <c r="D79">
        <v>39</v>
      </c>
      <c r="E79">
        <v>16.3</v>
      </c>
      <c r="F79">
        <v>40</v>
      </c>
      <c r="G79">
        <v>25.9</v>
      </c>
      <c r="H79" t="s">
        <v>421</v>
      </c>
      <c r="I79" t="s">
        <v>422</v>
      </c>
      <c r="J79">
        <v>32</v>
      </c>
    </row>
    <row r="80" spans="1:10" x14ac:dyDescent="0.2">
      <c r="A80" s="106"/>
    </row>
    <row r="81" spans="1:10" ht="15" x14ac:dyDescent="0.2">
      <c r="A81" s="107" t="s">
        <v>423</v>
      </c>
      <c r="B81" t="s">
        <v>38</v>
      </c>
      <c r="C81">
        <v>8.8000000000000007</v>
      </c>
      <c r="D81">
        <v>40</v>
      </c>
      <c r="E81">
        <v>12</v>
      </c>
      <c r="F81">
        <v>41</v>
      </c>
      <c r="G81">
        <v>0.5</v>
      </c>
      <c r="H81" t="s">
        <v>424</v>
      </c>
      <c r="I81" t="s">
        <v>378</v>
      </c>
      <c r="J81">
        <v>0</v>
      </c>
    </row>
    <row r="82" spans="1:10" x14ac:dyDescent="0.2">
      <c r="A82" s="106"/>
    </row>
    <row r="83" spans="1:10" ht="15" x14ac:dyDescent="0.2">
      <c r="A83" s="107" t="s">
        <v>425</v>
      </c>
      <c r="B83" t="s">
        <v>38</v>
      </c>
      <c r="C83">
        <v>8</v>
      </c>
      <c r="D83">
        <v>41</v>
      </c>
      <c r="E83">
        <v>0</v>
      </c>
      <c r="F83">
        <v>0</v>
      </c>
      <c r="G83">
        <v>0</v>
      </c>
      <c r="H83" t="s">
        <v>378</v>
      </c>
      <c r="I83" t="s">
        <v>378</v>
      </c>
      <c r="J83">
        <v>0</v>
      </c>
    </row>
    <row r="84" spans="1:10" x14ac:dyDescent="0.2">
      <c r="A84" s="106"/>
    </row>
    <row r="85" spans="1:10" ht="15" x14ac:dyDescent="0.2">
      <c r="A85" s="107" t="s">
        <v>426</v>
      </c>
      <c r="B85" t="s">
        <v>38</v>
      </c>
      <c r="C85">
        <v>3.1</v>
      </c>
      <c r="D85">
        <v>42</v>
      </c>
      <c r="E85">
        <v>0</v>
      </c>
      <c r="F85">
        <v>0</v>
      </c>
      <c r="G85">
        <v>0</v>
      </c>
      <c r="H85" t="s">
        <v>378</v>
      </c>
      <c r="I85" t="s">
        <v>378</v>
      </c>
      <c r="J85">
        <v>0</v>
      </c>
    </row>
    <row r="86" spans="1:10" x14ac:dyDescent="0.2">
      <c r="A86" s="106"/>
    </row>
    <row r="87" spans="1:10" ht="15" x14ac:dyDescent="0.2">
      <c r="A87" s="107" t="s">
        <v>122</v>
      </c>
      <c r="B87" t="s">
        <v>38</v>
      </c>
      <c r="C87">
        <v>2.6</v>
      </c>
      <c r="D87">
        <v>43</v>
      </c>
      <c r="E87">
        <v>0</v>
      </c>
      <c r="F87">
        <v>0</v>
      </c>
      <c r="G87">
        <v>0</v>
      </c>
      <c r="H87" t="s">
        <v>378</v>
      </c>
      <c r="I87" t="s">
        <v>378</v>
      </c>
      <c r="J87">
        <v>0</v>
      </c>
    </row>
    <row r="88" spans="1:10" x14ac:dyDescent="0.2">
      <c r="A88" s="106"/>
    </row>
    <row r="89" spans="1:10" ht="15" x14ac:dyDescent="0.2">
      <c r="A89" s="107" t="s">
        <v>427</v>
      </c>
      <c r="B89" t="s">
        <v>38</v>
      </c>
      <c r="C89">
        <v>2.1</v>
      </c>
      <c r="D89">
        <v>44</v>
      </c>
      <c r="E89">
        <v>2.2999999999999998</v>
      </c>
      <c r="F89">
        <v>45</v>
      </c>
      <c r="G89">
        <v>0.8</v>
      </c>
      <c r="H89" t="s">
        <v>428</v>
      </c>
      <c r="I89" t="s">
        <v>378</v>
      </c>
      <c r="J89">
        <v>0</v>
      </c>
    </row>
    <row r="90" spans="1:10" x14ac:dyDescent="0.2">
      <c r="A90" s="106"/>
    </row>
    <row r="91" spans="1:10" ht="15" x14ac:dyDescent="0.2">
      <c r="A91" s="107" t="s">
        <v>429</v>
      </c>
      <c r="B91" t="s">
        <v>38</v>
      </c>
      <c r="C91">
        <v>1.2</v>
      </c>
      <c r="D91">
        <v>45</v>
      </c>
      <c r="E91">
        <v>17</v>
      </c>
      <c r="F91">
        <v>39</v>
      </c>
      <c r="G91">
        <v>0</v>
      </c>
      <c r="H91" t="s">
        <v>378</v>
      </c>
      <c r="I91" t="s">
        <v>378</v>
      </c>
      <c r="J91">
        <v>0</v>
      </c>
    </row>
    <row r="92" spans="1:10" x14ac:dyDescent="0.2">
      <c r="A92" s="106"/>
    </row>
    <row r="93" spans="1:10" ht="15" x14ac:dyDescent="0.2">
      <c r="A93" s="107" t="s">
        <v>52</v>
      </c>
      <c r="B93" t="s">
        <v>38</v>
      </c>
      <c r="C93">
        <v>0.5</v>
      </c>
      <c r="D93">
        <v>46</v>
      </c>
      <c r="E93">
        <v>3.5</v>
      </c>
      <c r="F93">
        <v>43</v>
      </c>
      <c r="G93">
        <v>12.3</v>
      </c>
      <c r="H93" t="s">
        <v>430</v>
      </c>
      <c r="I93" t="s">
        <v>431</v>
      </c>
      <c r="J93">
        <v>36</v>
      </c>
    </row>
    <row r="94" spans="1:10" x14ac:dyDescent="0.2">
      <c r="A94" s="106"/>
    </row>
    <row r="95" spans="1:10" ht="15" x14ac:dyDescent="0.2">
      <c r="A95" s="107" t="s">
        <v>124</v>
      </c>
      <c r="B95" t="s">
        <v>38</v>
      </c>
      <c r="C95">
        <v>0</v>
      </c>
      <c r="D95">
        <v>0</v>
      </c>
      <c r="E95">
        <v>486.1</v>
      </c>
      <c r="F95">
        <v>12</v>
      </c>
      <c r="G95">
        <v>316.89999999999998</v>
      </c>
      <c r="H95" t="s">
        <v>432</v>
      </c>
      <c r="I95" t="s">
        <v>433</v>
      </c>
      <c r="J95">
        <v>25</v>
      </c>
    </row>
    <row r="96" spans="1:10" x14ac:dyDescent="0.2">
      <c r="A96" s="106"/>
    </row>
    <row r="97" spans="1:10" ht="15" x14ac:dyDescent="0.2">
      <c r="A97" s="107" t="s">
        <v>123</v>
      </c>
      <c r="B97" t="s">
        <v>38</v>
      </c>
      <c r="C97">
        <v>0</v>
      </c>
      <c r="D97">
        <v>0</v>
      </c>
      <c r="E97">
        <v>67.8</v>
      </c>
      <c r="F97">
        <v>33</v>
      </c>
      <c r="G97">
        <v>0</v>
      </c>
      <c r="H97" t="s">
        <v>378</v>
      </c>
      <c r="I97" t="s">
        <v>378</v>
      </c>
      <c r="J97">
        <v>0</v>
      </c>
    </row>
    <row r="98" spans="1:10" x14ac:dyDescent="0.2">
      <c r="A98" s="106"/>
    </row>
    <row r="99" spans="1:10" ht="15" x14ac:dyDescent="0.2">
      <c r="A99" s="107" t="s">
        <v>167</v>
      </c>
      <c r="B99" t="s">
        <v>38</v>
      </c>
      <c r="C99">
        <v>0</v>
      </c>
      <c r="D99">
        <v>0</v>
      </c>
      <c r="E99">
        <v>26.1</v>
      </c>
      <c r="F99">
        <v>37</v>
      </c>
      <c r="G99">
        <v>15</v>
      </c>
      <c r="H99" t="s">
        <v>434</v>
      </c>
      <c r="I99" t="s">
        <v>378</v>
      </c>
      <c r="J99">
        <v>0</v>
      </c>
    </row>
    <row r="100" spans="1:10" x14ac:dyDescent="0.2">
      <c r="A100" s="106"/>
    </row>
    <row r="101" spans="1:10" ht="15" x14ac:dyDescent="0.2">
      <c r="A101" s="107" t="s">
        <v>435</v>
      </c>
      <c r="B101" t="s">
        <v>38</v>
      </c>
      <c r="C101">
        <v>0</v>
      </c>
      <c r="D101">
        <v>0</v>
      </c>
      <c r="E101">
        <v>6</v>
      </c>
      <c r="F101">
        <v>42</v>
      </c>
      <c r="G101">
        <v>0</v>
      </c>
      <c r="H101" t="s">
        <v>378</v>
      </c>
      <c r="I101" t="s">
        <v>378</v>
      </c>
      <c r="J101">
        <v>0</v>
      </c>
    </row>
    <row r="102" spans="1:10" x14ac:dyDescent="0.2">
      <c r="A102" s="106"/>
    </row>
    <row r="103" spans="1:10" ht="15" x14ac:dyDescent="0.2">
      <c r="A103" s="107" t="s">
        <v>436</v>
      </c>
      <c r="B103" t="s">
        <v>38</v>
      </c>
      <c r="C103">
        <v>0</v>
      </c>
      <c r="D103">
        <v>0</v>
      </c>
      <c r="E103">
        <v>2.5</v>
      </c>
      <c r="F103">
        <v>44</v>
      </c>
      <c r="G103">
        <v>0</v>
      </c>
      <c r="H103" t="s">
        <v>378</v>
      </c>
      <c r="I103" t="s">
        <v>378</v>
      </c>
      <c r="J103">
        <v>0</v>
      </c>
    </row>
    <row r="104" spans="1:10" x14ac:dyDescent="0.2">
      <c r="A104" s="106"/>
    </row>
    <row r="105" spans="1:10" ht="15" x14ac:dyDescent="0.2">
      <c r="A105" s="107" t="s">
        <v>97</v>
      </c>
      <c r="B105" t="s">
        <v>38</v>
      </c>
      <c r="C105">
        <v>0</v>
      </c>
      <c r="D105">
        <v>0</v>
      </c>
      <c r="E105">
        <v>0</v>
      </c>
      <c r="F105">
        <v>0</v>
      </c>
      <c r="G105">
        <v>0</v>
      </c>
      <c r="H105" t="s">
        <v>437</v>
      </c>
      <c r="I105" t="s">
        <v>438</v>
      </c>
      <c r="J105">
        <v>0</v>
      </c>
    </row>
    <row r="106" spans="1:10" x14ac:dyDescent="0.2">
      <c r="A106" s="106"/>
    </row>
    <row r="107" spans="1:10" ht="15" x14ac:dyDescent="0.2">
      <c r="A107" s="107" t="s">
        <v>88</v>
      </c>
      <c r="B107" t="s">
        <v>34</v>
      </c>
      <c r="C107" t="s">
        <v>130</v>
      </c>
      <c r="D107" t="s">
        <v>131</v>
      </c>
      <c r="E107" t="s">
        <v>88</v>
      </c>
      <c r="F107" t="s">
        <v>116</v>
      </c>
      <c r="G107" t="s">
        <v>130</v>
      </c>
      <c r="H107" t="s">
        <v>187</v>
      </c>
      <c r="I107" t="s">
        <v>439</v>
      </c>
      <c r="J107" t="s">
        <v>131</v>
      </c>
    </row>
    <row r="108" spans="1:10" ht="15" x14ac:dyDescent="0.2">
      <c r="A108" s="107" t="s">
        <v>168</v>
      </c>
      <c r="B108" t="s">
        <v>38</v>
      </c>
      <c r="C108">
        <v>58117.7</v>
      </c>
      <c r="E108">
        <v>50839.199999999997</v>
      </c>
      <c r="G108">
        <v>49801.3</v>
      </c>
      <c r="H108">
        <v>44526.1</v>
      </c>
      <c r="I108">
        <v>36243</v>
      </c>
    </row>
    <row r="109" spans="1:10" ht="15" x14ac:dyDescent="0.2">
      <c r="A109" s="107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="115" zoomScaleNormal="11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20" sqref="B20:E20"/>
    </sheetView>
  </sheetViews>
  <sheetFormatPr defaultRowHeight="12.75" x14ac:dyDescent="0.2"/>
  <cols>
    <col min="1" max="1" width="36.5703125" bestFit="1" customWidth="1"/>
  </cols>
  <sheetData>
    <row r="1" spans="1:7" ht="13.5" x14ac:dyDescent="0.25">
      <c r="A1" s="289"/>
    </row>
    <row r="2" spans="1:7" ht="13.5" x14ac:dyDescent="0.25">
      <c r="A2" s="289" t="s">
        <v>32</v>
      </c>
      <c r="E2" t="s">
        <v>327</v>
      </c>
      <c r="F2" t="s">
        <v>452</v>
      </c>
      <c r="G2">
        <f>- 8/31</f>
        <v>-0.25806451612903225</v>
      </c>
    </row>
    <row r="3" spans="1:7" ht="13.5" x14ac:dyDescent="0.25">
      <c r="A3" s="289" t="s">
        <v>474</v>
      </c>
      <c r="B3" t="s">
        <v>475</v>
      </c>
      <c r="C3" t="s">
        <v>458</v>
      </c>
      <c r="D3" t="s">
        <v>346</v>
      </c>
      <c r="E3" t="s">
        <v>453</v>
      </c>
      <c r="F3" t="s">
        <v>464</v>
      </c>
      <c r="G3" t="s">
        <v>328</v>
      </c>
    </row>
    <row r="4" spans="1:7" ht="13.5" x14ac:dyDescent="0.25">
      <c r="A4" s="289" t="s">
        <v>476</v>
      </c>
      <c r="B4" s="100" t="s">
        <v>497</v>
      </c>
      <c r="C4" s="100" t="s">
        <v>498</v>
      </c>
    </row>
    <row r="5" spans="1:7" ht="13.5" x14ac:dyDescent="0.25">
      <c r="A5" s="290" t="s">
        <v>477</v>
      </c>
      <c r="B5" t="s">
        <v>91</v>
      </c>
      <c r="C5" t="s">
        <v>88</v>
      </c>
      <c r="D5" t="s">
        <v>88</v>
      </c>
      <c r="E5" t="s">
        <v>130</v>
      </c>
      <c r="F5" t="s">
        <v>105</v>
      </c>
      <c r="G5" t="s">
        <v>91</v>
      </c>
    </row>
    <row r="6" spans="1:7" ht="13.5" x14ac:dyDescent="0.25">
      <c r="A6" s="289" t="s">
        <v>38</v>
      </c>
      <c r="B6" t="s">
        <v>454</v>
      </c>
      <c r="C6" t="s">
        <v>459</v>
      </c>
      <c r="D6" t="s">
        <v>347</v>
      </c>
      <c r="E6" t="s">
        <v>38</v>
      </c>
      <c r="F6" t="s">
        <v>465</v>
      </c>
      <c r="G6" t="s">
        <v>449</v>
      </c>
    </row>
    <row r="7" spans="1:7" ht="13.5" x14ac:dyDescent="0.25">
      <c r="A7" s="289" t="s">
        <v>163</v>
      </c>
      <c r="B7" t="s">
        <v>91</v>
      </c>
      <c r="C7" t="s">
        <v>88</v>
      </c>
      <c r="D7" t="s">
        <v>88</v>
      </c>
      <c r="E7" t="s">
        <v>130</v>
      </c>
      <c r="F7" t="s">
        <v>105</v>
      </c>
      <c r="G7" t="s">
        <v>91</v>
      </c>
    </row>
    <row r="8" spans="1:7" ht="13.5" x14ac:dyDescent="0.25">
      <c r="A8" s="289" t="s">
        <v>478</v>
      </c>
      <c r="B8" t="s">
        <v>479</v>
      </c>
      <c r="C8" t="s">
        <v>460</v>
      </c>
      <c r="D8" t="s">
        <v>349</v>
      </c>
      <c r="E8" t="s">
        <v>329</v>
      </c>
      <c r="F8" t="s">
        <v>466</v>
      </c>
      <c r="G8" t="s">
        <v>467</v>
      </c>
    </row>
    <row r="9" spans="1:7" ht="13.5" x14ac:dyDescent="0.25">
      <c r="A9" s="289" t="s">
        <v>163</v>
      </c>
      <c r="B9" t="s">
        <v>91</v>
      </c>
      <c r="C9" t="s">
        <v>88</v>
      </c>
      <c r="D9" t="s">
        <v>88</v>
      </c>
      <c r="E9" t="s">
        <v>130</v>
      </c>
      <c r="F9" t="s">
        <v>105</v>
      </c>
      <c r="G9" t="s">
        <v>91</v>
      </c>
    </row>
    <row r="10" spans="1:7" ht="13.5" x14ac:dyDescent="0.25">
      <c r="A10" s="289" t="s">
        <v>480</v>
      </c>
      <c r="B10" t="s">
        <v>481</v>
      </c>
      <c r="C10" t="s">
        <v>461</v>
      </c>
      <c r="D10" t="s">
        <v>333</v>
      </c>
      <c r="E10" t="s">
        <v>455</v>
      </c>
      <c r="F10" t="s">
        <v>468</v>
      </c>
      <c r="G10" t="s">
        <v>469</v>
      </c>
    </row>
    <row r="11" spans="1:7" ht="13.5" x14ac:dyDescent="0.25">
      <c r="A11" s="290" t="s">
        <v>477</v>
      </c>
      <c r="B11" t="s">
        <v>91</v>
      </c>
      <c r="C11" t="s">
        <v>88</v>
      </c>
      <c r="D11" t="s">
        <v>88</v>
      </c>
      <c r="E11" t="s">
        <v>130</v>
      </c>
      <c r="F11" t="s">
        <v>105</v>
      </c>
      <c r="G11" t="s">
        <v>91</v>
      </c>
    </row>
    <row r="12" spans="1:7" ht="13.5" x14ac:dyDescent="0.25">
      <c r="A12" s="289" t="s">
        <v>38</v>
      </c>
    </row>
    <row r="13" spans="1:7" ht="13.5" x14ac:dyDescent="0.25">
      <c r="A13" s="289" t="s">
        <v>268</v>
      </c>
      <c r="B13">
        <v>40</v>
      </c>
      <c r="C13">
        <v>9.5</v>
      </c>
      <c r="D13">
        <v>5051.1000000000004</v>
      </c>
      <c r="E13">
        <v>4397.3</v>
      </c>
      <c r="F13">
        <v>100</v>
      </c>
      <c r="G13">
        <v>0</v>
      </c>
    </row>
    <row r="14" spans="1:7" ht="13.5" x14ac:dyDescent="0.25">
      <c r="A14" s="289" t="s">
        <v>488</v>
      </c>
      <c r="B14">
        <v>0</v>
      </c>
      <c r="C14">
        <v>9.5</v>
      </c>
      <c r="D14">
        <v>0</v>
      </c>
      <c r="E14">
        <v>17</v>
      </c>
      <c r="F14">
        <v>0</v>
      </c>
      <c r="G14">
        <v>0</v>
      </c>
    </row>
    <row r="15" spans="1:7" ht="13.5" x14ac:dyDescent="0.25">
      <c r="A15" s="289" t="s">
        <v>448</v>
      </c>
      <c r="B15">
        <v>0</v>
      </c>
      <c r="C15">
        <v>0</v>
      </c>
      <c r="D15">
        <v>146.19999999999999</v>
      </c>
      <c r="E15">
        <v>198.6</v>
      </c>
      <c r="F15">
        <v>0</v>
      </c>
      <c r="G15">
        <v>0</v>
      </c>
    </row>
    <row r="16" spans="1:7" ht="13.5" x14ac:dyDescent="0.25">
      <c r="A16" s="289" t="s">
        <v>320</v>
      </c>
      <c r="B16">
        <v>0</v>
      </c>
      <c r="C16">
        <v>0</v>
      </c>
      <c r="D16">
        <v>1243.5999999999999</v>
      </c>
      <c r="E16">
        <v>1148.4000000000001</v>
      </c>
      <c r="F16">
        <v>0</v>
      </c>
      <c r="G16">
        <v>0</v>
      </c>
    </row>
    <row r="17" spans="1:7" ht="13.5" x14ac:dyDescent="0.25">
      <c r="A17" s="289" t="s">
        <v>489</v>
      </c>
      <c r="B17">
        <v>0</v>
      </c>
      <c r="C17">
        <v>0</v>
      </c>
      <c r="D17">
        <v>0</v>
      </c>
      <c r="E17">
        <v>14.1</v>
      </c>
      <c r="F17">
        <v>0</v>
      </c>
      <c r="G17">
        <v>0</v>
      </c>
    </row>
    <row r="18" spans="1:7" ht="13.5" x14ac:dyDescent="0.25">
      <c r="A18" s="289" t="s">
        <v>447</v>
      </c>
      <c r="B18">
        <v>0</v>
      </c>
      <c r="C18">
        <v>0</v>
      </c>
      <c r="D18">
        <v>4.5999999999999996</v>
      </c>
      <c r="E18">
        <v>2.6</v>
      </c>
      <c r="F18">
        <v>0</v>
      </c>
      <c r="G18">
        <v>0</v>
      </c>
    </row>
    <row r="19" spans="1:7" ht="13.5" x14ac:dyDescent="0.25">
      <c r="A19" s="289" t="s">
        <v>269</v>
      </c>
      <c r="B19">
        <v>0</v>
      </c>
      <c r="C19">
        <v>0</v>
      </c>
      <c r="D19">
        <v>237.7</v>
      </c>
      <c r="E19">
        <v>181.6</v>
      </c>
      <c r="F19">
        <v>0</v>
      </c>
      <c r="G19">
        <v>0</v>
      </c>
    </row>
    <row r="20" spans="1:7" ht="13.5" x14ac:dyDescent="0.25">
      <c r="A20" s="289" t="s">
        <v>315</v>
      </c>
      <c r="B20">
        <v>0</v>
      </c>
      <c r="C20">
        <v>0</v>
      </c>
      <c r="D20">
        <v>2349.8000000000002</v>
      </c>
      <c r="E20">
        <v>1873.8</v>
      </c>
      <c r="F20">
        <v>0</v>
      </c>
      <c r="G20">
        <v>0</v>
      </c>
    </row>
    <row r="21" spans="1:7" ht="13.5" x14ac:dyDescent="0.25">
      <c r="A21" s="289" t="s">
        <v>442</v>
      </c>
      <c r="B21">
        <v>40</v>
      </c>
      <c r="C21">
        <v>0</v>
      </c>
      <c r="D21">
        <v>285.10000000000002</v>
      </c>
      <c r="E21">
        <v>57.8</v>
      </c>
      <c r="F21">
        <v>40</v>
      </c>
      <c r="G21">
        <v>0</v>
      </c>
    </row>
    <row r="22" spans="1:7" ht="13.5" x14ac:dyDescent="0.25">
      <c r="A22" s="289" t="s">
        <v>270</v>
      </c>
      <c r="B22">
        <v>0</v>
      </c>
      <c r="C22">
        <v>0</v>
      </c>
      <c r="D22">
        <v>727.6</v>
      </c>
      <c r="E22">
        <v>731.8</v>
      </c>
      <c r="F22">
        <v>60</v>
      </c>
      <c r="G22">
        <v>0</v>
      </c>
    </row>
    <row r="23" spans="1:7" ht="13.5" x14ac:dyDescent="0.25">
      <c r="A23" s="289" t="s">
        <v>444</v>
      </c>
      <c r="B23">
        <v>0</v>
      </c>
      <c r="C23">
        <v>0</v>
      </c>
      <c r="D23">
        <v>56.5</v>
      </c>
      <c r="E23">
        <v>171.7</v>
      </c>
      <c r="F23">
        <v>0</v>
      </c>
      <c r="G23">
        <v>0</v>
      </c>
    </row>
    <row r="24" spans="1:7" ht="13.5" x14ac:dyDescent="0.25">
      <c r="A24" s="289" t="s">
        <v>38</v>
      </c>
    </row>
    <row r="25" spans="1:7" ht="13.5" x14ac:dyDescent="0.25">
      <c r="A25" s="289" t="s">
        <v>271</v>
      </c>
      <c r="B25">
        <v>0</v>
      </c>
      <c r="C25">
        <v>0</v>
      </c>
      <c r="D25">
        <v>482.2</v>
      </c>
      <c r="E25">
        <v>365.4</v>
      </c>
      <c r="F25">
        <v>148</v>
      </c>
      <c r="G25">
        <v>0</v>
      </c>
    </row>
    <row r="26" spans="1:7" ht="13.5" x14ac:dyDescent="0.25">
      <c r="A26" s="289" t="s">
        <v>495</v>
      </c>
      <c r="B26">
        <v>0</v>
      </c>
      <c r="C26">
        <v>0</v>
      </c>
      <c r="D26">
        <v>0</v>
      </c>
      <c r="E26">
        <v>0</v>
      </c>
      <c r="F26">
        <v>120</v>
      </c>
      <c r="G26">
        <v>0</v>
      </c>
    </row>
    <row r="27" spans="1:7" ht="13.5" x14ac:dyDescent="0.25">
      <c r="A27" s="289" t="s">
        <v>272</v>
      </c>
      <c r="B27">
        <v>0</v>
      </c>
      <c r="C27">
        <v>0</v>
      </c>
      <c r="D27">
        <v>482.2</v>
      </c>
      <c r="E27">
        <v>365.4</v>
      </c>
      <c r="F27">
        <v>28</v>
      </c>
      <c r="G27">
        <v>0</v>
      </c>
    </row>
    <row r="28" spans="1:7" ht="13.5" x14ac:dyDescent="0.25">
      <c r="A28" s="289" t="s">
        <v>38</v>
      </c>
    </row>
    <row r="29" spans="1:7" ht="13.5" x14ac:dyDescent="0.25">
      <c r="A29" s="289" t="s">
        <v>273</v>
      </c>
      <c r="B29">
        <v>272.89999999999998</v>
      </c>
      <c r="C29">
        <v>304.8</v>
      </c>
      <c r="D29">
        <v>2067.9</v>
      </c>
      <c r="E29">
        <v>1946.6</v>
      </c>
      <c r="F29">
        <v>191.1</v>
      </c>
      <c r="G29">
        <v>0</v>
      </c>
    </row>
    <row r="30" spans="1:7" ht="13.5" x14ac:dyDescent="0.25">
      <c r="A30" s="289" t="s">
        <v>38</v>
      </c>
    </row>
    <row r="31" spans="1:7" ht="13.5" x14ac:dyDescent="0.25">
      <c r="A31" s="289" t="s">
        <v>274</v>
      </c>
      <c r="B31">
        <v>138</v>
      </c>
      <c r="C31">
        <v>59.8</v>
      </c>
      <c r="D31">
        <v>1695.9</v>
      </c>
      <c r="E31">
        <v>1242.5999999999999</v>
      </c>
      <c r="F31">
        <v>81.5</v>
      </c>
      <c r="G31">
        <v>0</v>
      </c>
    </row>
    <row r="32" spans="1:7" ht="13.5" x14ac:dyDescent="0.25">
      <c r="A32" s="289" t="s">
        <v>38</v>
      </c>
    </row>
    <row r="33" spans="1:7" ht="13.5" x14ac:dyDescent="0.25">
      <c r="A33" s="289" t="s">
        <v>275</v>
      </c>
      <c r="B33">
        <v>372.9</v>
      </c>
      <c r="C33">
        <v>1347.6</v>
      </c>
      <c r="D33">
        <v>27552.5</v>
      </c>
      <c r="E33">
        <v>34973.9</v>
      </c>
      <c r="F33">
        <v>1332</v>
      </c>
      <c r="G33">
        <v>0</v>
      </c>
    </row>
    <row r="34" spans="1:7" ht="13.5" x14ac:dyDescent="0.25">
      <c r="A34" s="289" t="s">
        <v>38</v>
      </c>
    </row>
    <row r="35" spans="1:7" ht="13.5" x14ac:dyDescent="0.25">
      <c r="A35" s="289" t="s">
        <v>322</v>
      </c>
      <c r="B35">
        <v>0</v>
      </c>
      <c r="C35">
        <v>0</v>
      </c>
      <c r="D35">
        <v>0.6</v>
      </c>
      <c r="E35">
        <v>1.2</v>
      </c>
      <c r="F35">
        <v>0</v>
      </c>
      <c r="G35">
        <v>0</v>
      </c>
    </row>
    <row r="36" spans="1:7" ht="13.5" x14ac:dyDescent="0.25">
      <c r="A36" s="289" t="s">
        <v>38</v>
      </c>
    </row>
    <row r="37" spans="1:7" ht="13.5" x14ac:dyDescent="0.25">
      <c r="A37" s="289" t="s">
        <v>276</v>
      </c>
      <c r="B37">
        <v>1147.3</v>
      </c>
      <c r="C37">
        <v>883.6</v>
      </c>
      <c r="D37">
        <v>8549.6</v>
      </c>
      <c r="E37">
        <v>6626.1</v>
      </c>
      <c r="F37">
        <v>1305.2</v>
      </c>
      <c r="G37">
        <v>0</v>
      </c>
    </row>
    <row r="38" spans="1:7" ht="13.5" x14ac:dyDescent="0.25">
      <c r="A38" s="289" t="s">
        <v>277</v>
      </c>
      <c r="B38">
        <v>63.6</v>
      </c>
      <c r="C38">
        <v>167</v>
      </c>
      <c r="D38">
        <v>935.2</v>
      </c>
      <c r="E38">
        <v>925</v>
      </c>
      <c r="F38">
        <v>0</v>
      </c>
      <c r="G38">
        <v>0</v>
      </c>
    </row>
    <row r="39" spans="1:7" ht="13.5" x14ac:dyDescent="0.25">
      <c r="A39" s="289" t="s">
        <v>278</v>
      </c>
      <c r="B39">
        <v>0.3</v>
      </c>
      <c r="C39">
        <v>0</v>
      </c>
      <c r="D39">
        <v>15.4</v>
      </c>
      <c r="E39">
        <v>8.8000000000000007</v>
      </c>
      <c r="F39">
        <v>0</v>
      </c>
      <c r="G39">
        <v>0</v>
      </c>
    </row>
    <row r="40" spans="1:7" ht="13.5" x14ac:dyDescent="0.25">
      <c r="A40" s="289" t="s">
        <v>279</v>
      </c>
      <c r="B40">
        <v>0</v>
      </c>
      <c r="C40">
        <v>0</v>
      </c>
      <c r="D40">
        <v>2.1</v>
      </c>
      <c r="E40">
        <v>0.5</v>
      </c>
      <c r="F40">
        <v>0</v>
      </c>
      <c r="G40">
        <v>0</v>
      </c>
    </row>
    <row r="41" spans="1:7" ht="13.5" x14ac:dyDescent="0.25">
      <c r="A41" s="289" t="s">
        <v>280</v>
      </c>
      <c r="B41">
        <v>440.4</v>
      </c>
      <c r="C41">
        <v>237.2</v>
      </c>
      <c r="D41">
        <v>2200.1999999999998</v>
      </c>
      <c r="E41">
        <v>2192.5</v>
      </c>
      <c r="F41">
        <v>160.80000000000001</v>
      </c>
      <c r="G41">
        <v>0</v>
      </c>
    </row>
    <row r="42" spans="1:7" ht="13.5" x14ac:dyDescent="0.25">
      <c r="A42" s="289" t="s">
        <v>445</v>
      </c>
      <c r="B42">
        <v>60</v>
      </c>
      <c r="C42">
        <v>0</v>
      </c>
      <c r="D42">
        <v>137.1</v>
      </c>
      <c r="E42">
        <v>80.3</v>
      </c>
      <c r="F42">
        <v>0</v>
      </c>
      <c r="G42">
        <v>0</v>
      </c>
    </row>
    <row r="43" spans="1:7" ht="13.5" x14ac:dyDescent="0.25">
      <c r="A43" s="289" t="s">
        <v>443</v>
      </c>
      <c r="B43" t="s">
        <v>103</v>
      </c>
      <c r="C43">
        <v>0</v>
      </c>
      <c r="D43">
        <v>100.4</v>
      </c>
      <c r="E43">
        <v>30.9</v>
      </c>
      <c r="F43">
        <v>0</v>
      </c>
      <c r="G43">
        <v>0</v>
      </c>
    </row>
    <row r="44" spans="1:7" ht="13.5" x14ac:dyDescent="0.25">
      <c r="A44" s="289" t="s">
        <v>281</v>
      </c>
      <c r="B44">
        <v>59.4</v>
      </c>
      <c r="C44">
        <v>80.7</v>
      </c>
      <c r="D44">
        <v>707.8</v>
      </c>
      <c r="E44">
        <v>653.29999999999995</v>
      </c>
      <c r="F44">
        <v>11.9</v>
      </c>
      <c r="G44">
        <v>0</v>
      </c>
    </row>
    <row r="45" spans="1:7" ht="13.5" x14ac:dyDescent="0.25">
      <c r="A45" s="289" t="s">
        <v>493</v>
      </c>
      <c r="B45">
        <v>0</v>
      </c>
      <c r="C45">
        <v>0</v>
      </c>
      <c r="D45">
        <v>22.5</v>
      </c>
      <c r="E45">
        <v>0</v>
      </c>
      <c r="F45">
        <v>0</v>
      </c>
      <c r="G45">
        <v>0</v>
      </c>
    </row>
    <row r="46" spans="1:7" ht="13.5" x14ac:dyDescent="0.25">
      <c r="A46" s="289" t="s">
        <v>282</v>
      </c>
      <c r="B46">
        <v>71.8</v>
      </c>
      <c r="C46">
        <v>54.8</v>
      </c>
      <c r="D46">
        <v>379.3</v>
      </c>
      <c r="E46">
        <v>310.60000000000002</v>
      </c>
      <c r="F46">
        <v>117.1</v>
      </c>
      <c r="G46">
        <v>0</v>
      </c>
    </row>
    <row r="47" spans="1:7" ht="13.5" x14ac:dyDescent="0.25">
      <c r="A47" s="289" t="s">
        <v>456</v>
      </c>
      <c r="B47">
        <v>1</v>
      </c>
      <c r="C47">
        <v>0</v>
      </c>
      <c r="D47">
        <v>2</v>
      </c>
      <c r="E47">
        <v>0</v>
      </c>
      <c r="F47">
        <v>0</v>
      </c>
      <c r="G47">
        <v>0</v>
      </c>
    </row>
    <row r="48" spans="1:7" ht="13.5" x14ac:dyDescent="0.25">
      <c r="A48" s="289" t="s">
        <v>283</v>
      </c>
      <c r="B48">
        <v>69</v>
      </c>
      <c r="C48">
        <v>124.5</v>
      </c>
      <c r="D48">
        <v>1400.4</v>
      </c>
      <c r="E48">
        <v>534.9</v>
      </c>
      <c r="F48">
        <v>656</v>
      </c>
      <c r="G48">
        <v>0</v>
      </c>
    </row>
    <row r="49" spans="1:7" ht="13.5" x14ac:dyDescent="0.25">
      <c r="A49" s="289" t="s">
        <v>284</v>
      </c>
      <c r="B49">
        <v>16.899999999999999</v>
      </c>
      <c r="C49">
        <v>37.200000000000003</v>
      </c>
      <c r="D49">
        <v>116.8</v>
      </c>
      <c r="E49">
        <v>144.6</v>
      </c>
      <c r="F49">
        <v>22</v>
      </c>
      <c r="G49">
        <v>0</v>
      </c>
    </row>
    <row r="50" spans="1:7" ht="13.5" x14ac:dyDescent="0.25">
      <c r="A50" s="289" t="s">
        <v>285</v>
      </c>
      <c r="B50">
        <v>66</v>
      </c>
      <c r="C50">
        <v>66</v>
      </c>
      <c r="D50">
        <v>147.5</v>
      </c>
      <c r="E50">
        <v>213.2</v>
      </c>
      <c r="F50">
        <v>0</v>
      </c>
      <c r="G50">
        <v>0</v>
      </c>
    </row>
    <row r="51" spans="1:7" ht="13.5" x14ac:dyDescent="0.25">
      <c r="A51" s="289" t="s">
        <v>286</v>
      </c>
      <c r="B51">
        <v>3.7</v>
      </c>
      <c r="C51">
        <v>0.2</v>
      </c>
      <c r="D51">
        <v>6.9</v>
      </c>
      <c r="E51">
        <v>17.399999999999999</v>
      </c>
      <c r="F51">
        <v>0</v>
      </c>
      <c r="G51">
        <v>0</v>
      </c>
    </row>
    <row r="52" spans="1:7" ht="13.5" x14ac:dyDescent="0.25">
      <c r="A52" s="289" t="s">
        <v>287</v>
      </c>
      <c r="B52">
        <v>177.3</v>
      </c>
      <c r="C52">
        <v>98.7</v>
      </c>
      <c r="D52">
        <v>1275.4000000000001</v>
      </c>
      <c r="E52">
        <v>928.5</v>
      </c>
      <c r="F52">
        <v>263.10000000000002</v>
      </c>
      <c r="G52">
        <v>0</v>
      </c>
    </row>
    <row r="53" spans="1:7" ht="13.5" x14ac:dyDescent="0.25">
      <c r="A53" s="289" t="s">
        <v>490</v>
      </c>
      <c r="B53">
        <v>0</v>
      </c>
      <c r="C53">
        <v>0</v>
      </c>
      <c r="D53">
        <v>43.8</v>
      </c>
      <c r="E53">
        <v>0</v>
      </c>
      <c r="F53">
        <v>0</v>
      </c>
      <c r="G53">
        <v>0</v>
      </c>
    </row>
    <row r="54" spans="1:7" ht="13.5" x14ac:dyDescent="0.25">
      <c r="A54" s="289" t="s">
        <v>288</v>
      </c>
      <c r="B54">
        <v>117.8</v>
      </c>
      <c r="C54">
        <v>17.399999999999999</v>
      </c>
      <c r="D54">
        <v>1057.0999999999999</v>
      </c>
      <c r="E54">
        <v>585.79999999999995</v>
      </c>
      <c r="F54">
        <v>74.3</v>
      </c>
      <c r="G54">
        <v>0</v>
      </c>
    </row>
    <row r="55" spans="1:7" ht="13.5" x14ac:dyDescent="0.25">
      <c r="A55" s="289" t="s">
        <v>38</v>
      </c>
    </row>
    <row r="56" spans="1:7" ht="13.5" x14ac:dyDescent="0.25">
      <c r="A56" s="289" t="s">
        <v>289</v>
      </c>
      <c r="B56">
        <v>53</v>
      </c>
      <c r="C56">
        <v>60</v>
      </c>
      <c r="D56">
        <v>2656.9</v>
      </c>
      <c r="E56">
        <v>1020.4</v>
      </c>
      <c r="F56">
        <v>140</v>
      </c>
      <c r="G56">
        <v>0</v>
      </c>
    </row>
    <row r="57" spans="1:7" ht="13.5" x14ac:dyDescent="0.25">
      <c r="A57" s="289" t="s">
        <v>446</v>
      </c>
      <c r="B57">
        <v>0</v>
      </c>
      <c r="C57">
        <v>0</v>
      </c>
      <c r="D57">
        <v>0</v>
      </c>
      <c r="E57">
        <v>8</v>
      </c>
      <c r="F57">
        <v>0</v>
      </c>
      <c r="G57">
        <v>0</v>
      </c>
    </row>
    <row r="58" spans="1:7" ht="13.5" x14ac:dyDescent="0.25">
      <c r="A58" s="289" t="s">
        <v>323</v>
      </c>
      <c r="B58">
        <v>53</v>
      </c>
      <c r="C58">
        <v>60</v>
      </c>
      <c r="D58">
        <v>2287.6999999999998</v>
      </c>
      <c r="E58">
        <v>748.8</v>
      </c>
      <c r="F58">
        <v>140</v>
      </c>
      <c r="G58">
        <v>0</v>
      </c>
    </row>
    <row r="59" spans="1:7" ht="13.5" x14ac:dyDescent="0.25">
      <c r="A59" s="289" t="s">
        <v>451</v>
      </c>
      <c r="B59">
        <v>0</v>
      </c>
      <c r="C59">
        <v>0</v>
      </c>
      <c r="D59" t="s">
        <v>103</v>
      </c>
      <c r="E59">
        <v>0</v>
      </c>
      <c r="F59">
        <v>0</v>
      </c>
      <c r="G59">
        <v>0</v>
      </c>
    </row>
    <row r="60" spans="1:7" ht="13.5" x14ac:dyDescent="0.25">
      <c r="A60" s="289" t="s">
        <v>290</v>
      </c>
      <c r="B60">
        <v>0</v>
      </c>
      <c r="C60">
        <v>0</v>
      </c>
      <c r="D60">
        <v>26.4</v>
      </c>
      <c r="E60">
        <v>48</v>
      </c>
      <c r="F60">
        <v>0</v>
      </c>
      <c r="G60">
        <v>0</v>
      </c>
    </row>
    <row r="61" spans="1:7" ht="13.5" x14ac:dyDescent="0.25">
      <c r="A61" s="289" t="s">
        <v>471</v>
      </c>
      <c r="B61">
        <v>0</v>
      </c>
      <c r="C61">
        <v>0</v>
      </c>
      <c r="D61">
        <v>11.4</v>
      </c>
      <c r="E61">
        <v>0</v>
      </c>
      <c r="F61">
        <v>0</v>
      </c>
      <c r="G61">
        <v>0</v>
      </c>
    </row>
    <row r="62" spans="1:7" ht="13.5" x14ac:dyDescent="0.25">
      <c r="A62" s="289" t="s">
        <v>291</v>
      </c>
      <c r="B62">
        <v>0</v>
      </c>
      <c r="C62">
        <v>0</v>
      </c>
      <c r="D62">
        <v>331.3</v>
      </c>
      <c r="E62">
        <v>215.6</v>
      </c>
      <c r="F62">
        <v>0</v>
      </c>
      <c r="G62">
        <v>0</v>
      </c>
    </row>
    <row r="63" spans="1:7" ht="13.5" x14ac:dyDescent="0.25">
      <c r="A63" s="289" t="s">
        <v>38</v>
      </c>
    </row>
    <row r="64" spans="1:7" ht="13.5" x14ac:dyDescent="0.25">
      <c r="A64" s="289" t="s">
        <v>292</v>
      </c>
      <c r="B64">
        <v>1018</v>
      </c>
      <c r="C64">
        <v>509</v>
      </c>
      <c r="D64">
        <v>5327.6</v>
      </c>
      <c r="E64">
        <v>4696.2</v>
      </c>
      <c r="F64">
        <v>2184.8000000000002</v>
      </c>
      <c r="G64">
        <v>0</v>
      </c>
    </row>
    <row r="65" spans="1:7" ht="13.5" x14ac:dyDescent="0.25">
      <c r="A65" s="289" t="s">
        <v>470</v>
      </c>
      <c r="B65">
        <v>60</v>
      </c>
      <c r="C65">
        <v>0</v>
      </c>
      <c r="D65">
        <v>69.099999999999994</v>
      </c>
      <c r="E65">
        <v>0</v>
      </c>
      <c r="F65">
        <v>790</v>
      </c>
      <c r="G65">
        <v>0</v>
      </c>
    </row>
    <row r="66" spans="1:7" ht="13.5" x14ac:dyDescent="0.25">
      <c r="A66" s="289" t="s">
        <v>293</v>
      </c>
      <c r="B66">
        <v>0</v>
      </c>
      <c r="C66">
        <v>4</v>
      </c>
      <c r="D66">
        <v>26.6</v>
      </c>
      <c r="E66">
        <v>27</v>
      </c>
      <c r="F66">
        <v>0</v>
      </c>
      <c r="G66">
        <v>0</v>
      </c>
    </row>
    <row r="67" spans="1:7" ht="13.5" x14ac:dyDescent="0.25">
      <c r="A67" s="289" t="s">
        <v>483</v>
      </c>
      <c r="B67">
        <v>0</v>
      </c>
      <c r="C67">
        <v>0</v>
      </c>
      <c r="D67">
        <v>0.1</v>
      </c>
      <c r="E67">
        <v>0</v>
      </c>
      <c r="F67">
        <v>0</v>
      </c>
      <c r="G67">
        <v>0</v>
      </c>
    </row>
    <row r="68" spans="1:7" ht="13.5" x14ac:dyDescent="0.25">
      <c r="A68" s="289" t="s">
        <v>294</v>
      </c>
      <c r="B68">
        <v>25.3</v>
      </c>
      <c r="C68">
        <v>21.6</v>
      </c>
      <c r="D68">
        <v>281.3</v>
      </c>
      <c r="E68">
        <v>272.89999999999998</v>
      </c>
      <c r="F68">
        <v>30.3</v>
      </c>
      <c r="G68">
        <v>0</v>
      </c>
    </row>
    <row r="69" spans="1:7" ht="13.5" x14ac:dyDescent="0.25">
      <c r="A69" s="289" t="s">
        <v>295</v>
      </c>
      <c r="B69">
        <v>221.1</v>
      </c>
      <c r="C69">
        <v>48.2</v>
      </c>
      <c r="D69">
        <v>203.7</v>
      </c>
      <c r="E69">
        <v>299.8</v>
      </c>
      <c r="F69">
        <v>132.30000000000001</v>
      </c>
      <c r="G69">
        <v>0</v>
      </c>
    </row>
    <row r="70" spans="1:7" ht="13.5" x14ac:dyDescent="0.25">
      <c r="A70" s="289" t="s">
        <v>313</v>
      </c>
      <c r="B70">
        <v>0</v>
      </c>
      <c r="C70">
        <v>0</v>
      </c>
      <c r="D70">
        <v>0</v>
      </c>
      <c r="E70">
        <v>10</v>
      </c>
      <c r="F70">
        <v>15</v>
      </c>
      <c r="G70">
        <v>0</v>
      </c>
    </row>
    <row r="71" spans="1:7" ht="13.5" x14ac:dyDescent="0.25">
      <c r="A71" s="289" t="s">
        <v>296</v>
      </c>
      <c r="B71">
        <v>28</v>
      </c>
      <c r="C71">
        <v>29.1</v>
      </c>
      <c r="D71">
        <v>492.3</v>
      </c>
      <c r="E71">
        <v>456.7</v>
      </c>
      <c r="F71">
        <v>4.9000000000000004</v>
      </c>
      <c r="G71">
        <v>0</v>
      </c>
    </row>
    <row r="72" spans="1:7" ht="13.5" x14ac:dyDescent="0.25">
      <c r="A72" s="289" t="s">
        <v>297</v>
      </c>
      <c r="B72">
        <v>7.2</v>
      </c>
      <c r="C72">
        <v>14.4</v>
      </c>
      <c r="D72">
        <v>89.3</v>
      </c>
      <c r="E72">
        <v>74.400000000000006</v>
      </c>
      <c r="F72">
        <v>0</v>
      </c>
      <c r="G72">
        <v>0</v>
      </c>
    </row>
    <row r="73" spans="1:7" ht="13.5" x14ac:dyDescent="0.25">
      <c r="A73" s="289" t="s">
        <v>321</v>
      </c>
      <c r="B73">
        <v>0</v>
      </c>
      <c r="C73">
        <v>0</v>
      </c>
      <c r="D73">
        <v>6.9</v>
      </c>
      <c r="E73">
        <v>3.1</v>
      </c>
      <c r="F73">
        <v>0</v>
      </c>
      <c r="G73">
        <v>0</v>
      </c>
    </row>
    <row r="74" spans="1:7" ht="13.5" x14ac:dyDescent="0.25">
      <c r="A74" s="289" t="s">
        <v>298</v>
      </c>
      <c r="B74">
        <v>0</v>
      </c>
      <c r="C74">
        <v>0</v>
      </c>
      <c r="D74">
        <v>2.2999999999999998</v>
      </c>
      <c r="E74">
        <v>9.9</v>
      </c>
      <c r="F74">
        <v>0</v>
      </c>
      <c r="G74">
        <v>0</v>
      </c>
    </row>
    <row r="75" spans="1:7" ht="13.5" x14ac:dyDescent="0.25">
      <c r="A75" s="289" t="s">
        <v>485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ht="13.5" x14ac:dyDescent="0.25">
      <c r="A76" s="289" t="s">
        <v>299</v>
      </c>
      <c r="B76">
        <v>663.7</v>
      </c>
      <c r="C76">
        <v>385.3</v>
      </c>
      <c r="D76">
        <v>3809.1</v>
      </c>
      <c r="E76">
        <v>3344.6</v>
      </c>
      <c r="F76">
        <v>1190.0999999999999</v>
      </c>
      <c r="G76">
        <v>0</v>
      </c>
    </row>
    <row r="77" spans="1:7" ht="13.5" x14ac:dyDescent="0.25">
      <c r="A77" s="289" t="s">
        <v>325</v>
      </c>
      <c r="B77">
        <v>0</v>
      </c>
      <c r="C77">
        <v>0</v>
      </c>
      <c r="D77">
        <v>1</v>
      </c>
      <c r="E77">
        <v>2.1</v>
      </c>
      <c r="F77">
        <v>2</v>
      </c>
      <c r="G77">
        <v>0</v>
      </c>
    </row>
    <row r="78" spans="1:7" ht="13.5" x14ac:dyDescent="0.25">
      <c r="A78" s="289" t="s">
        <v>300</v>
      </c>
      <c r="B78">
        <v>6.7</v>
      </c>
      <c r="C78">
        <v>6.5</v>
      </c>
      <c r="D78">
        <v>33.700000000000003</v>
      </c>
      <c r="E78">
        <v>29.3</v>
      </c>
      <c r="F78">
        <v>20.3</v>
      </c>
      <c r="G78">
        <v>0</v>
      </c>
    </row>
    <row r="79" spans="1:7" ht="13.5" x14ac:dyDescent="0.25">
      <c r="A79" s="289" t="s">
        <v>301</v>
      </c>
      <c r="B79">
        <v>0</v>
      </c>
      <c r="C79">
        <v>0</v>
      </c>
      <c r="D79">
        <v>206.8</v>
      </c>
      <c r="E79">
        <v>138.4</v>
      </c>
      <c r="F79">
        <v>0</v>
      </c>
      <c r="G79">
        <v>0</v>
      </c>
    </row>
    <row r="80" spans="1:7" ht="13.5" x14ac:dyDescent="0.25">
      <c r="A80" s="289" t="s">
        <v>319</v>
      </c>
      <c r="B80">
        <v>0</v>
      </c>
      <c r="C80">
        <v>0</v>
      </c>
      <c r="D80">
        <v>105.4</v>
      </c>
      <c r="E80">
        <v>28</v>
      </c>
      <c r="F80">
        <v>0</v>
      </c>
      <c r="G80">
        <v>0</v>
      </c>
    </row>
    <row r="81" spans="1:7" ht="13.5" x14ac:dyDescent="0.25">
      <c r="A81" s="290" t="s">
        <v>477</v>
      </c>
      <c r="B81" t="s">
        <v>91</v>
      </c>
      <c r="C81" t="s">
        <v>88</v>
      </c>
      <c r="D81" t="s">
        <v>88</v>
      </c>
      <c r="E81" t="s">
        <v>130</v>
      </c>
      <c r="F81" t="s">
        <v>105</v>
      </c>
      <c r="G81" t="s">
        <v>91</v>
      </c>
    </row>
    <row r="82" spans="1:7" ht="13.5" x14ac:dyDescent="0.25">
      <c r="A82" s="289" t="s">
        <v>302</v>
      </c>
      <c r="B82">
        <v>3042.1</v>
      </c>
      <c r="C82">
        <v>3174.3</v>
      </c>
      <c r="D82">
        <v>53384.2</v>
      </c>
      <c r="E82">
        <v>55269.599999999999</v>
      </c>
      <c r="F82">
        <v>5482.6</v>
      </c>
      <c r="G82">
        <v>0</v>
      </c>
    </row>
    <row r="83" spans="1:7" ht="13.5" x14ac:dyDescent="0.25">
      <c r="A83" s="289" t="s">
        <v>303</v>
      </c>
      <c r="B83">
        <v>2128.8000000000002</v>
      </c>
      <c r="C83">
        <v>2223</v>
      </c>
      <c r="D83">
        <v>0</v>
      </c>
      <c r="E83">
        <v>0</v>
      </c>
      <c r="F83">
        <v>5423.5</v>
      </c>
      <c r="G83">
        <v>0</v>
      </c>
    </row>
    <row r="84" spans="1:7" ht="13.5" x14ac:dyDescent="0.25">
      <c r="A84" s="290" t="s">
        <v>477</v>
      </c>
      <c r="B84" t="s">
        <v>91</v>
      </c>
      <c r="C84" t="s">
        <v>88</v>
      </c>
      <c r="D84" t="s">
        <v>88</v>
      </c>
      <c r="E84" t="s">
        <v>130</v>
      </c>
      <c r="F84" t="s">
        <v>105</v>
      </c>
      <c r="G84" t="s">
        <v>91</v>
      </c>
    </row>
    <row r="85" spans="1:7" ht="13.5" x14ac:dyDescent="0.25">
      <c r="A85" s="289" t="s">
        <v>304</v>
      </c>
      <c r="B85">
        <v>5170.8</v>
      </c>
      <c r="C85">
        <v>5397.3</v>
      </c>
      <c r="D85">
        <v>53384.2</v>
      </c>
      <c r="E85">
        <v>55269.599999999999</v>
      </c>
      <c r="F85">
        <v>10906</v>
      </c>
      <c r="G85">
        <v>0</v>
      </c>
    </row>
    <row r="86" spans="1:7" ht="13.5" x14ac:dyDescent="0.25">
      <c r="A86" s="289" t="s">
        <v>305</v>
      </c>
      <c r="B86" t="s">
        <v>34</v>
      </c>
      <c r="C86" t="s">
        <v>34</v>
      </c>
      <c r="D86">
        <v>130.9</v>
      </c>
      <c r="E86">
        <v>14</v>
      </c>
      <c r="F86" t="s">
        <v>34</v>
      </c>
      <c r="G86" t="s">
        <v>34</v>
      </c>
    </row>
    <row r="87" spans="1:7" ht="13.5" x14ac:dyDescent="0.25">
      <c r="A87" s="289" t="s">
        <v>306</v>
      </c>
      <c r="B87">
        <v>66</v>
      </c>
      <c r="C87">
        <v>0</v>
      </c>
      <c r="D87" t="s">
        <v>34</v>
      </c>
      <c r="E87" t="s">
        <v>34</v>
      </c>
      <c r="F87">
        <v>63</v>
      </c>
      <c r="G87">
        <v>0</v>
      </c>
    </row>
    <row r="88" spans="1:7" ht="13.5" x14ac:dyDescent="0.25">
      <c r="A88" s="290" t="s">
        <v>477</v>
      </c>
      <c r="B88" t="s">
        <v>91</v>
      </c>
      <c r="C88" t="s">
        <v>88</v>
      </c>
      <c r="D88" t="s">
        <v>88</v>
      </c>
      <c r="E88" t="s">
        <v>130</v>
      </c>
      <c r="F88" t="s">
        <v>105</v>
      </c>
      <c r="G88" t="s">
        <v>91</v>
      </c>
    </row>
    <row r="89" spans="1:7" x14ac:dyDescent="0.2">
      <c r="A89" s="287"/>
    </row>
    <row r="90" spans="1:7" x14ac:dyDescent="0.2">
      <c r="A90" s="28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U66"/>
  <sheetViews>
    <sheetView workbookViewId="0">
      <selection activeCell="I20" sqref="I20"/>
    </sheetView>
  </sheetViews>
  <sheetFormatPr defaultRowHeight="12.75" x14ac:dyDescent="0.2"/>
  <cols>
    <col min="3" max="3" width="11.140625" customWidth="1"/>
    <col min="4" max="4" width="12" customWidth="1"/>
    <col min="5" max="5" width="13.28515625" customWidth="1"/>
    <col min="6" max="6" width="11.140625" customWidth="1"/>
    <col min="7" max="7" width="12.85546875" customWidth="1"/>
    <col min="8" max="8" width="11.140625" customWidth="1"/>
    <col min="9" max="9" width="11.42578125" customWidth="1"/>
    <col min="10" max="10" width="11.42578125" bestFit="1" customWidth="1"/>
    <col min="11" max="11" width="14.28515625" customWidth="1"/>
    <col min="12" max="12" width="11.42578125" bestFit="1" customWidth="1"/>
    <col min="13" max="13" width="14.140625" customWidth="1"/>
    <col min="14" max="14" width="11.42578125" bestFit="1" customWidth="1"/>
    <col min="15" max="15" width="12.140625" customWidth="1"/>
    <col min="20" max="20" width="11.85546875" customWidth="1"/>
  </cols>
  <sheetData>
    <row r="10" spans="3:21" x14ac:dyDescent="0.2">
      <c r="D10" s="3" t="s">
        <v>241</v>
      </c>
      <c r="E10" s="3"/>
      <c r="F10" s="3"/>
      <c r="H10" s="3"/>
      <c r="J10" s="3" t="s">
        <v>240</v>
      </c>
    </row>
    <row r="11" spans="3:21" x14ac:dyDescent="0.2">
      <c r="C11" s="324" t="s">
        <v>226</v>
      </c>
      <c r="D11" s="325"/>
      <c r="E11" s="326" t="s">
        <v>223</v>
      </c>
      <c r="F11" s="327"/>
      <c r="G11" s="328"/>
      <c r="H11" s="328"/>
      <c r="I11" s="329"/>
      <c r="J11" s="330" t="s">
        <v>227</v>
      </c>
      <c r="K11" s="330"/>
      <c r="L11" s="330"/>
      <c r="M11" s="330"/>
      <c r="N11" s="330"/>
      <c r="O11" s="330"/>
      <c r="P11" s="331" t="s">
        <v>228</v>
      </c>
      <c r="Q11" s="331"/>
      <c r="R11" s="331"/>
      <c r="S11" s="331"/>
      <c r="T11" s="331"/>
      <c r="U11" s="331"/>
    </row>
    <row r="12" spans="3:21" ht="49.9" customHeight="1" x14ac:dyDescent="0.2">
      <c r="C12" s="135" t="s">
        <v>229</v>
      </c>
      <c r="D12" s="136" t="s">
        <v>230</v>
      </c>
      <c r="E12" s="146" t="s">
        <v>242</v>
      </c>
      <c r="F12" s="146" t="s">
        <v>243</v>
      </c>
      <c r="G12" s="146" t="s">
        <v>244</v>
      </c>
      <c r="H12" s="147" t="s">
        <v>98</v>
      </c>
      <c r="I12" s="147" t="s">
        <v>231</v>
      </c>
      <c r="J12" s="137" t="s">
        <v>232</v>
      </c>
      <c r="K12" s="137" t="s">
        <v>233</v>
      </c>
      <c r="L12" s="137" t="s">
        <v>234</v>
      </c>
      <c r="M12" s="137" t="s">
        <v>235</v>
      </c>
      <c r="N12" s="137" t="s">
        <v>236</v>
      </c>
      <c r="O12" s="137" t="s">
        <v>235</v>
      </c>
      <c r="P12" s="138" t="s">
        <v>232</v>
      </c>
      <c r="Q12" s="138" t="s">
        <v>233</v>
      </c>
      <c r="R12" s="138" t="s">
        <v>234</v>
      </c>
      <c r="S12" s="138" t="s">
        <v>235</v>
      </c>
      <c r="T12" s="148" t="s">
        <v>245</v>
      </c>
      <c r="U12" s="138" t="s">
        <v>235</v>
      </c>
    </row>
    <row r="13" spans="3:21" x14ac:dyDescent="0.2">
      <c r="C13">
        <v>52</v>
      </c>
      <c r="D13" s="143">
        <f>+[1]Total!A360</f>
        <v>41158</v>
      </c>
      <c r="E13" s="149">
        <f>+G13</f>
        <v>20724.7</v>
      </c>
      <c r="F13" s="149">
        <f>+H13</f>
        <v>339.4</v>
      </c>
      <c r="G13" s="2">
        <f>+'TOTAL US'!F332</f>
        <v>20724.7</v>
      </c>
      <c r="H13" s="2">
        <f>+'TOTAL US'!D332</f>
        <v>339.4</v>
      </c>
      <c r="I13" s="2">
        <f t="shared" ref="I13:I27" si="0">+G13-H13</f>
        <v>20385.3</v>
      </c>
      <c r="J13" s="140">
        <f>SUM('[2]River Analysis'!$G$6:$G6)</f>
        <v>10999</v>
      </c>
      <c r="K13" s="140">
        <f>SUM('[2]River Analysis'!P$6:$P6)</f>
        <v>7645.666666666667</v>
      </c>
      <c r="L13" s="140">
        <f>SUM('[2]River Analysis'!$D$6:$D6)</f>
        <v>463</v>
      </c>
      <c r="M13" s="140">
        <f>SUM('[2]River Analysis'!$M$6:$M6)</f>
        <v>2413</v>
      </c>
      <c r="N13" s="140">
        <f>SUM('[2]River Analysis'!$J$6:$J6)</f>
        <v>12968</v>
      </c>
      <c r="O13" s="140">
        <f>SUM('[2]River Analysis'!$S$6:$S6)</f>
        <v>12510</v>
      </c>
      <c r="P13" s="140">
        <f t="shared" ref="P13:P27" si="1">+J13/36.7</f>
        <v>299.70027247956403</v>
      </c>
      <c r="Q13" s="140">
        <f t="shared" ref="Q13:Q27" si="2">+K13/36.7</f>
        <v>208.32879200726612</v>
      </c>
      <c r="R13" s="140">
        <f t="shared" ref="R13:R27" si="3">+L13/36.7</f>
        <v>12.615803814713896</v>
      </c>
      <c r="S13" s="140">
        <f t="shared" ref="S13:S27" si="4">+M13/36.7</f>
        <v>65.749318801089913</v>
      </c>
      <c r="T13" s="140">
        <f>SUM('[2]River Analysis'!$AB$6:$AB6)</f>
        <v>353.35149863760216</v>
      </c>
      <c r="U13" s="140">
        <f>SUM('[2]River Analysis'!$AJ$6:$AJ6)</f>
        <v>962.76505513146731</v>
      </c>
    </row>
    <row r="14" spans="3:21" x14ac:dyDescent="0.2">
      <c r="C14">
        <v>51</v>
      </c>
      <c r="D14" s="143">
        <f>+[1]Total!A361</f>
        <v>41165</v>
      </c>
      <c r="E14" s="150">
        <f>+E13+E$66</f>
        <v>21475.570069989848</v>
      </c>
      <c r="F14" s="150">
        <f>+F13+F$66</f>
        <v>1489.9818346957309</v>
      </c>
      <c r="G14" s="2">
        <f>+'TOTAL US'!F333</f>
        <v>21437</v>
      </c>
      <c r="H14" s="2">
        <f>+'TOTAL US'!D333</f>
        <v>612</v>
      </c>
      <c r="I14" s="2">
        <f t="shared" si="0"/>
        <v>20825</v>
      </c>
      <c r="J14" s="140">
        <f>SUM('[2]River Analysis'!$G$6:$G7)</f>
        <v>19898</v>
      </c>
      <c r="K14" s="140">
        <f>SUM('[2]River Analysis'!P$6:$P7)</f>
        <v>13596.666666666668</v>
      </c>
      <c r="L14" s="140">
        <f>SUM('[2]River Analysis'!$D$6:$D7)</f>
        <v>472</v>
      </c>
      <c r="M14" s="140">
        <f>SUM('[2]River Analysis'!$M$6:$M7)</f>
        <v>4926.3333333333339</v>
      </c>
      <c r="N14" s="140">
        <f>SUM('[2]River Analysis'!$J$6:$J7)</f>
        <v>23001</v>
      </c>
      <c r="O14" s="140">
        <f>SUM('[2]River Analysis'!$S$6:$S7)</f>
        <v>22310.666666666664</v>
      </c>
      <c r="P14" s="140">
        <f t="shared" si="1"/>
        <v>542.17983651226155</v>
      </c>
      <c r="Q14" s="140">
        <f t="shared" si="2"/>
        <v>370.48138056312445</v>
      </c>
      <c r="R14" s="140">
        <f t="shared" si="3"/>
        <v>12.861035422343324</v>
      </c>
      <c r="S14" s="140">
        <f t="shared" si="4"/>
        <v>134.23251589464124</v>
      </c>
      <c r="T14" s="140">
        <f>SUM('[2]River Analysis'!$AB$6:$AB7)</f>
        <v>626.73024523160757</v>
      </c>
      <c r="U14" s="140">
        <f>SUM('[2]River Analysis'!$AJ$6:$AJ7)</f>
        <v>1852.1882951653945</v>
      </c>
    </row>
    <row r="15" spans="3:21" x14ac:dyDescent="0.2">
      <c r="C15">
        <v>50</v>
      </c>
      <c r="D15" s="143">
        <f>+[1]Total!A362</f>
        <v>41172</v>
      </c>
      <c r="E15" s="150">
        <f t="shared" ref="E15:E64" si="5">+E14+E$66</f>
        <v>22226.440139979695</v>
      </c>
      <c r="F15" s="150">
        <f t="shared" ref="F15:F64" si="6">+F14+F$66</f>
        <v>2640.5636693914621</v>
      </c>
      <c r="G15" s="2">
        <f>+'TOTAL US'!F334</f>
        <v>22236.5</v>
      </c>
      <c r="H15" s="2">
        <f>+'TOTAL US'!D334</f>
        <v>940.9</v>
      </c>
      <c r="I15" s="2">
        <f t="shared" si="0"/>
        <v>21295.599999999999</v>
      </c>
      <c r="J15" s="140">
        <f>SUM('[2]River Analysis'!$G$6:$G8)</f>
        <v>30872</v>
      </c>
      <c r="K15" s="140">
        <f>SUM('[2]River Analysis'!P$6:$P8)</f>
        <v>20183</v>
      </c>
      <c r="L15" s="140">
        <f>SUM('[2]River Analysis'!$D$6:$D8)</f>
        <v>472</v>
      </c>
      <c r="M15" s="140">
        <f>SUM('[2]River Analysis'!$M$6:$M8)</f>
        <v>4926.3333333333339</v>
      </c>
      <c r="N15" s="140">
        <f>SUM('[2]River Analysis'!$J$6:$J8)</f>
        <v>35551</v>
      </c>
      <c r="O15" s="140">
        <f>SUM('[2]River Analysis'!$S$6:$S8)</f>
        <v>30572.666666666664</v>
      </c>
      <c r="P15" s="140">
        <f t="shared" si="1"/>
        <v>841.19891008174375</v>
      </c>
      <c r="Q15" s="140">
        <f t="shared" si="2"/>
        <v>549.9455040871934</v>
      </c>
      <c r="R15" s="140">
        <f t="shared" si="3"/>
        <v>12.861035422343324</v>
      </c>
      <c r="S15" s="140">
        <f t="shared" si="4"/>
        <v>134.23251589464124</v>
      </c>
      <c r="T15" s="140">
        <f>SUM('[2]River Analysis'!$AB$6:$AB8)</f>
        <v>968.69209809264294</v>
      </c>
      <c r="U15" s="140">
        <f>SUM('[2]River Analysis'!$AJ$6:$AJ8)</f>
        <v>2711.4843087362174</v>
      </c>
    </row>
    <row r="16" spans="3:21" x14ac:dyDescent="0.2">
      <c r="C16">
        <v>49</v>
      </c>
      <c r="D16" s="143">
        <f>+[1]Total!A363</f>
        <v>41179</v>
      </c>
      <c r="E16" s="150">
        <f t="shared" si="5"/>
        <v>22977.310209969542</v>
      </c>
      <c r="F16" s="150">
        <f t="shared" si="6"/>
        <v>3791.1455040871933</v>
      </c>
      <c r="G16" s="2">
        <f>+'TOTAL US'!F335</f>
        <v>23467.899999999998</v>
      </c>
      <c r="H16" s="2">
        <f>+'TOTAL US'!D335</f>
        <v>2052.6</v>
      </c>
      <c r="I16" s="2">
        <f t="shared" si="0"/>
        <v>21415.3</v>
      </c>
      <c r="J16" s="140">
        <f>SUM('[2]River Analysis'!$G$6:$G9)</f>
        <v>55413</v>
      </c>
      <c r="K16" s="140">
        <f>SUM('[2]River Analysis'!P$6:$P9)</f>
        <v>30712.333333333336</v>
      </c>
      <c r="L16" s="140">
        <f>SUM('[2]River Analysis'!$D$6:$D9)</f>
        <v>12024</v>
      </c>
      <c r="M16" s="140">
        <f>SUM('[2]River Analysis'!$M$6:$M9)</f>
        <v>5763.666666666667</v>
      </c>
      <c r="N16" s="140">
        <f>SUM('[2]River Analysis'!$J$6:$J9)</f>
        <v>77415</v>
      </c>
      <c r="O16" s="140">
        <f>SUM('[2]River Analysis'!$S$6:$S9)</f>
        <v>42867</v>
      </c>
      <c r="P16" s="140">
        <f t="shared" si="1"/>
        <v>1509.8910081743868</v>
      </c>
      <c r="Q16" s="140">
        <f t="shared" si="2"/>
        <v>836.84831970935511</v>
      </c>
      <c r="R16" s="140">
        <f t="shared" si="3"/>
        <v>327.62942779291552</v>
      </c>
      <c r="S16" s="140">
        <f t="shared" si="4"/>
        <v>157.04813805631244</v>
      </c>
      <c r="T16" s="140">
        <f>SUM('[2]River Analysis'!$AB$6:$AB9)</f>
        <v>2109.4005449591277</v>
      </c>
      <c r="U16" s="140">
        <f>SUM('[2]River Analysis'!$AJ$6:$AJ9)</f>
        <v>3607.8117048346057</v>
      </c>
    </row>
    <row r="17" spans="3:21" x14ac:dyDescent="0.2">
      <c r="C17">
        <v>48</v>
      </c>
      <c r="D17" s="143">
        <f>+[1]Total!A364</f>
        <v>41186</v>
      </c>
      <c r="E17" s="150">
        <f t="shared" si="5"/>
        <v>23728.18027995939</v>
      </c>
      <c r="F17" s="150">
        <f t="shared" si="6"/>
        <v>4941.7273387829246</v>
      </c>
      <c r="G17" s="2">
        <f>+'TOTAL US'!F336</f>
        <v>23968.5</v>
      </c>
      <c r="H17" s="2">
        <f>+'TOTAL US'!D336</f>
        <v>3231.6</v>
      </c>
      <c r="I17" s="2">
        <f t="shared" si="0"/>
        <v>20736.900000000001</v>
      </c>
      <c r="J17" s="140">
        <f>SUM('[2]River Analysis'!$G$6:$G10)</f>
        <v>75762</v>
      </c>
      <c r="K17" s="140">
        <f>SUM('[2]River Analysis'!P$6:$P10)</f>
        <v>43113</v>
      </c>
      <c r="L17" s="140">
        <f>SUM('[2]River Analysis'!$D$6:$D10)</f>
        <v>28978</v>
      </c>
      <c r="M17" s="140">
        <f>SUM('[2]River Analysis'!$M$6:$M10)</f>
        <v>6525.666666666667</v>
      </c>
      <c r="N17" s="140">
        <f>SUM('[2]River Analysis'!$J$6:$J10)</f>
        <v>123160</v>
      </c>
      <c r="O17" s="140">
        <f>SUM('[2]River Analysis'!$S$6:$S10)</f>
        <v>59254.333333333328</v>
      </c>
      <c r="P17" s="140">
        <f t="shared" si="1"/>
        <v>2064.3596730245231</v>
      </c>
      <c r="Q17" s="140">
        <f t="shared" si="2"/>
        <v>1174.741144414169</v>
      </c>
      <c r="R17" s="140">
        <f t="shared" si="3"/>
        <v>789.59128065395089</v>
      </c>
      <c r="S17" s="140">
        <f t="shared" si="4"/>
        <v>177.811080835604</v>
      </c>
      <c r="T17" s="140">
        <f>SUM('[2]River Analysis'!$AB$6:$AB10)</f>
        <v>3355.8583106267024</v>
      </c>
      <c r="U17" s="140">
        <f>SUM('[2]River Analysis'!$AJ$6:$AJ10)</f>
        <v>4569.7540288379987</v>
      </c>
    </row>
    <row r="18" spans="3:21" x14ac:dyDescent="0.2">
      <c r="C18">
        <v>47</v>
      </c>
      <c r="D18" s="143">
        <f>+[1]Total!A365</f>
        <v>41193</v>
      </c>
      <c r="E18" s="150">
        <f t="shared" si="5"/>
        <v>24479.050349949237</v>
      </c>
      <c r="F18" s="150">
        <f t="shared" si="6"/>
        <v>6092.3091734786558</v>
      </c>
      <c r="G18" s="2">
        <f>+'TOTAL US'!F337</f>
        <v>24491.800000000003</v>
      </c>
      <c r="H18" s="2">
        <f>+'TOTAL US'!D337</f>
        <v>4701.3999999999996</v>
      </c>
      <c r="I18" s="2">
        <f t="shared" si="0"/>
        <v>19790.400000000001</v>
      </c>
      <c r="J18" s="140">
        <f>SUM('[2]River Analysis'!$G$6:$G11)</f>
        <v>100605</v>
      </c>
      <c r="K18" s="140">
        <f>SUM('[2]River Analysis'!P$6:$P11)</f>
        <v>58186.666666666664</v>
      </c>
      <c r="L18" s="140">
        <f>SUM('[2]River Analysis'!$D$6:$D11)</f>
        <v>49830</v>
      </c>
      <c r="M18" s="140">
        <f>SUM('[2]River Analysis'!$M$6:$M11)</f>
        <v>15602</v>
      </c>
      <c r="N18" s="140">
        <f>SUM('[2]River Analysis'!$J$6:$J11)</f>
        <v>181231</v>
      </c>
      <c r="O18" s="140">
        <f>SUM('[2]River Analysis'!$S$6:$S11)</f>
        <v>91977.666666666657</v>
      </c>
      <c r="P18" s="140">
        <f t="shared" si="1"/>
        <v>2741.2806539509534</v>
      </c>
      <c r="Q18" s="140">
        <f t="shared" si="2"/>
        <v>1585.4677565849227</v>
      </c>
      <c r="R18" s="140">
        <f t="shared" si="3"/>
        <v>1357.7656675749317</v>
      </c>
      <c r="S18" s="140">
        <f t="shared" si="4"/>
        <v>425.12261580381465</v>
      </c>
      <c r="T18" s="140">
        <f>SUM('[2]River Analysis'!$AB$6:$AB11)</f>
        <v>4938.1743869209804</v>
      </c>
      <c r="U18" s="140">
        <f>SUM('[2]River Analysis'!$AJ$6:$AJ11)</f>
        <v>5329.1009329940634</v>
      </c>
    </row>
    <row r="19" spans="3:21" x14ac:dyDescent="0.2">
      <c r="C19">
        <v>46</v>
      </c>
      <c r="D19" s="143">
        <f>+[1]Total!A366</f>
        <v>41200</v>
      </c>
      <c r="E19" s="150">
        <f t="shared" si="5"/>
        <v>25229.920419939084</v>
      </c>
      <c r="F19" s="150">
        <f t="shared" si="6"/>
        <v>7242.891008174387</v>
      </c>
      <c r="G19" s="2">
        <f>+'TOTAL US'!F338</f>
        <v>25014.1</v>
      </c>
      <c r="H19" s="2">
        <f>+'TOTAL US'!D338</f>
        <v>6343.1</v>
      </c>
      <c r="I19" s="2">
        <f t="shared" si="0"/>
        <v>18671</v>
      </c>
      <c r="J19" s="140">
        <f>SUM('[2]River Analysis'!$G$6:$G12)</f>
        <v>136998</v>
      </c>
      <c r="K19" s="140">
        <f>SUM('[2]River Analysis'!P$6:$P12)</f>
        <v>79110.666666666657</v>
      </c>
      <c r="L19" s="140">
        <f>SUM('[2]River Analysis'!$D$6:$D12)</f>
        <v>65213</v>
      </c>
      <c r="M19" s="140">
        <f>SUM('[2]River Analysis'!$M$6:$M12)</f>
        <v>34713.333333333328</v>
      </c>
      <c r="N19" s="140">
        <f>SUM('[2]River Analysis'!$J$6:$J12)</f>
        <v>244694</v>
      </c>
      <c r="O19" s="140">
        <f>SUM('[2]River Analysis'!$S$6:$S12)</f>
        <v>142052.66666666666</v>
      </c>
      <c r="P19" s="140">
        <f t="shared" si="1"/>
        <v>3732.9155313351494</v>
      </c>
      <c r="Q19" s="140">
        <f t="shared" si="2"/>
        <v>2155.6039963669386</v>
      </c>
      <c r="R19" s="140">
        <f t="shared" si="3"/>
        <v>1776.9209809264303</v>
      </c>
      <c r="S19" s="140">
        <f t="shared" si="4"/>
        <v>945.8673932788372</v>
      </c>
      <c r="T19" s="140">
        <f>SUM('[2]River Analysis'!$AB$6:$AB12)</f>
        <v>6667.4114441416887</v>
      </c>
      <c r="U19" s="140">
        <f>SUM('[2]River Analysis'!$AJ$6:$AJ12)</f>
        <v>6028.5326547921977</v>
      </c>
    </row>
    <row r="20" spans="3:21" x14ac:dyDescent="0.2">
      <c r="C20">
        <v>45</v>
      </c>
      <c r="D20" s="143">
        <f>+[1]Total!A367</f>
        <v>41207</v>
      </c>
      <c r="E20" s="150">
        <f t="shared" si="5"/>
        <v>25980.790489928931</v>
      </c>
      <c r="F20" s="150">
        <f t="shared" si="6"/>
        <v>8393.4728428701183</v>
      </c>
      <c r="G20" s="2">
        <f>+'TOTAL US'!F339</f>
        <v>25755.200000000001</v>
      </c>
      <c r="H20" s="2">
        <f>+'TOTAL US'!D339</f>
        <v>8056.5</v>
      </c>
      <c r="I20" s="2">
        <f t="shared" si="0"/>
        <v>17698.7</v>
      </c>
      <c r="J20" s="140">
        <f>SUM('[2]River Analysis'!$G$6:$G13)</f>
        <v>172475</v>
      </c>
      <c r="K20" s="140">
        <f>SUM('[2]River Analysis'!P$6:$P13)</f>
        <v>101638.33333333333</v>
      </c>
      <c r="L20" s="140">
        <f>SUM('[2]River Analysis'!$D$6:$D13)</f>
        <v>81193</v>
      </c>
      <c r="M20" s="140">
        <f>SUM('[2]River Analysis'!$M$6:$M13)</f>
        <v>54528</v>
      </c>
      <c r="N20" s="140">
        <f>SUM('[2]River Analysis'!$J$6:$J13)</f>
        <v>308591</v>
      </c>
      <c r="O20" s="140">
        <f>SUM('[2]River Analysis'!$S$6:$S13)</f>
        <v>196920</v>
      </c>
      <c r="P20" s="140">
        <f t="shared" si="1"/>
        <v>4699.5912806539509</v>
      </c>
      <c r="Q20" s="140">
        <f t="shared" si="2"/>
        <v>2769.4368755676655</v>
      </c>
      <c r="R20" s="140">
        <f t="shared" si="3"/>
        <v>2212.3433242506812</v>
      </c>
      <c r="S20" s="140">
        <f t="shared" si="4"/>
        <v>1485.7765667574931</v>
      </c>
      <c r="T20" s="140">
        <f>SUM('[2]River Analysis'!$AB$6:$AB13)</f>
        <v>8408.4741144414165</v>
      </c>
      <c r="U20" s="140">
        <f>SUM('[2]River Analysis'!$AJ$6:$AJ13)</f>
        <v>6706.6327396098395</v>
      </c>
    </row>
    <row r="21" spans="3:21" x14ac:dyDescent="0.2">
      <c r="C21">
        <v>44</v>
      </c>
      <c r="D21" s="143">
        <f>+[1]Total!A368</f>
        <v>41214</v>
      </c>
      <c r="E21" s="150">
        <f t="shared" si="5"/>
        <v>26731.660559918779</v>
      </c>
      <c r="F21" s="150">
        <f t="shared" si="6"/>
        <v>9544.0546775658495</v>
      </c>
      <c r="G21" s="2">
        <f>+'TOTAL US'!F340</f>
        <v>25941.599999999999</v>
      </c>
      <c r="H21" s="2">
        <f>+'TOTAL US'!D340</f>
        <v>9805.1</v>
      </c>
      <c r="I21" s="2">
        <f t="shared" si="0"/>
        <v>16136.499999999998</v>
      </c>
      <c r="J21" s="140">
        <f>SUM('[2]River Analysis'!$G$6:$G14)</f>
        <v>210984</v>
      </c>
      <c r="K21" s="140">
        <f>SUM('[2]River Analysis'!P$6:$P14)</f>
        <v>131756</v>
      </c>
      <c r="L21" s="140">
        <f>SUM('[2]River Analysis'!$D$6:$D14)</f>
        <v>92810</v>
      </c>
      <c r="M21" s="140">
        <f>SUM('[2]River Analysis'!$M$6:$M14)</f>
        <v>74385.333333333328</v>
      </c>
      <c r="N21" s="140">
        <f>SUM('[2]River Analysis'!$J$6:$J14)</f>
        <v>366398</v>
      </c>
      <c r="O21" s="140">
        <f>SUM('[2]River Analysis'!$S$6:$S14)</f>
        <v>259286.66666666666</v>
      </c>
      <c r="P21" s="140">
        <f t="shared" si="1"/>
        <v>5748.8828337874656</v>
      </c>
      <c r="Q21" s="140">
        <f t="shared" si="2"/>
        <v>3590.0817438692097</v>
      </c>
      <c r="R21" s="140">
        <f t="shared" si="3"/>
        <v>2528.8828337874656</v>
      </c>
      <c r="S21" s="140">
        <f t="shared" si="4"/>
        <v>2026.8483197093549</v>
      </c>
      <c r="T21" s="140">
        <f>SUM('[2]River Analysis'!$AB$6:$AB14)</f>
        <v>9983.5967302452318</v>
      </c>
      <c r="U21" s="140">
        <f>SUM('[2]River Analysis'!$AJ$6:$AJ14)</f>
        <v>7449.9236641221378</v>
      </c>
    </row>
    <row r="22" spans="3:21" x14ac:dyDescent="0.2">
      <c r="C22">
        <v>43</v>
      </c>
      <c r="D22" s="143">
        <f>+[1]Total!A369</f>
        <v>41221</v>
      </c>
      <c r="E22" s="150">
        <f t="shared" si="5"/>
        <v>27482.530629908626</v>
      </c>
      <c r="F22" s="150">
        <f t="shared" si="6"/>
        <v>10694.636512261581</v>
      </c>
      <c r="G22" s="2">
        <f>+'TOTAL US'!F341</f>
        <v>26501.3</v>
      </c>
      <c r="H22" s="2">
        <f>+'TOTAL US'!D341</f>
        <v>11619.5</v>
      </c>
      <c r="I22" s="2">
        <f t="shared" si="0"/>
        <v>14881.8</v>
      </c>
      <c r="J22" s="140">
        <f>SUM('[2]River Analysis'!$G$6:$G15)</f>
        <v>249206</v>
      </c>
      <c r="K22" s="140">
        <f>SUM('[2]River Analysis'!P$6:$P15)</f>
        <v>161470.66666666666</v>
      </c>
      <c r="L22" s="140">
        <f>SUM('[2]River Analysis'!$D$6:$D15)</f>
        <v>109092</v>
      </c>
      <c r="M22" s="140">
        <f>SUM('[2]River Analysis'!$M$6:$M15)</f>
        <v>90190.666666666657</v>
      </c>
      <c r="N22" s="140">
        <f>SUM('[2]River Analysis'!$J$6:$J15)</f>
        <v>428882</v>
      </c>
      <c r="O22" s="140">
        <f>SUM('[2]River Analysis'!$S$6:$S15)</f>
        <v>316743.66666666663</v>
      </c>
      <c r="P22" s="140">
        <f t="shared" si="1"/>
        <v>6790.3542234332417</v>
      </c>
      <c r="Q22" s="140">
        <f t="shared" si="2"/>
        <v>4399.7456857402358</v>
      </c>
      <c r="R22" s="140">
        <f t="shared" si="3"/>
        <v>2972.5340599455039</v>
      </c>
      <c r="S22" s="140">
        <f t="shared" si="4"/>
        <v>2457.5113533151675</v>
      </c>
      <c r="T22" s="140">
        <f>SUM('[2]River Analysis'!$AB$6:$AB15)</f>
        <v>11686.158038147139</v>
      </c>
      <c r="U22" s="140">
        <f>SUM('[2]River Analysis'!$AJ$6:$AJ15)</f>
        <v>8162.6972010178124</v>
      </c>
    </row>
    <row r="23" spans="3:21" x14ac:dyDescent="0.2">
      <c r="C23">
        <v>42</v>
      </c>
      <c r="D23" s="143">
        <f>+[1]Total!A370</f>
        <v>41228</v>
      </c>
      <c r="E23" s="150">
        <f t="shared" si="5"/>
        <v>28233.400699898473</v>
      </c>
      <c r="F23" s="150">
        <f t="shared" si="6"/>
        <v>11845.218346957312</v>
      </c>
      <c r="G23" s="2">
        <f>+'TOTAL US'!F342</f>
        <v>27044.9</v>
      </c>
      <c r="H23" s="2">
        <f>+'TOTAL US'!D342</f>
        <v>13595.9</v>
      </c>
      <c r="I23" s="2">
        <f t="shared" si="0"/>
        <v>13449.000000000002</v>
      </c>
      <c r="J23" s="140">
        <f>SUM('[2]River Analysis'!$G$6:$G16)</f>
        <v>289033</v>
      </c>
      <c r="K23" s="140">
        <f>SUM('[2]River Analysis'!P$6:$P16)</f>
        <v>198715</v>
      </c>
      <c r="L23" s="140">
        <f>SUM('[2]River Analysis'!$D$6:$D16)</f>
        <v>123121</v>
      </c>
      <c r="M23" s="140">
        <f>SUM('[2]River Analysis'!$M$6:$M16)</f>
        <v>104235.99999999999</v>
      </c>
      <c r="N23" s="140">
        <f>SUM('[2]River Analysis'!$J$6:$J16)</f>
        <v>493654</v>
      </c>
      <c r="O23" s="140">
        <f>SUM('[2]River Analysis'!$S$6:$S16)</f>
        <v>381198.66666666663</v>
      </c>
      <c r="P23" s="140">
        <f t="shared" si="1"/>
        <v>7875.5585831062663</v>
      </c>
      <c r="Q23" s="140">
        <f t="shared" si="2"/>
        <v>5414.5776566757486</v>
      </c>
      <c r="R23" s="140">
        <f t="shared" si="3"/>
        <v>3354.795640326975</v>
      </c>
      <c r="S23" s="140">
        <f t="shared" si="4"/>
        <v>2840.2179836512255</v>
      </c>
      <c r="T23" s="140">
        <f>SUM('[2]River Analysis'!$AB$6:$AB16)</f>
        <v>13451.062670299729</v>
      </c>
      <c r="U23" s="140">
        <f>SUM('[2]River Analysis'!$AJ$6:$AJ16)</f>
        <v>8938.371501272266</v>
      </c>
    </row>
    <row r="24" spans="3:21" x14ac:dyDescent="0.2">
      <c r="C24">
        <v>41</v>
      </c>
      <c r="D24" s="143">
        <f>+[1]Total!A371</f>
        <v>41235</v>
      </c>
      <c r="E24" s="150">
        <f t="shared" si="5"/>
        <v>28984.270769888321</v>
      </c>
      <c r="F24" s="150">
        <f t="shared" si="6"/>
        <v>12995.800181653043</v>
      </c>
      <c r="G24" s="2">
        <f>+'TOTAL US'!F343</f>
        <v>27360</v>
      </c>
      <c r="H24" s="2">
        <f>+'TOTAL US'!D343</f>
        <v>14945.9</v>
      </c>
      <c r="I24" s="2">
        <f t="shared" si="0"/>
        <v>12414.1</v>
      </c>
      <c r="J24" s="140">
        <f>SUM('[2]River Analysis'!$G$6:$G17)</f>
        <v>321711</v>
      </c>
      <c r="K24" s="140">
        <f>SUM('[2]River Analysis'!P$6:$P17)</f>
        <v>233162</v>
      </c>
      <c r="L24" s="140">
        <f>SUM('[2]River Analysis'!$D$6:$D17)</f>
        <v>132851</v>
      </c>
      <c r="M24" s="140">
        <f>SUM('[2]River Analysis'!$M$6:$M17)</f>
        <v>116206.66666666666</v>
      </c>
      <c r="N24" s="140">
        <f>SUM('[2]River Analysis'!$J$6:$J17)</f>
        <v>540334</v>
      </c>
      <c r="O24" s="140">
        <f>SUM('[2]River Analysis'!$S$6:$S17)</f>
        <v>440327.33333333331</v>
      </c>
      <c r="P24" s="140">
        <f t="shared" si="1"/>
        <v>8765.9673024523163</v>
      </c>
      <c r="Q24" s="140">
        <f t="shared" si="2"/>
        <v>6353.1880108991818</v>
      </c>
      <c r="R24" s="140">
        <f t="shared" si="3"/>
        <v>3619.9182561307898</v>
      </c>
      <c r="S24" s="140">
        <f t="shared" si="4"/>
        <v>3166.3941871026336</v>
      </c>
      <c r="T24" s="140">
        <f>SUM('[2]River Analysis'!$AB$6:$AB17)</f>
        <v>14722.997275204361</v>
      </c>
      <c r="U24" s="140">
        <f>SUM('[2]River Analysis'!$AJ$6:$AJ17)</f>
        <v>9748.6005089058544</v>
      </c>
    </row>
    <row r="25" spans="3:21" x14ac:dyDescent="0.2">
      <c r="C25">
        <v>40</v>
      </c>
      <c r="D25" s="143">
        <f>+[1]Total!A372</f>
        <v>41242</v>
      </c>
      <c r="E25" s="150">
        <f t="shared" si="5"/>
        <v>29735.140839878168</v>
      </c>
      <c r="F25" s="150">
        <f t="shared" si="6"/>
        <v>14146.382016348774</v>
      </c>
      <c r="G25" s="2">
        <f>+'TOTAL US'!F344</f>
        <v>28404.2</v>
      </c>
      <c r="H25" s="2">
        <f>+'TOTAL US'!D344</f>
        <v>16400.2</v>
      </c>
      <c r="I25" s="2">
        <f t="shared" si="0"/>
        <v>12004</v>
      </c>
      <c r="J25" s="140">
        <f>SUM('[2]River Analysis'!$G$6:$G18)</f>
        <v>356146</v>
      </c>
      <c r="K25" s="140">
        <f>SUM('[2]River Analysis'!P$6:$P18)</f>
        <v>264122</v>
      </c>
      <c r="L25" s="140">
        <f>SUM('[2]River Analysis'!$D$6:$D18)</f>
        <v>142408</v>
      </c>
      <c r="M25" s="140">
        <f>SUM('[2]River Analysis'!$M$6:$M18)</f>
        <v>125538.99999999999</v>
      </c>
      <c r="N25" s="140">
        <f>SUM('[2]River Analysis'!$J$6:$J18)</f>
        <v>590436</v>
      </c>
      <c r="O25" s="140">
        <f>SUM('[2]River Analysis'!$S$6:$S18)</f>
        <v>490646.33333333331</v>
      </c>
      <c r="P25" s="140">
        <f t="shared" si="1"/>
        <v>9704.2506811989097</v>
      </c>
      <c r="Q25" s="140">
        <f t="shared" si="2"/>
        <v>7196.7847411444136</v>
      </c>
      <c r="R25" s="140">
        <f t="shared" si="3"/>
        <v>3880.3269754768389</v>
      </c>
      <c r="S25" s="140">
        <f t="shared" si="4"/>
        <v>3420.6811989100811</v>
      </c>
      <c r="T25" s="140">
        <f>SUM('[2]River Analysis'!$AB$6:$AB18)</f>
        <v>16088.174386920982</v>
      </c>
      <c r="U25" s="140">
        <f>SUM('[2]River Analysis'!$AJ$6:$AJ18)</f>
        <v>10582.714164546227</v>
      </c>
    </row>
    <row r="26" spans="3:21" x14ac:dyDescent="0.2">
      <c r="C26">
        <v>39</v>
      </c>
      <c r="D26" s="143">
        <f>+[1]Total!A373</f>
        <v>41249</v>
      </c>
      <c r="E26" s="150">
        <f t="shared" si="5"/>
        <v>30486.010909868015</v>
      </c>
      <c r="F26" s="150">
        <f t="shared" si="6"/>
        <v>15296.963851044506</v>
      </c>
      <c r="G26" s="2">
        <f>+'TOTAL US'!F345</f>
        <v>29723.599999999999</v>
      </c>
      <c r="H26" s="2">
        <f>+'TOTAL US'!D345</f>
        <v>17559.3</v>
      </c>
      <c r="I26" s="2">
        <f t="shared" si="0"/>
        <v>12164.3</v>
      </c>
      <c r="J26" s="140">
        <f>SUM('[2]River Analysis'!$G$6:$G19)</f>
        <v>385204</v>
      </c>
      <c r="K26" s="140">
        <f>SUM('[2]River Analysis'!P$6:$P19)</f>
        <v>289518</v>
      </c>
      <c r="L26" s="140">
        <f>SUM('[2]River Analysis'!$D$6:$D19)</f>
        <v>151826</v>
      </c>
      <c r="M26" s="140">
        <f>SUM('[2]River Analysis'!$M$6:$M19)</f>
        <v>138178.66666666666</v>
      </c>
      <c r="N26" s="140">
        <f>SUM('[2]River Analysis'!$J$6:$J19)</f>
        <v>637818</v>
      </c>
      <c r="O26" s="140">
        <f>SUM('[2]River Analysis'!$S$6:$S19)</f>
        <v>537754.33333333326</v>
      </c>
      <c r="P26" s="140">
        <f t="shared" si="1"/>
        <v>10496.021798365122</v>
      </c>
      <c r="Q26" s="140">
        <f t="shared" si="2"/>
        <v>7888.7738419618527</v>
      </c>
      <c r="R26" s="140">
        <f t="shared" si="3"/>
        <v>4136.9482288828331</v>
      </c>
      <c r="S26" s="140">
        <f t="shared" si="4"/>
        <v>3765.0862851952766</v>
      </c>
      <c r="T26" s="140">
        <f>SUM('[2]River Analysis'!$AB$6:$AB19)</f>
        <v>17379.237057220711</v>
      </c>
      <c r="U26" s="140">
        <f>SUM('[2]River Analysis'!$AJ$6:$AJ19)</f>
        <v>11391.721798134013</v>
      </c>
    </row>
    <row r="27" spans="3:21" x14ac:dyDescent="0.2">
      <c r="C27">
        <v>38</v>
      </c>
      <c r="D27" s="143">
        <f>+[1]Total!A374</f>
        <v>41256</v>
      </c>
      <c r="E27" s="150">
        <f t="shared" si="5"/>
        <v>31236.880979857862</v>
      </c>
      <c r="F27" s="150">
        <f t="shared" si="6"/>
        <v>16447.545685740235</v>
      </c>
      <c r="G27" s="2">
        <f>+'TOTAL US'!F346</f>
        <v>30343.1</v>
      </c>
      <c r="H27" s="2">
        <f>+'TOTAL US'!D346</f>
        <v>18908.099999999999</v>
      </c>
      <c r="I27" s="2">
        <f t="shared" si="0"/>
        <v>11435</v>
      </c>
      <c r="J27" s="140">
        <f>SUM('[2]River Analysis'!$G$6:$G20)</f>
        <v>411611</v>
      </c>
      <c r="K27" s="140">
        <f>SUM('[2]River Analysis'!P$6:$P20)</f>
        <v>315355.33333333331</v>
      </c>
      <c r="L27" s="140">
        <f>SUM('[2]River Analysis'!$D$6:$D20)</f>
        <v>154664</v>
      </c>
      <c r="M27" s="140">
        <f>SUM('[2]River Analysis'!$M$6:$M20)</f>
        <v>149970</v>
      </c>
      <c r="N27" s="140">
        <f>SUM('[2]River Analysis'!$J$6:$J20)</f>
        <v>676864</v>
      </c>
      <c r="O27" s="140">
        <f>SUM('[2]River Analysis'!$S$6:$S20)</f>
        <v>584351.33333333326</v>
      </c>
      <c r="P27" s="140">
        <f t="shared" si="1"/>
        <v>11215.558583106265</v>
      </c>
      <c r="Q27" s="140">
        <f t="shared" si="2"/>
        <v>8592.7883742052672</v>
      </c>
      <c r="R27" s="140">
        <f t="shared" si="3"/>
        <v>4214.2779291553134</v>
      </c>
      <c r="S27" s="140">
        <f t="shared" si="4"/>
        <v>4086.3760217983649</v>
      </c>
      <c r="T27" s="140">
        <f>SUM('[2]River Analysis'!$AB$6:$AB20)</f>
        <v>18443.160762942782</v>
      </c>
      <c r="U27" s="140">
        <f>SUM('[2]River Analysis'!$AJ$6:$AJ20)</f>
        <v>12247.675996607295</v>
      </c>
    </row>
    <row r="28" spans="3:21" x14ac:dyDescent="0.2">
      <c r="C28">
        <v>37</v>
      </c>
      <c r="D28" s="143">
        <f>+[1]Total!A375</f>
        <v>41263</v>
      </c>
      <c r="E28" s="150">
        <f t="shared" si="5"/>
        <v>31987.75104984771</v>
      </c>
      <c r="F28" s="150">
        <f t="shared" si="6"/>
        <v>17598.127520435966</v>
      </c>
      <c r="G28" s="2">
        <f>+'TOTAL US'!F347</f>
        <v>30430.100000000002</v>
      </c>
      <c r="H28" s="2">
        <f>+'TOTAL US'!D347</f>
        <v>20061.900000000001</v>
      </c>
      <c r="I28" s="2">
        <f>+G28-H28</f>
        <v>10368.200000000001</v>
      </c>
      <c r="J28" s="140">
        <f>SUM('[2]River Analysis'!$G$6:$G21)</f>
        <v>442105</v>
      </c>
      <c r="K28" s="140">
        <f>SUM('[2]River Analysis'!P$6:$P21)</f>
        <v>335724.33333333331</v>
      </c>
      <c r="L28" s="140">
        <f>SUM('[2]River Analysis'!$D$6:$D21)</f>
        <v>159452</v>
      </c>
      <c r="M28" s="140">
        <f>SUM('[2]River Analysis'!$M$6:$M21)</f>
        <v>160034.66666666666</v>
      </c>
      <c r="N28" s="140">
        <f>SUM('[2]River Analysis'!$J$6:$J21)</f>
        <v>722260</v>
      </c>
      <c r="O28" s="140">
        <f>SUM('[2]River Analysis'!$S$6:$S21)</f>
        <v>623147.33333333326</v>
      </c>
      <c r="P28" s="140">
        <f>+J28/36.7</f>
        <v>12046.457765667574</v>
      </c>
      <c r="Q28" s="140">
        <f>+K28/36.7</f>
        <v>9147.8019981834677</v>
      </c>
      <c r="R28" s="140">
        <f>+L28/36.7</f>
        <v>4344.741144414169</v>
      </c>
      <c r="S28" s="140">
        <f>+M28/36.7</f>
        <v>4360.6176203451405</v>
      </c>
      <c r="T28" s="140">
        <f>SUM('[2]River Analysis'!$AB$6:$AB21)</f>
        <v>19680.108991825615</v>
      </c>
      <c r="U28" s="140">
        <f>SUM('[2]River Analysis'!$AJ$6:$AJ21)</f>
        <v>13058.481764206956</v>
      </c>
    </row>
    <row r="29" spans="3:21" x14ac:dyDescent="0.2">
      <c r="C29">
        <v>36</v>
      </c>
      <c r="D29" s="143">
        <f>+[1]Total!A376</f>
        <v>41270</v>
      </c>
      <c r="E29" s="150">
        <f t="shared" si="5"/>
        <v>32738.621119837557</v>
      </c>
      <c r="F29" s="150">
        <f t="shared" si="6"/>
        <v>18748.709355131698</v>
      </c>
      <c r="G29" s="2">
        <f>+'TOTAL US'!F348</f>
        <v>30769.4</v>
      </c>
      <c r="H29" s="145"/>
      <c r="I29" s="2"/>
      <c r="J29" s="140">
        <f>SUM('[2]River Analysis'!$G$6:$G22)</f>
        <v>462033</v>
      </c>
      <c r="K29" s="2">
        <f>SUM('[2]River Analysis'!P$6:$P22)</f>
        <v>362082.33333333331</v>
      </c>
      <c r="L29" s="2">
        <f>SUM('[2]River Analysis'!$D$6:$D22)</f>
        <v>171410</v>
      </c>
      <c r="M29" s="2">
        <f>SUM('[2]River Analysis'!$M$6:$M22)</f>
        <v>168636</v>
      </c>
      <c r="N29" s="2">
        <f>SUM('[2]River Analysis'!$J$6:$J22)</f>
        <v>758151</v>
      </c>
      <c r="O29" s="2">
        <f>SUM('[2]River Analysis'!$S$6:$S22)</f>
        <v>668672.66666666663</v>
      </c>
      <c r="P29" s="140">
        <f>SUM('[2]River Analysis'!$X$6:$X22)</f>
        <v>4838.1933842239187</v>
      </c>
      <c r="Q29" s="140">
        <f t="shared" ref="Q29:Q64" si="7">+K29/36.7</f>
        <v>9866.0036330608527</v>
      </c>
      <c r="R29" s="140">
        <f>SUM('[2]River Analysis'!$U$6:$U22)</f>
        <v>602.18829516539438</v>
      </c>
      <c r="S29" s="140">
        <f t="shared" ref="S29:S64" si="8">+M29/36.7</f>
        <v>4594.9863760217977</v>
      </c>
      <c r="T29" s="140">
        <f>SUM('[2]River Analysis'!$AB$6:$AB22)</f>
        <v>20658.065395095371</v>
      </c>
      <c r="U29" s="140">
        <f>SUM('[2]River Analysis'!$AJ$6:$AJ22)</f>
        <v>14042.290076335878</v>
      </c>
    </row>
    <row r="30" spans="3:21" x14ac:dyDescent="0.2">
      <c r="C30">
        <v>35</v>
      </c>
      <c r="D30" s="141">
        <f>+[1]Total!A377</f>
        <v>41277</v>
      </c>
      <c r="E30" s="150">
        <f t="shared" si="5"/>
        <v>33489.491189827408</v>
      </c>
      <c r="F30" s="150">
        <f t="shared" si="6"/>
        <v>19899.291189827429</v>
      </c>
      <c r="G30" s="145"/>
      <c r="H30" s="145"/>
      <c r="I30" s="2"/>
      <c r="J30" s="2"/>
      <c r="K30" s="2">
        <f>SUM('[2]River Analysis'!P$6:$P23)</f>
        <v>384062.66666666663</v>
      </c>
      <c r="L30" s="2"/>
      <c r="M30" s="2">
        <f>SUM('[2]River Analysis'!$M$6:$M23)</f>
        <v>174092.66666666666</v>
      </c>
      <c r="N30" s="2"/>
      <c r="O30" s="2">
        <f>SUM('[2]River Analysis'!$S$6:$S23)</f>
        <v>700348.33333333326</v>
      </c>
      <c r="Q30" s="140">
        <f t="shared" si="7"/>
        <v>10464.922797456855</v>
      </c>
      <c r="S30" s="140">
        <f t="shared" si="8"/>
        <v>4743.6693914623065</v>
      </c>
      <c r="U30" s="140">
        <f>SUM('[2]River Analysis'!$AJ$6:$AJ23)</f>
        <v>14697.201017811705</v>
      </c>
    </row>
    <row r="31" spans="3:21" x14ac:dyDescent="0.2">
      <c r="C31">
        <v>34</v>
      </c>
      <c r="D31" s="141">
        <f>+[1]Total!A378</f>
        <v>41284</v>
      </c>
      <c r="E31" s="150">
        <f t="shared" si="5"/>
        <v>34240.361259817255</v>
      </c>
      <c r="F31" s="150">
        <f t="shared" si="6"/>
        <v>21049.87302452316</v>
      </c>
      <c r="G31" s="145"/>
      <c r="H31" s="145"/>
      <c r="I31" s="2"/>
      <c r="J31" s="2"/>
      <c r="K31" s="2">
        <f>SUM('[2]River Analysis'!P$6:$P24)</f>
        <v>406364.99999999994</v>
      </c>
      <c r="L31" s="2"/>
      <c r="M31" s="2">
        <f>SUM('[2]River Analysis'!$M$6:$M24)</f>
        <v>181620.33333333331</v>
      </c>
      <c r="N31" s="2"/>
      <c r="O31" s="2">
        <f>SUM('[2]River Analysis'!$S$6:$S24)</f>
        <v>734466.66666666663</v>
      </c>
      <c r="Q31" s="140">
        <f t="shared" si="7"/>
        <v>11072.615803814711</v>
      </c>
      <c r="S31" s="140">
        <f t="shared" si="8"/>
        <v>4948.7829246139863</v>
      </c>
      <c r="U31" s="140">
        <f>SUM('[2]River Analysis'!$AJ$6:$AJ24)</f>
        <v>15155.445292620865</v>
      </c>
    </row>
    <row r="32" spans="3:21" x14ac:dyDescent="0.2">
      <c r="C32">
        <v>33</v>
      </c>
      <c r="D32" s="141">
        <f>+[1]Total!A379</f>
        <v>41291</v>
      </c>
      <c r="E32" s="150">
        <f t="shared" si="5"/>
        <v>34991.231329807102</v>
      </c>
      <c r="F32" s="150">
        <f t="shared" si="6"/>
        <v>22200.454859218891</v>
      </c>
      <c r="G32" s="145"/>
      <c r="H32" s="145"/>
      <c r="I32" s="2"/>
      <c r="J32" s="2"/>
      <c r="K32" s="2">
        <f>SUM('[2]River Analysis'!P$6:$P25)</f>
        <v>437302.99999999994</v>
      </c>
      <c r="L32" s="2"/>
      <c r="M32" s="2">
        <f>SUM('[2]River Analysis'!$M$6:$M25)</f>
        <v>188586.33333333331</v>
      </c>
      <c r="N32" s="2"/>
      <c r="O32" s="2">
        <f>SUM('[2]River Analysis'!$S$6:$S25)</f>
        <v>779681</v>
      </c>
      <c r="Q32" s="140">
        <f t="shared" si="7"/>
        <v>11915.613079019071</v>
      </c>
      <c r="S32" s="140">
        <f t="shared" si="8"/>
        <v>5138.5921889191632</v>
      </c>
      <c r="U32" s="140">
        <f>SUM('[2]River Analysis'!$AJ$6:$AJ25)</f>
        <v>15887.794741306192</v>
      </c>
    </row>
    <row r="33" spans="3:21" x14ac:dyDescent="0.2">
      <c r="C33">
        <v>32</v>
      </c>
      <c r="D33" s="141">
        <f>+[1]Total!A380</f>
        <v>41298</v>
      </c>
      <c r="E33" s="150">
        <f t="shared" si="5"/>
        <v>35742.101399796949</v>
      </c>
      <c r="F33" s="150">
        <f t="shared" si="6"/>
        <v>23351.036693914622</v>
      </c>
      <c r="G33" s="145"/>
      <c r="H33" s="145"/>
      <c r="I33" s="2"/>
      <c r="J33" s="2"/>
      <c r="K33" s="2">
        <f>SUM('[2]River Analysis'!P$6:$P26)</f>
        <v>461653.99999999994</v>
      </c>
      <c r="L33" s="2"/>
      <c r="M33" s="2">
        <f>SUM('[2]River Analysis'!$M$6:$M26)</f>
        <v>199433.66666666666</v>
      </c>
      <c r="N33" s="2"/>
      <c r="O33" s="2">
        <f>SUM('[2]River Analysis'!$S$6:$S26)</f>
        <v>822922</v>
      </c>
      <c r="Q33" s="140">
        <f t="shared" si="7"/>
        <v>12579.128065395093</v>
      </c>
      <c r="S33" s="140">
        <f t="shared" si="8"/>
        <v>5434.1598546775649</v>
      </c>
      <c r="U33" s="140">
        <f>SUM('[2]River Analysis'!$AJ$6:$AJ26)</f>
        <v>16647.031382527566</v>
      </c>
    </row>
    <row r="34" spans="3:21" x14ac:dyDescent="0.2">
      <c r="C34">
        <v>31</v>
      </c>
      <c r="D34" s="141">
        <f>+[1]Total!A381</f>
        <v>41305</v>
      </c>
      <c r="E34" s="150">
        <f t="shared" si="5"/>
        <v>36492.971469786797</v>
      </c>
      <c r="F34" s="150">
        <f t="shared" si="6"/>
        <v>24501.618528610354</v>
      </c>
      <c r="G34" s="145"/>
      <c r="H34" s="145"/>
      <c r="I34" s="2"/>
      <c r="J34" s="2"/>
      <c r="K34" s="2">
        <f>SUM('[2]River Analysis'!P$6:$P27)</f>
        <v>486944.99999999994</v>
      </c>
      <c r="L34" s="2"/>
      <c r="M34" s="2">
        <f>SUM('[2]River Analysis'!$M$6:$M27)</f>
        <v>208843.66666666666</v>
      </c>
      <c r="N34" s="2"/>
      <c r="O34" s="2">
        <f>SUM('[2]River Analysis'!$S$6:$S27)</f>
        <v>865550.33333333337</v>
      </c>
      <c r="Q34" s="140">
        <f t="shared" si="7"/>
        <v>13268.256130790189</v>
      </c>
      <c r="S34" s="140">
        <f t="shared" si="8"/>
        <v>5690.5631244323331</v>
      </c>
      <c r="U34" s="140">
        <f>SUM('[2]River Analysis'!$AJ$6:$AJ27)</f>
        <v>17442.349448685327</v>
      </c>
    </row>
    <row r="35" spans="3:21" x14ac:dyDescent="0.2">
      <c r="C35">
        <v>30</v>
      </c>
      <c r="D35" s="141">
        <f>+[1]Total!A382</f>
        <v>41312</v>
      </c>
      <c r="E35" s="150">
        <f t="shared" si="5"/>
        <v>37243.841539776644</v>
      </c>
      <c r="F35" s="150">
        <f t="shared" si="6"/>
        <v>25652.200363306085</v>
      </c>
      <c r="G35" s="145"/>
      <c r="H35" s="145"/>
      <c r="I35" s="2"/>
      <c r="J35" s="2"/>
      <c r="K35" s="2">
        <f>SUM('[2]River Analysis'!P$6:$P28)</f>
        <v>512569.66666666663</v>
      </c>
      <c r="L35" s="2"/>
      <c r="M35" s="2">
        <f>SUM('[2]River Analysis'!$M$6:$M28)</f>
        <v>218792.66666666666</v>
      </c>
      <c r="N35" s="2"/>
      <c r="O35" s="2">
        <f>SUM('[2]River Analysis'!$S$6:$S28)</f>
        <v>906448.33333333337</v>
      </c>
      <c r="Q35" s="140">
        <f t="shared" si="7"/>
        <v>13966.475930971841</v>
      </c>
      <c r="S35" s="140">
        <f t="shared" si="8"/>
        <v>5961.6530426884647</v>
      </c>
      <c r="U35" s="140">
        <f>SUM('[2]River Analysis'!$AJ$6:$AJ28)</f>
        <v>18300.848176420695</v>
      </c>
    </row>
    <row r="36" spans="3:21" x14ac:dyDescent="0.2">
      <c r="C36">
        <v>29</v>
      </c>
      <c r="D36" s="141">
        <f>+[1]Total!A383</f>
        <v>41319</v>
      </c>
      <c r="E36" s="150">
        <f t="shared" si="5"/>
        <v>37994.711609766491</v>
      </c>
      <c r="F36" s="150">
        <f t="shared" si="6"/>
        <v>26802.782198001816</v>
      </c>
      <c r="G36" s="145"/>
      <c r="H36" s="145"/>
      <c r="I36" s="2"/>
      <c r="J36" s="2"/>
      <c r="K36" s="2">
        <f>SUM('[2]River Analysis'!P$6:$P29)</f>
        <v>536062</v>
      </c>
      <c r="L36" s="2"/>
      <c r="M36" s="2">
        <f>SUM('[2]River Analysis'!$M$6:$M29)</f>
        <v>227073.66666666666</v>
      </c>
      <c r="N36" s="2"/>
      <c r="O36" s="2">
        <f>SUM('[2]River Analysis'!$S$6:$S29)</f>
        <v>943700</v>
      </c>
      <c r="Q36" s="140">
        <f t="shared" si="7"/>
        <v>14606.59400544959</v>
      </c>
      <c r="S36" s="140">
        <f t="shared" si="8"/>
        <v>6187.2933696639411</v>
      </c>
      <c r="U36" s="140">
        <f>SUM('[2]River Analysis'!$AJ$6:$AJ29)</f>
        <v>18994.57167090755</v>
      </c>
    </row>
    <row r="37" spans="3:21" x14ac:dyDescent="0.2">
      <c r="C37">
        <v>28</v>
      </c>
      <c r="D37" s="141">
        <f>+[1]Total!A384</f>
        <v>41326</v>
      </c>
      <c r="E37" s="150">
        <f t="shared" si="5"/>
        <v>38745.581679756338</v>
      </c>
      <c r="F37" s="150">
        <f t="shared" si="6"/>
        <v>27953.364032697547</v>
      </c>
      <c r="G37" s="145"/>
      <c r="H37" s="145"/>
      <c r="I37" s="2"/>
      <c r="J37" s="2"/>
      <c r="K37" s="2">
        <f>SUM('[2]River Analysis'!P$6:$P30)</f>
        <v>561070.33333333337</v>
      </c>
      <c r="L37" s="2"/>
      <c r="M37" s="2">
        <f>SUM('[2]River Analysis'!$M$6:$M30)</f>
        <v>236262</v>
      </c>
      <c r="N37" s="2"/>
      <c r="O37" s="2">
        <f>SUM('[2]River Analysis'!$S$6:$S30)</f>
        <v>984228.33333333337</v>
      </c>
      <c r="Q37" s="140">
        <f t="shared" si="7"/>
        <v>15288.019981834695</v>
      </c>
      <c r="S37" s="140">
        <f t="shared" si="8"/>
        <v>6437.6566757493183</v>
      </c>
      <c r="U37" s="140">
        <f>SUM('[2]River Analysis'!$AJ$6:$AJ30)</f>
        <v>19986.200169635285</v>
      </c>
    </row>
    <row r="38" spans="3:21" x14ac:dyDescent="0.2">
      <c r="C38">
        <v>27</v>
      </c>
      <c r="D38" s="141">
        <f>+[1]Total!A385</f>
        <v>41333</v>
      </c>
      <c r="E38" s="150">
        <f t="shared" si="5"/>
        <v>39496.451749746186</v>
      </c>
      <c r="F38" s="150">
        <f t="shared" si="6"/>
        <v>29103.945867393279</v>
      </c>
      <c r="G38" s="145"/>
      <c r="H38" s="145"/>
      <c r="I38" s="2"/>
      <c r="J38" s="2"/>
      <c r="K38" s="2">
        <f>SUM('[2]River Analysis'!P$6:$P31)</f>
        <v>583575.33333333337</v>
      </c>
      <c r="L38" s="2"/>
      <c r="M38" s="2">
        <f>SUM('[2]River Analysis'!$M$6:$M31)</f>
        <v>250133</v>
      </c>
      <c r="N38" s="2"/>
      <c r="O38" s="2">
        <f>SUM('[2]River Analysis'!$S$6:$S31)</f>
        <v>1026865.6666666667</v>
      </c>
      <c r="Q38" s="140">
        <f t="shared" si="7"/>
        <v>15901.235240690281</v>
      </c>
      <c r="S38" s="140">
        <f t="shared" si="8"/>
        <v>6815.6130790190728</v>
      </c>
      <c r="U38" s="140">
        <f>SUM('[2]River Analysis'!$AJ$6:$AJ31)</f>
        <v>20804.147582697202</v>
      </c>
    </row>
    <row r="39" spans="3:21" x14ac:dyDescent="0.2">
      <c r="C39">
        <v>26</v>
      </c>
      <c r="D39" s="141">
        <f>+[1]Total!A386</f>
        <v>41340</v>
      </c>
      <c r="E39" s="150">
        <f t="shared" si="5"/>
        <v>40247.321819736033</v>
      </c>
      <c r="F39" s="150">
        <f t="shared" si="6"/>
        <v>30254.52770208901</v>
      </c>
      <c r="G39" s="145"/>
      <c r="H39" s="145"/>
      <c r="I39" s="2"/>
      <c r="J39" s="2"/>
      <c r="K39" s="2">
        <f>SUM('[2]River Analysis'!P$6:$P32)</f>
        <v>602461</v>
      </c>
      <c r="L39" s="2"/>
      <c r="M39" s="2">
        <f>SUM('[2]River Analysis'!$M$6:$M32)</f>
        <v>258060.33333333334</v>
      </c>
      <c r="N39" s="2"/>
      <c r="O39" s="2">
        <f>SUM('[2]River Analysis'!$S$6:$S32)</f>
        <v>1058223.3333333335</v>
      </c>
      <c r="Q39" s="140">
        <f t="shared" si="7"/>
        <v>16415.831062670299</v>
      </c>
      <c r="S39" s="140">
        <f t="shared" si="8"/>
        <v>7031.6167120799273</v>
      </c>
      <c r="U39" s="140">
        <f>SUM('[2]River Analysis'!$AJ$6:$AJ32)</f>
        <v>21785.063613231552</v>
      </c>
    </row>
    <row r="40" spans="3:21" x14ac:dyDescent="0.2">
      <c r="C40">
        <v>25</v>
      </c>
      <c r="D40" s="141">
        <f>+[1]Total!A387</f>
        <v>41347</v>
      </c>
      <c r="E40" s="150">
        <f t="shared" si="5"/>
        <v>40998.19188972588</v>
      </c>
      <c r="F40" s="150">
        <f t="shared" si="6"/>
        <v>31405.109536784741</v>
      </c>
      <c r="G40" s="145"/>
      <c r="H40" s="145"/>
      <c r="I40" s="2"/>
      <c r="J40" s="2"/>
      <c r="K40" s="2">
        <f>SUM('[2]River Analysis'!P$6:$P33)</f>
        <v>619549</v>
      </c>
      <c r="L40" s="2"/>
      <c r="M40" s="2">
        <f>SUM('[2]River Analysis'!$M$6:$M33)</f>
        <v>264674.66666666669</v>
      </c>
      <c r="N40" s="2"/>
      <c r="O40" s="2">
        <f>SUM('[2]River Analysis'!$S$6:$S33)</f>
        <v>1087091.0000000002</v>
      </c>
      <c r="Q40" s="140">
        <f t="shared" si="7"/>
        <v>16881.444141689371</v>
      </c>
      <c r="S40" s="140">
        <f t="shared" si="8"/>
        <v>7211.8437783832878</v>
      </c>
      <c r="U40" s="140">
        <f>SUM('[2]River Analysis'!$AJ$6:$AJ33)</f>
        <v>22779.516539440203</v>
      </c>
    </row>
    <row r="41" spans="3:21" x14ac:dyDescent="0.2">
      <c r="C41">
        <v>24</v>
      </c>
      <c r="D41" s="141">
        <f>+[1]Total!A388</f>
        <v>41354</v>
      </c>
      <c r="E41" s="150">
        <f t="shared" si="5"/>
        <v>41749.061959715727</v>
      </c>
      <c r="F41" s="150">
        <f t="shared" si="6"/>
        <v>32555.691371480472</v>
      </c>
      <c r="G41" s="145"/>
      <c r="H41" s="145"/>
      <c r="I41" s="2"/>
      <c r="J41" s="2"/>
      <c r="K41" s="2">
        <f>SUM('[2]River Analysis'!P$6:$P34)</f>
        <v>634892.33333333337</v>
      </c>
      <c r="L41" s="2"/>
      <c r="M41" s="2">
        <f>SUM('[2]River Analysis'!$M$6:$M34)</f>
        <v>273565.66666666669</v>
      </c>
      <c r="N41" s="2"/>
      <c r="O41" s="2">
        <f>SUM('[2]River Analysis'!$S$6:$S34)</f>
        <v>1115997.3333333335</v>
      </c>
      <c r="Q41" s="140">
        <f t="shared" si="7"/>
        <v>17299.518619436876</v>
      </c>
      <c r="S41" s="140">
        <f t="shared" si="8"/>
        <v>7454.1053587647593</v>
      </c>
      <c r="U41" s="140">
        <f>SUM('[2]River Analysis'!$AJ$6:$AJ34)</f>
        <v>23623.7828668363</v>
      </c>
    </row>
    <row r="42" spans="3:21" x14ac:dyDescent="0.2">
      <c r="C42">
        <v>23</v>
      </c>
      <c r="D42" s="141">
        <f>+[1]Total!A389</f>
        <v>41361</v>
      </c>
      <c r="E42" s="150">
        <f t="shared" si="5"/>
        <v>42499.932029705575</v>
      </c>
      <c r="F42" s="150">
        <f t="shared" si="6"/>
        <v>33706.2732061762</v>
      </c>
      <c r="G42" s="145"/>
      <c r="H42" s="145"/>
      <c r="I42" s="2"/>
      <c r="J42" s="2"/>
      <c r="K42" s="2">
        <f>SUM('[2]River Analysis'!P$6:$P35)</f>
        <v>649519.66666666674</v>
      </c>
      <c r="L42" s="2"/>
      <c r="M42" s="2">
        <f>SUM('[2]River Analysis'!$M$6:$M35)</f>
        <v>283236.33333333337</v>
      </c>
      <c r="N42" s="2"/>
      <c r="O42" s="2">
        <f>SUM('[2]River Analysis'!$S$6:$S35)</f>
        <v>1144415.6666666667</v>
      </c>
      <c r="Q42" s="140">
        <f t="shared" si="7"/>
        <v>17698.083560399638</v>
      </c>
      <c r="S42" s="140">
        <f t="shared" si="8"/>
        <v>7717.6112624886473</v>
      </c>
      <c r="U42" s="140">
        <f>SUM('[2]River Analysis'!$AJ$6:$AJ35)</f>
        <v>24542.646310432567</v>
      </c>
    </row>
    <row r="43" spans="3:21" x14ac:dyDescent="0.2">
      <c r="C43">
        <v>22</v>
      </c>
      <c r="D43" s="141">
        <f>+[1]Total!A390</f>
        <v>41368</v>
      </c>
      <c r="E43" s="150">
        <f t="shared" si="5"/>
        <v>43250.802099695422</v>
      </c>
      <c r="F43" s="150">
        <f t="shared" si="6"/>
        <v>34856.855040871931</v>
      </c>
      <c r="G43" s="145"/>
      <c r="H43" s="145"/>
      <c r="I43" s="2"/>
      <c r="J43" s="2"/>
      <c r="K43" s="2">
        <f>SUM('[2]River Analysis'!P$6:$P36)</f>
        <v>659965.66666666674</v>
      </c>
      <c r="L43" s="2"/>
      <c r="M43" s="2">
        <f>SUM('[2]River Analysis'!$M$6:$M36)</f>
        <v>291031.66666666669</v>
      </c>
      <c r="N43" s="2"/>
      <c r="O43" s="2">
        <f>SUM('[2]River Analysis'!$S$6:$S36)</f>
        <v>1167594.6666666667</v>
      </c>
      <c r="Q43" s="140">
        <f t="shared" si="7"/>
        <v>17982.715712988193</v>
      </c>
      <c r="S43" s="140">
        <f t="shared" si="8"/>
        <v>7930.0181653042691</v>
      </c>
      <c r="U43" s="140">
        <f>SUM('[2]River Analysis'!$AJ$6:$AJ36)</f>
        <v>25514.563189143337</v>
      </c>
    </row>
    <row r="44" spans="3:21" x14ac:dyDescent="0.2">
      <c r="C44">
        <v>21</v>
      </c>
      <c r="D44" s="141">
        <f>+[1]Total!A391</f>
        <v>41375</v>
      </c>
      <c r="E44" s="150">
        <f t="shared" si="5"/>
        <v>44001.672169685269</v>
      </c>
      <c r="F44" s="150">
        <f t="shared" si="6"/>
        <v>36007.436875567662</v>
      </c>
      <c r="G44" s="145"/>
      <c r="H44" s="145"/>
      <c r="I44" s="2"/>
      <c r="J44" s="2"/>
      <c r="K44" s="2">
        <f>SUM('[2]River Analysis'!P$6:$P37)</f>
        <v>671177.33333333337</v>
      </c>
      <c r="L44" s="2"/>
      <c r="M44" s="2">
        <f>SUM('[2]River Analysis'!$M$6:$M37)</f>
        <v>297614.66666666669</v>
      </c>
      <c r="N44" s="2"/>
      <c r="O44" s="2">
        <f>SUM('[2]River Analysis'!$S$6:$S37)</f>
        <v>1188879.6666666667</v>
      </c>
      <c r="Q44" s="140">
        <f t="shared" si="7"/>
        <v>18288.210717529517</v>
      </c>
      <c r="S44" s="140">
        <f t="shared" si="8"/>
        <v>8109.3914623069932</v>
      </c>
      <c r="U44" s="140">
        <f>SUM('[2]River Analysis'!$AJ$6:$AJ37)</f>
        <v>26404.681933842236</v>
      </c>
    </row>
    <row r="45" spans="3:21" x14ac:dyDescent="0.2">
      <c r="C45">
        <v>20</v>
      </c>
      <c r="D45" s="141">
        <f>+[1]Total!A392</f>
        <v>41382</v>
      </c>
      <c r="E45" s="150">
        <f t="shared" si="5"/>
        <v>44752.542239675116</v>
      </c>
      <c r="F45" s="150">
        <f t="shared" si="6"/>
        <v>37158.018710263394</v>
      </c>
      <c r="G45" s="145"/>
      <c r="H45" s="145"/>
      <c r="I45" s="2"/>
      <c r="J45" s="2"/>
      <c r="K45" s="2">
        <f>SUM('[2]River Analysis'!P$6:$P38)</f>
        <v>678890.66666666674</v>
      </c>
      <c r="L45" s="2"/>
      <c r="M45" s="2">
        <f>SUM('[2]River Analysis'!$M$6:$M38)</f>
        <v>303746</v>
      </c>
      <c r="N45" s="2"/>
      <c r="O45" s="2">
        <f>SUM('[2]River Analysis'!$S$6:$S38)</f>
        <v>1206008</v>
      </c>
      <c r="Q45" s="140">
        <f t="shared" si="7"/>
        <v>18498.383287920075</v>
      </c>
      <c r="S45" s="140">
        <f t="shared" si="8"/>
        <v>8276.4577656675738</v>
      </c>
      <c r="U45" s="140">
        <f>SUM('[2]River Analysis'!$AJ$6:$AJ38)</f>
        <v>27431.925360474976</v>
      </c>
    </row>
    <row r="46" spans="3:21" x14ac:dyDescent="0.2">
      <c r="C46">
        <v>19</v>
      </c>
      <c r="D46" s="141">
        <f>+[1]Total!A393</f>
        <v>41389</v>
      </c>
      <c r="E46" s="150">
        <f t="shared" si="5"/>
        <v>45503.412309664964</v>
      </c>
      <c r="F46" s="150">
        <f t="shared" si="6"/>
        <v>38308.600544959125</v>
      </c>
      <c r="G46" s="145"/>
      <c r="H46" s="145"/>
      <c r="I46" s="2"/>
      <c r="J46" s="2"/>
      <c r="K46" s="2">
        <f>SUM('[2]River Analysis'!P$6:$P39)</f>
        <v>681932.33333333337</v>
      </c>
      <c r="L46" s="2"/>
      <c r="M46" s="2">
        <f>SUM('[2]River Analysis'!$M$6:$M39)</f>
        <v>308286.33333333331</v>
      </c>
      <c r="N46" s="2"/>
      <c r="O46" s="2">
        <f>SUM('[2]River Analysis'!$S$6:$S39)</f>
        <v>1217568</v>
      </c>
      <c r="Q46" s="140">
        <f t="shared" si="7"/>
        <v>18581.262488646684</v>
      </c>
      <c r="S46" s="140">
        <f t="shared" si="8"/>
        <v>8400.1725703905522</v>
      </c>
      <c r="U46" s="140">
        <f>SUM('[2]River Analysis'!$AJ$6:$AJ39)</f>
        <v>28325.572519083966</v>
      </c>
    </row>
    <row r="47" spans="3:21" x14ac:dyDescent="0.2">
      <c r="C47">
        <v>18</v>
      </c>
      <c r="D47" s="141">
        <f>+[1]Total!A394</f>
        <v>41396</v>
      </c>
      <c r="E47" s="150">
        <f t="shared" si="5"/>
        <v>46254.282379654811</v>
      </c>
      <c r="F47" s="150">
        <f t="shared" si="6"/>
        <v>39459.182379654856</v>
      </c>
      <c r="G47" s="145"/>
      <c r="H47" s="145"/>
      <c r="I47" s="2"/>
      <c r="J47" s="2"/>
      <c r="K47" s="2">
        <f>SUM('[2]River Analysis'!P$6:$P40)</f>
        <v>688718</v>
      </c>
      <c r="L47" s="2"/>
      <c r="M47" s="2">
        <f>SUM('[2]River Analysis'!$M$6:$M40)</f>
        <v>309102.33333333331</v>
      </c>
      <c r="N47" s="2"/>
      <c r="O47" s="2">
        <f>SUM('[2]River Analysis'!$S$6:$S40)</f>
        <v>1228482.3333333333</v>
      </c>
      <c r="Q47" s="140">
        <f t="shared" si="7"/>
        <v>18766.158038147136</v>
      </c>
      <c r="S47" s="140">
        <f t="shared" si="8"/>
        <v>8422.4069028156209</v>
      </c>
      <c r="U47" s="140">
        <f>SUM('[2]River Analysis'!$AJ$6:$AJ40)</f>
        <v>29126.505513146731</v>
      </c>
    </row>
    <row r="48" spans="3:21" x14ac:dyDescent="0.2">
      <c r="C48">
        <v>17</v>
      </c>
      <c r="D48" s="141">
        <f>+[1]Total!A395</f>
        <v>41403</v>
      </c>
      <c r="E48" s="150">
        <f t="shared" si="5"/>
        <v>47005.152449644658</v>
      </c>
      <c r="F48" s="150">
        <f t="shared" si="6"/>
        <v>40609.764214350587</v>
      </c>
      <c r="G48" s="145"/>
      <c r="H48" s="145"/>
      <c r="I48" s="2"/>
      <c r="J48" s="2"/>
      <c r="K48" s="2">
        <f>SUM('[2]River Analysis'!P$6:$P41)</f>
        <v>691857.33333333337</v>
      </c>
      <c r="L48" s="2"/>
      <c r="M48" s="2">
        <f>SUM('[2]River Analysis'!$M$6:$M41)</f>
        <v>311200.33333333331</v>
      </c>
      <c r="N48" s="2"/>
      <c r="O48" s="2">
        <f>SUM('[2]River Analysis'!$S$6:$S41)</f>
        <v>1237724.6666666665</v>
      </c>
      <c r="Q48" s="140">
        <f t="shared" si="7"/>
        <v>18851.698455949136</v>
      </c>
      <c r="S48" s="140">
        <f t="shared" si="8"/>
        <v>8479.5731153496818</v>
      </c>
      <c r="U48" s="140">
        <f>SUM('[2]River Analysis'!$AJ$6:$AJ41)</f>
        <v>29969.482612383374</v>
      </c>
    </row>
    <row r="49" spans="3:21" x14ac:dyDescent="0.2">
      <c r="C49">
        <v>16</v>
      </c>
      <c r="D49" s="141">
        <f>+[1]Total!A396</f>
        <v>41410</v>
      </c>
      <c r="E49" s="150">
        <f t="shared" si="5"/>
        <v>47756.022519634505</v>
      </c>
      <c r="F49" s="150">
        <f t="shared" si="6"/>
        <v>41760.346049046319</v>
      </c>
      <c r="G49" s="145"/>
      <c r="H49" s="145"/>
      <c r="I49" s="2"/>
      <c r="J49" s="2"/>
      <c r="K49" s="2">
        <f>SUM('[2]River Analysis'!P$6:$P42)</f>
        <v>698184</v>
      </c>
      <c r="L49" s="2"/>
      <c r="M49" s="2">
        <f>SUM('[2]River Analysis'!$M$6:$M42)</f>
        <v>313978</v>
      </c>
      <c r="N49" s="2"/>
      <c r="O49" s="2">
        <f>SUM('[2]River Analysis'!$S$6:$S42)</f>
        <v>1249798.3333333333</v>
      </c>
      <c r="Q49" s="140">
        <f t="shared" si="7"/>
        <v>19024.087193460487</v>
      </c>
      <c r="S49" s="140">
        <f t="shared" si="8"/>
        <v>8555.258855585831</v>
      </c>
      <c r="U49" s="140">
        <f>SUM('[2]River Analysis'!$AJ$6:$AJ42)</f>
        <v>30855.072094995758</v>
      </c>
    </row>
    <row r="50" spans="3:21" x14ac:dyDescent="0.2">
      <c r="C50">
        <v>15</v>
      </c>
      <c r="D50" s="141">
        <f>+[1]Total!A397</f>
        <v>41417</v>
      </c>
      <c r="E50" s="150">
        <f t="shared" si="5"/>
        <v>48506.892589624353</v>
      </c>
      <c r="F50" s="150">
        <f t="shared" si="6"/>
        <v>42910.92788374205</v>
      </c>
      <c r="G50" s="145"/>
      <c r="H50" s="145"/>
      <c r="I50" s="2"/>
      <c r="J50" s="2"/>
      <c r="K50" s="2">
        <f>SUM('[2]River Analysis'!P$6:$P43)</f>
        <v>701843.33333333337</v>
      </c>
      <c r="L50" s="2"/>
      <c r="M50" s="2">
        <f>SUM('[2]River Analysis'!$M$6:$M43)</f>
        <v>316547.33333333331</v>
      </c>
      <c r="N50" s="2"/>
      <c r="O50" s="2">
        <f>SUM('[2]River Analysis'!$S$6:$S43)</f>
        <v>1258833</v>
      </c>
      <c r="Q50" s="140">
        <f t="shared" si="7"/>
        <v>19123.796548592189</v>
      </c>
      <c r="S50" s="140">
        <f t="shared" si="8"/>
        <v>8625.2679382379647</v>
      </c>
      <c r="U50" s="140">
        <f>SUM('[2]River Analysis'!$AJ$6:$AJ43)</f>
        <v>31765.258693808311</v>
      </c>
    </row>
    <row r="51" spans="3:21" x14ac:dyDescent="0.2">
      <c r="C51">
        <v>14</v>
      </c>
      <c r="D51" s="141">
        <f>+[1]Total!A398</f>
        <v>41424</v>
      </c>
      <c r="E51" s="150">
        <f t="shared" si="5"/>
        <v>49257.7626596142</v>
      </c>
      <c r="F51" s="150">
        <f t="shared" si="6"/>
        <v>44061.509718437781</v>
      </c>
      <c r="G51" s="145"/>
      <c r="H51" s="145"/>
      <c r="I51" s="2"/>
      <c r="J51" s="2"/>
      <c r="K51" s="2">
        <f>SUM('[2]River Analysis'!P$6:$P44)</f>
        <v>706278.66666666674</v>
      </c>
      <c r="L51" s="2"/>
      <c r="M51" s="2">
        <f>SUM('[2]River Analysis'!$M$6:$M44)</f>
        <v>319144.33333333331</v>
      </c>
      <c r="N51" s="2"/>
      <c r="O51" s="2">
        <f>SUM('[2]River Analysis'!$S$6:$S44)</f>
        <v>1268686</v>
      </c>
      <c r="Q51" s="140">
        <f t="shared" si="7"/>
        <v>19244.650317892825</v>
      </c>
      <c r="S51" s="140">
        <f t="shared" si="8"/>
        <v>8696.0308810172555</v>
      </c>
      <c r="U51" s="140">
        <f>SUM('[2]River Analysis'!$AJ$6:$AJ44)</f>
        <v>32746.709075487699</v>
      </c>
    </row>
    <row r="52" spans="3:21" x14ac:dyDescent="0.2">
      <c r="C52">
        <v>13</v>
      </c>
      <c r="D52" s="141">
        <f>+[1]Total!A399</f>
        <v>41431</v>
      </c>
      <c r="E52" s="150">
        <f t="shared" si="5"/>
        <v>50008.632729604047</v>
      </c>
      <c r="F52" s="150">
        <f t="shared" si="6"/>
        <v>45212.091553133512</v>
      </c>
      <c r="G52" s="145"/>
      <c r="H52" s="145"/>
      <c r="I52" s="2"/>
      <c r="J52" s="2"/>
      <c r="K52" s="2">
        <f>SUM('[2]River Analysis'!P$6:$P45)</f>
        <v>711646.66666666674</v>
      </c>
      <c r="L52" s="2"/>
      <c r="M52" s="2">
        <f>SUM('[2]River Analysis'!$M$6:$M45)</f>
        <v>319917</v>
      </c>
      <c r="N52" s="2"/>
      <c r="O52" s="2">
        <f>SUM('[2]River Analysis'!$S$6:$S45)</f>
        <v>1277346.3333333333</v>
      </c>
      <c r="Q52" s="140">
        <f t="shared" si="7"/>
        <v>19390.917347865576</v>
      </c>
      <c r="S52" s="140">
        <f t="shared" si="8"/>
        <v>8717.0844686648488</v>
      </c>
      <c r="U52" s="140">
        <f>SUM('[2]River Analysis'!$AJ$6:$AJ45)</f>
        <v>33612.222222222219</v>
      </c>
    </row>
    <row r="53" spans="3:21" x14ac:dyDescent="0.2">
      <c r="C53">
        <v>12</v>
      </c>
      <c r="D53" s="141">
        <f>+[1]Total!A400</f>
        <v>41438</v>
      </c>
      <c r="E53" s="150">
        <f t="shared" si="5"/>
        <v>50759.502799593894</v>
      </c>
      <c r="F53" s="150">
        <f t="shared" si="6"/>
        <v>46362.673387829243</v>
      </c>
      <c r="G53" s="145"/>
      <c r="H53" s="145"/>
      <c r="I53" s="2"/>
      <c r="J53" s="2"/>
      <c r="K53" s="2">
        <f>SUM('[2]River Analysis'!P$6:$P46)</f>
        <v>715038.33333333337</v>
      </c>
      <c r="L53" s="2"/>
      <c r="M53" s="2">
        <f>SUM('[2]River Analysis'!$M$6:$M46)</f>
        <v>323898.66666666669</v>
      </c>
      <c r="N53" s="2"/>
      <c r="O53" s="2">
        <f>SUM('[2]River Analysis'!$S$6:$S46)</f>
        <v>1287406.3333333333</v>
      </c>
      <c r="Q53" s="140">
        <f t="shared" si="7"/>
        <v>19483.333333333332</v>
      </c>
      <c r="S53" s="140">
        <f t="shared" si="8"/>
        <v>8825.5767484105363</v>
      </c>
      <c r="U53" s="140">
        <f>SUM('[2]River Analysis'!$AJ$6:$AJ46)</f>
        <v>34406.064461407972</v>
      </c>
    </row>
    <row r="54" spans="3:21" x14ac:dyDescent="0.2">
      <c r="C54">
        <v>11</v>
      </c>
      <c r="D54" s="141">
        <f>+[1]Total!A401</f>
        <v>41445</v>
      </c>
      <c r="E54" s="150">
        <f t="shared" si="5"/>
        <v>51510.372869583742</v>
      </c>
      <c r="F54" s="150">
        <f t="shared" si="6"/>
        <v>47513.255222524975</v>
      </c>
      <c r="G54" s="145"/>
      <c r="H54" s="145"/>
      <c r="I54" s="2"/>
      <c r="J54" s="2"/>
      <c r="K54" s="2">
        <f>SUM('[2]River Analysis'!P$6:$P47)</f>
        <v>718309</v>
      </c>
      <c r="L54" s="2"/>
      <c r="M54" s="2">
        <f>SUM('[2]River Analysis'!$M$6:$M47)</f>
        <v>326379</v>
      </c>
      <c r="N54" s="2"/>
      <c r="O54" s="2">
        <f>SUM('[2]River Analysis'!$S$6:$S47)</f>
        <v>1295963.6666666665</v>
      </c>
      <c r="Q54" s="140">
        <f t="shared" si="7"/>
        <v>19572.452316076291</v>
      </c>
      <c r="S54" s="140">
        <f t="shared" si="8"/>
        <v>8893.1607629427781</v>
      </c>
      <c r="U54" s="140">
        <f>SUM('[2]River Analysis'!$AJ$6:$AJ47)</f>
        <v>35259.075487701441</v>
      </c>
    </row>
    <row r="55" spans="3:21" x14ac:dyDescent="0.2">
      <c r="C55">
        <v>10</v>
      </c>
      <c r="D55" s="141">
        <f>+[1]Total!A402</f>
        <v>41452</v>
      </c>
      <c r="E55" s="150">
        <f t="shared" si="5"/>
        <v>52261.242939573589</v>
      </c>
      <c r="F55" s="150">
        <f t="shared" si="6"/>
        <v>48663.837057220706</v>
      </c>
      <c r="G55" s="145"/>
      <c r="H55" s="145"/>
      <c r="I55" s="2"/>
      <c r="J55" s="2"/>
      <c r="K55" s="2">
        <f>SUM('[2]River Analysis'!P$6:$P48)</f>
        <v>722295.66666666663</v>
      </c>
      <c r="L55" s="2"/>
      <c r="M55" s="2">
        <f>SUM('[2]River Analysis'!$M$6:$M48)</f>
        <v>327419</v>
      </c>
      <c r="N55" s="2"/>
      <c r="O55" s="2">
        <f>SUM('[2]River Analysis'!$S$6:$S48)</f>
        <v>1303024.6666666665</v>
      </c>
      <c r="Q55" s="140">
        <f t="shared" si="7"/>
        <v>19681.080835603992</v>
      </c>
      <c r="S55" s="140">
        <f t="shared" si="8"/>
        <v>8921.4986376021789</v>
      </c>
      <c r="U55" s="140">
        <f>SUM('[2]River Analysis'!$AJ$6:$AJ48)</f>
        <v>36110.737913486002</v>
      </c>
    </row>
    <row r="56" spans="3:21" x14ac:dyDescent="0.2">
      <c r="C56">
        <v>9</v>
      </c>
      <c r="D56" s="141">
        <f>+[1]Total!A403</f>
        <v>41459</v>
      </c>
      <c r="E56" s="150">
        <f t="shared" si="5"/>
        <v>53012.113009563436</v>
      </c>
      <c r="F56" s="150">
        <f t="shared" si="6"/>
        <v>49814.418891916437</v>
      </c>
      <c r="G56" s="145"/>
      <c r="H56" s="145"/>
      <c r="I56" s="2"/>
      <c r="J56" s="2"/>
      <c r="K56" s="2">
        <f>SUM('[2]River Analysis'!P$6:$P49)</f>
        <v>725567.33333333326</v>
      </c>
      <c r="L56" s="2"/>
      <c r="M56" s="2">
        <f>SUM('[2]River Analysis'!$M$6:$M49)</f>
        <v>329286.33333333331</v>
      </c>
      <c r="N56" s="2"/>
      <c r="O56" s="2">
        <f>SUM('[2]River Analysis'!$S$6:$S49)</f>
        <v>1310868.3333333333</v>
      </c>
      <c r="Q56" s="140">
        <f t="shared" si="7"/>
        <v>19770.227066303356</v>
      </c>
      <c r="S56" s="140">
        <f t="shared" si="8"/>
        <v>8972.3796548592181</v>
      </c>
      <c r="U56" s="140">
        <f>SUM('[2]River Analysis'!$AJ$6:$AJ49)</f>
        <v>36967.463952502119</v>
      </c>
    </row>
    <row r="57" spans="3:21" x14ac:dyDescent="0.2">
      <c r="C57">
        <v>8</v>
      </c>
      <c r="D57" s="141">
        <f>+[1]Total!A404</f>
        <v>41466</v>
      </c>
      <c r="E57" s="150">
        <f t="shared" si="5"/>
        <v>53762.983079553283</v>
      </c>
      <c r="F57" s="150">
        <f t="shared" si="6"/>
        <v>50965.000726612168</v>
      </c>
      <c r="G57" s="145"/>
      <c r="H57" s="145"/>
      <c r="I57" s="2"/>
      <c r="J57" s="2"/>
      <c r="K57" s="2">
        <f>SUM('[2]River Analysis'!P$6:$P50)</f>
        <v>731923.99999999988</v>
      </c>
      <c r="L57" s="2"/>
      <c r="M57" s="2">
        <f>SUM('[2]River Analysis'!$M$6:$M50)</f>
        <v>331214.33333333331</v>
      </c>
      <c r="N57" s="2"/>
      <c r="O57" s="2">
        <f>SUM('[2]River Analysis'!$S$6:$S50)</f>
        <v>1321826.3333333333</v>
      </c>
      <c r="Q57" s="140">
        <f t="shared" si="7"/>
        <v>19943.433242506806</v>
      </c>
      <c r="S57" s="140">
        <f t="shared" si="8"/>
        <v>9024.9137148047212</v>
      </c>
      <c r="U57" s="140">
        <f>SUM('[2]River Analysis'!$AJ$6:$AJ50)</f>
        <v>37798.015267175571</v>
      </c>
    </row>
    <row r="58" spans="3:21" x14ac:dyDescent="0.2">
      <c r="C58">
        <v>7</v>
      </c>
      <c r="D58" s="141">
        <f>+[1]Total!A405</f>
        <v>41473</v>
      </c>
      <c r="E58" s="150">
        <f t="shared" si="5"/>
        <v>54513.853149543131</v>
      </c>
      <c r="F58" s="150">
        <f t="shared" si="6"/>
        <v>52115.5825613079</v>
      </c>
      <c r="G58" s="145"/>
      <c r="H58" s="145"/>
      <c r="I58" s="2"/>
      <c r="J58" s="2"/>
      <c r="K58" s="2">
        <f>SUM('[2]River Analysis'!P$6:$P51)</f>
        <v>736594.99999999988</v>
      </c>
      <c r="L58" s="2"/>
      <c r="M58" s="2">
        <f>SUM('[2]River Analysis'!$M$6:$M51)</f>
        <v>333918.33333333331</v>
      </c>
      <c r="N58" s="2"/>
      <c r="O58" s="2">
        <f>SUM('[2]River Analysis'!$S$6:$S51)</f>
        <v>1331417.3333333333</v>
      </c>
      <c r="Q58" s="140">
        <f t="shared" si="7"/>
        <v>20070.70844686648</v>
      </c>
      <c r="S58" s="140">
        <f t="shared" si="8"/>
        <v>9098.5921889191632</v>
      </c>
      <c r="U58" s="140">
        <f>SUM('[2]River Analysis'!$AJ$6:$AJ51)</f>
        <v>38637.319762510604</v>
      </c>
    </row>
    <row r="59" spans="3:21" x14ac:dyDescent="0.2">
      <c r="C59">
        <v>6</v>
      </c>
      <c r="D59" s="141">
        <f>+[1]Total!A406</f>
        <v>41480</v>
      </c>
      <c r="E59" s="150">
        <f t="shared" si="5"/>
        <v>55264.723219532978</v>
      </c>
      <c r="F59" s="150">
        <f t="shared" si="6"/>
        <v>53266.164396003631</v>
      </c>
      <c r="G59" s="145"/>
      <c r="H59" s="145"/>
      <c r="I59" s="2"/>
      <c r="J59" s="2"/>
      <c r="K59" s="2">
        <f>SUM('[2]River Analysis'!P$6:$P52)</f>
        <v>743304.33333333326</v>
      </c>
      <c r="L59" s="2"/>
      <c r="M59" s="2">
        <f>SUM('[2]River Analysis'!$M$6:$M52)</f>
        <v>334704.33333333331</v>
      </c>
      <c r="N59" s="2"/>
      <c r="O59" s="2">
        <f>SUM('[2]River Analysis'!$S$6:$S52)</f>
        <v>1341250</v>
      </c>
      <c r="Q59" s="140">
        <f t="shared" si="7"/>
        <v>20253.524069028153</v>
      </c>
      <c r="S59" s="140">
        <f t="shared" si="8"/>
        <v>9120.0090826521337</v>
      </c>
      <c r="U59" s="140">
        <f>SUM('[2]River Analysis'!$AJ$6:$AJ52)</f>
        <v>39496.471586089909</v>
      </c>
    </row>
    <row r="60" spans="3:21" x14ac:dyDescent="0.2">
      <c r="C60">
        <v>5</v>
      </c>
      <c r="D60" s="141">
        <f>+[1]Total!A407</f>
        <v>41487</v>
      </c>
      <c r="E60" s="150">
        <f t="shared" si="5"/>
        <v>56015.593289522825</v>
      </c>
      <c r="F60" s="150">
        <f t="shared" si="6"/>
        <v>54416.746230699362</v>
      </c>
      <c r="G60" s="145"/>
      <c r="H60" s="145"/>
      <c r="I60" s="2"/>
      <c r="J60" s="2"/>
      <c r="K60" s="2">
        <f>SUM('[2]River Analysis'!P$6:$P53)</f>
        <v>748464.66666666663</v>
      </c>
      <c r="L60" s="2"/>
      <c r="M60" s="2">
        <f>SUM('[2]River Analysis'!$M$6:$M53)</f>
        <v>337755.66666666663</v>
      </c>
      <c r="N60" s="2"/>
      <c r="O60" s="2">
        <f>SUM('[2]River Analysis'!$S$6:$S53)</f>
        <v>1352490.3333333333</v>
      </c>
      <c r="Q60" s="140">
        <f t="shared" si="7"/>
        <v>20394.132606721159</v>
      </c>
      <c r="S60" s="140">
        <f t="shared" si="8"/>
        <v>9203.1516802906426</v>
      </c>
      <c r="U60" s="140">
        <f>SUM('[2]River Analysis'!$AJ$6:$AJ53)</f>
        <v>40271.051738761664</v>
      </c>
    </row>
    <row r="61" spans="3:21" x14ac:dyDescent="0.2">
      <c r="C61">
        <v>4</v>
      </c>
      <c r="D61" s="141">
        <f>+[1]Total!A408</f>
        <v>41494</v>
      </c>
      <c r="E61" s="150">
        <f t="shared" si="5"/>
        <v>56766.463359512672</v>
      </c>
      <c r="F61" s="150">
        <f t="shared" si="6"/>
        <v>55567.328065395093</v>
      </c>
      <c r="G61" s="145"/>
      <c r="H61" s="145"/>
      <c r="I61" s="2"/>
      <c r="J61" s="2"/>
      <c r="K61" s="2">
        <f>SUM('[2]River Analysis'!P$6:$P54)</f>
        <v>753584</v>
      </c>
      <c r="L61" s="2"/>
      <c r="M61" s="2">
        <f>SUM('[2]River Analysis'!$M$6:$M54)</f>
        <v>339562.66666666663</v>
      </c>
      <c r="N61" s="2"/>
      <c r="O61" s="2">
        <f>SUM('[2]River Analysis'!$S$6:$S54)</f>
        <v>1361337.3333333333</v>
      </c>
      <c r="Q61" s="140">
        <f t="shared" si="7"/>
        <v>20533.623978201635</v>
      </c>
      <c r="S61" s="140">
        <f t="shared" si="8"/>
        <v>9252.3887375113518</v>
      </c>
      <c r="U61" s="140">
        <f>SUM('[2]River Analysis'!$AJ$6:$AJ54)</f>
        <v>41131.382527565736</v>
      </c>
    </row>
    <row r="62" spans="3:21" x14ac:dyDescent="0.2">
      <c r="C62">
        <v>3</v>
      </c>
      <c r="D62" s="141">
        <f>+[1]Total!A409</f>
        <v>41501</v>
      </c>
      <c r="E62" s="150">
        <f t="shared" si="5"/>
        <v>57517.33342950252</v>
      </c>
      <c r="F62" s="150">
        <f t="shared" si="6"/>
        <v>56717.909900090825</v>
      </c>
      <c r="G62" s="145"/>
      <c r="H62" s="145"/>
      <c r="I62" s="2"/>
      <c r="J62" s="2"/>
      <c r="K62" s="2">
        <f>SUM('[2]River Analysis'!P$6:$P55)</f>
        <v>761919</v>
      </c>
      <c r="L62" s="2"/>
      <c r="M62" s="2">
        <f>SUM('[2]River Analysis'!$M$6:$M55)</f>
        <v>341896.33333333331</v>
      </c>
      <c r="N62" s="2"/>
      <c r="O62" s="2">
        <f>SUM('[2]River Analysis'!$S$6:$S55)</f>
        <v>1374602</v>
      </c>
      <c r="Q62" s="140">
        <f t="shared" si="7"/>
        <v>20760.735694822888</v>
      </c>
      <c r="S62" s="140">
        <f t="shared" si="8"/>
        <v>9315.9763851044499</v>
      </c>
      <c r="U62" s="140">
        <f>SUM('[2]River Analysis'!$AJ$6:$AJ55)</f>
        <v>41944.792196776929</v>
      </c>
    </row>
    <row r="63" spans="3:21" x14ac:dyDescent="0.2">
      <c r="C63">
        <v>2</v>
      </c>
      <c r="D63" s="141">
        <f>+[1]Total!A410</f>
        <v>41508</v>
      </c>
      <c r="E63" s="150">
        <f t="shared" si="5"/>
        <v>58268.203499492367</v>
      </c>
      <c r="F63" s="150">
        <f t="shared" si="6"/>
        <v>57868.491734786556</v>
      </c>
      <c r="G63" s="145"/>
      <c r="H63" s="145"/>
      <c r="I63" s="2"/>
      <c r="J63" s="2"/>
      <c r="K63" s="2">
        <f>SUM('[2]River Analysis'!P$6:$P56)</f>
        <v>772685.33333333337</v>
      </c>
      <c r="L63" s="2"/>
      <c r="M63" s="2">
        <f>SUM('[2]River Analysis'!$M$6:$M56)</f>
        <v>344269.33333333331</v>
      </c>
      <c r="N63" s="2"/>
      <c r="O63" s="2">
        <f>SUM('[2]River Analysis'!$S$6:$S56)</f>
        <v>1389600.6666666667</v>
      </c>
      <c r="Q63" s="140">
        <f t="shared" si="7"/>
        <v>21054.096276112625</v>
      </c>
      <c r="S63" s="140">
        <f t="shared" si="8"/>
        <v>9380.6357856494087</v>
      </c>
      <c r="U63" s="140">
        <f>SUM('[2]River Analysis'!$AJ$6:$AJ56)</f>
        <v>42777.073791348601</v>
      </c>
    </row>
    <row r="64" spans="3:21" x14ac:dyDescent="0.2">
      <c r="C64">
        <v>1</v>
      </c>
      <c r="D64" s="141">
        <f>+[1]Total!A411</f>
        <v>41515</v>
      </c>
      <c r="E64" s="150">
        <f t="shared" si="5"/>
        <v>59019.073569482214</v>
      </c>
      <c r="F64" s="150">
        <f t="shared" si="6"/>
        <v>59019.073569482287</v>
      </c>
      <c r="G64" s="145"/>
      <c r="H64" s="145"/>
      <c r="I64" s="2"/>
      <c r="J64" s="2"/>
      <c r="K64" s="2">
        <f>SUM('[2]River Analysis'!P$6:$P57)</f>
        <v>779698.33333333337</v>
      </c>
      <c r="L64" s="2"/>
      <c r="M64" s="2">
        <f>SUM('[2]River Analysis'!$M$6:$M57)</f>
        <v>346754.33333333331</v>
      </c>
      <c r="N64" s="2"/>
      <c r="O64" s="2">
        <f>SUM('[2]River Analysis'!$S$6:$S57)</f>
        <v>1401103</v>
      </c>
      <c r="Q64" s="140">
        <f t="shared" si="7"/>
        <v>21245.186194368755</v>
      </c>
      <c r="S64" s="140">
        <f t="shared" si="8"/>
        <v>9448.3469573115344</v>
      </c>
      <c r="U64" s="140">
        <f>SUM('[2]River Analysis'!$AJ$6:$AJ57)</f>
        <v>43612.773536895678</v>
      </c>
    </row>
    <row r="65" spans="3:21" x14ac:dyDescent="0.2">
      <c r="D65" s="139" t="s">
        <v>237</v>
      </c>
      <c r="E65" s="142">
        <f>+'GTR Soybean Table'!D17</f>
        <v>59019.073569482287</v>
      </c>
      <c r="F65" s="142">
        <f>+E65</f>
        <v>59019.073569482287</v>
      </c>
      <c r="G65" s="145"/>
      <c r="H65" s="2"/>
      <c r="I65" s="2"/>
      <c r="J65" s="2"/>
      <c r="K65" s="2"/>
      <c r="L65" s="2"/>
      <c r="M65" s="2"/>
      <c r="N65" s="2"/>
      <c r="O65" s="2"/>
    </row>
    <row r="66" spans="3:21" x14ac:dyDescent="0.2">
      <c r="C66" s="143" t="s">
        <v>238</v>
      </c>
      <c r="D66" s="143" t="s">
        <v>239</v>
      </c>
      <c r="E66" s="91">
        <f>+(E65-E13)/51</f>
        <v>750.87006998984873</v>
      </c>
      <c r="F66" s="91">
        <f>+(F65-F13)/51</f>
        <v>1150.581834695731</v>
      </c>
      <c r="G66" s="144">
        <f>+G29-G28</f>
        <v>339.29999999999927</v>
      </c>
      <c r="H66" s="144">
        <f>+H29-H28</f>
        <v>-20061.900000000001</v>
      </c>
      <c r="I66" s="2"/>
      <c r="J66" s="2"/>
      <c r="K66" s="144">
        <f>+K29-K28</f>
        <v>26358</v>
      </c>
      <c r="L66" s="2"/>
      <c r="M66" s="144">
        <f>+M29-M28</f>
        <v>8601.333333333343</v>
      </c>
      <c r="N66" s="2"/>
      <c r="O66" s="144">
        <f>+O29-O28</f>
        <v>45525.333333333372</v>
      </c>
      <c r="Q66" s="144">
        <f>+Q29-Q28</f>
        <v>718.201634877385</v>
      </c>
      <c r="S66" s="144">
        <f>+S29-S28</f>
        <v>234.3687556766572</v>
      </c>
      <c r="U66" s="144">
        <f>+U29-U28</f>
        <v>983.8083121289219</v>
      </c>
    </row>
  </sheetData>
  <mergeCells count="4">
    <mergeCell ref="C11:D11"/>
    <mergeCell ref="E11:I11"/>
    <mergeCell ref="J11:O11"/>
    <mergeCell ref="P11:U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2" zoomScale="130" zoomScaleNormal="130" workbookViewId="0">
      <pane ySplit="4" topLeftCell="A12" activePane="bottomLeft" state="frozen"/>
      <selection activeCell="A2" sqref="A2"/>
      <selection pane="bottomLeft" activeCell="B14" sqref="B14:E14"/>
    </sheetView>
  </sheetViews>
  <sheetFormatPr defaultRowHeight="12.75" x14ac:dyDescent="0.2"/>
  <cols>
    <col min="1" max="1" width="36.5703125" bestFit="1" customWidth="1"/>
  </cols>
  <sheetData>
    <row r="1" spans="1:7" ht="13.5" x14ac:dyDescent="0.25">
      <c r="A1" s="289"/>
    </row>
    <row r="2" spans="1:7" ht="13.5" x14ac:dyDescent="0.25">
      <c r="A2" s="289"/>
    </row>
    <row r="3" spans="1:7" ht="13.5" x14ac:dyDescent="0.25">
      <c r="A3" s="289" t="s">
        <v>32</v>
      </c>
      <c r="E3" t="s">
        <v>327</v>
      </c>
      <c r="F3" t="s">
        <v>452</v>
      </c>
      <c r="G3">
        <f>- 8/31</f>
        <v>-0.25806451612903225</v>
      </c>
    </row>
    <row r="4" spans="1:7" ht="13.5" x14ac:dyDescent="0.25">
      <c r="A4" s="289" t="s">
        <v>335</v>
      </c>
      <c r="B4" t="s">
        <v>462</v>
      </c>
      <c r="C4" t="s">
        <v>458</v>
      </c>
      <c r="D4" t="s">
        <v>346</v>
      </c>
      <c r="E4" t="s">
        <v>453</v>
      </c>
      <c r="F4" t="s">
        <v>464</v>
      </c>
      <c r="G4" t="s">
        <v>328</v>
      </c>
    </row>
    <row r="5" spans="1:7" ht="13.5" x14ac:dyDescent="0.25">
      <c r="A5" s="289" t="s">
        <v>336</v>
      </c>
      <c r="B5" s="100" t="s">
        <v>486</v>
      </c>
      <c r="C5" s="100" t="s">
        <v>494</v>
      </c>
    </row>
    <row r="6" spans="1:7" ht="13.5" x14ac:dyDescent="0.25">
      <c r="A6" s="290" t="s">
        <v>337</v>
      </c>
      <c r="B6" t="s">
        <v>88</v>
      </c>
      <c r="C6" t="s">
        <v>88</v>
      </c>
      <c r="D6" t="s">
        <v>88</v>
      </c>
      <c r="E6" t="s">
        <v>130</v>
      </c>
      <c r="F6" t="s">
        <v>105</v>
      </c>
      <c r="G6" t="s">
        <v>91</v>
      </c>
    </row>
    <row r="7" spans="1:7" ht="13.5" x14ac:dyDescent="0.25">
      <c r="A7" s="289" t="s">
        <v>38</v>
      </c>
      <c r="B7" t="s">
        <v>454</v>
      </c>
      <c r="C7" t="s">
        <v>459</v>
      </c>
      <c r="D7" t="s">
        <v>347</v>
      </c>
      <c r="E7" t="s">
        <v>38</v>
      </c>
      <c r="F7" t="s">
        <v>465</v>
      </c>
      <c r="G7" t="s">
        <v>449</v>
      </c>
    </row>
    <row r="8" spans="1:7" ht="13.5" x14ac:dyDescent="0.25">
      <c r="A8" s="289" t="s">
        <v>34</v>
      </c>
      <c r="B8" t="s">
        <v>88</v>
      </c>
      <c r="C8" t="s">
        <v>88</v>
      </c>
      <c r="D8" t="s">
        <v>88</v>
      </c>
      <c r="E8" t="s">
        <v>130</v>
      </c>
      <c r="F8" t="s">
        <v>105</v>
      </c>
      <c r="G8" t="s">
        <v>91</v>
      </c>
    </row>
    <row r="9" spans="1:7" ht="13.5" x14ac:dyDescent="0.25">
      <c r="A9" s="289" t="s">
        <v>348</v>
      </c>
      <c r="B9" t="s">
        <v>463</v>
      </c>
      <c r="C9" t="s">
        <v>460</v>
      </c>
      <c r="D9" t="s">
        <v>349</v>
      </c>
      <c r="E9" t="s">
        <v>329</v>
      </c>
      <c r="F9" t="s">
        <v>466</v>
      </c>
      <c r="G9" t="s">
        <v>467</v>
      </c>
    </row>
    <row r="10" spans="1:7" ht="13.5" x14ac:dyDescent="0.25">
      <c r="A10" s="289" t="s">
        <v>34</v>
      </c>
      <c r="B10" t="s">
        <v>88</v>
      </c>
      <c r="C10" t="s">
        <v>88</v>
      </c>
      <c r="D10" t="s">
        <v>88</v>
      </c>
      <c r="E10" t="s">
        <v>130</v>
      </c>
      <c r="F10" t="s">
        <v>105</v>
      </c>
      <c r="G10" t="s">
        <v>91</v>
      </c>
    </row>
    <row r="11" spans="1:7" ht="13.5" x14ac:dyDescent="0.25">
      <c r="A11" s="289" t="s">
        <v>338</v>
      </c>
      <c r="B11" t="s">
        <v>333</v>
      </c>
      <c r="C11" t="s">
        <v>461</v>
      </c>
      <c r="D11" t="s">
        <v>333</v>
      </c>
      <c r="E11" t="s">
        <v>455</v>
      </c>
      <c r="F11" t="s">
        <v>468</v>
      </c>
      <c r="G11" t="s">
        <v>469</v>
      </c>
    </row>
    <row r="12" spans="1:7" ht="13.5" x14ac:dyDescent="0.25">
      <c r="A12" s="290" t="s">
        <v>337</v>
      </c>
      <c r="B12" t="s">
        <v>88</v>
      </c>
      <c r="C12" t="s">
        <v>88</v>
      </c>
      <c r="D12" t="s">
        <v>88</v>
      </c>
      <c r="E12" t="s">
        <v>130</v>
      </c>
      <c r="F12" t="s">
        <v>105</v>
      </c>
      <c r="G12" t="s">
        <v>91</v>
      </c>
    </row>
    <row r="13" spans="1:7" ht="13.5" x14ac:dyDescent="0.25">
      <c r="A13" s="289" t="s">
        <v>38</v>
      </c>
    </row>
    <row r="14" spans="1:7" ht="13.5" x14ac:dyDescent="0.25">
      <c r="A14" s="289" t="s">
        <v>268</v>
      </c>
      <c r="B14">
        <v>40</v>
      </c>
      <c r="C14">
        <v>74.5</v>
      </c>
      <c r="D14">
        <v>4575.3999999999996</v>
      </c>
      <c r="E14">
        <v>4311.8</v>
      </c>
      <c r="F14">
        <v>100</v>
      </c>
      <c r="G14">
        <v>0</v>
      </c>
    </row>
    <row r="15" spans="1:7" ht="13.5" x14ac:dyDescent="0.25">
      <c r="A15" s="289" t="s">
        <v>488</v>
      </c>
      <c r="B15">
        <v>0</v>
      </c>
      <c r="C15">
        <v>9.5</v>
      </c>
      <c r="D15">
        <v>0</v>
      </c>
      <c r="E15">
        <v>17</v>
      </c>
      <c r="F15">
        <v>0</v>
      </c>
      <c r="G15">
        <v>0</v>
      </c>
    </row>
    <row r="16" spans="1:7" ht="13.5" x14ac:dyDescent="0.25">
      <c r="A16" s="289" t="s">
        <v>448</v>
      </c>
      <c r="B16">
        <v>0</v>
      </c>
      <c r="C16">
        <v>0</v>
      </c>
      <c r="D16">
        <v>92.8</v>
      </c>
      <c r="E16">
        <v>198.6</v>
      </c>
      <c r="F16">
        <v>0</v>
      </c>
      <c r="G16">
        <v>0</v>
      </c>
    </row>
    <row r="17" spans="1:7" ht="13.5" x14ac:dyDescent="0.25">
      <c r="A17" s="289" t="s">
        <v>320</v>
      </c>
      <c r="B17">
        <v>0</v>
      </c>
      <c r="C17">
        <v>0</v>
      </c>
      <c r="D17">
        <v>1189.8</v>
      </c>
      <c r="E17">
        <v>1148.4000000000001</v>
      </c>
      <c r="F17">
        <v>0</v>
      </c>
      <c r="G17">
        <v>0</v>
      </c>
    </row>
    <row r="18" spans="1:7" ht="13.5" x14ac:dyDescent="0.25">
      <c r="A18" s="289" t="s">
        <v>489</v>
      </c>
      <c r="B18">
        <v>0</v>
      </c>
      <c r="C18">
        <v>0</v>
      </c>
      <c r="D18">
        <v>0</v>
      </c>
      <c r="E18">
        <v>14.1</v>
      </c>
      <c r="F18">
        <v>0</v>
      </c>
      <c r="G18">
        <v>0</v>
      </c>
    </row>
    <row r="19" spans="1:7" ht="13.5" x14ac:dyDescent="0.25">
      <c r="A19" s="289" t="s">
        <v>447</v>
      </c>
      <c r="B19">
        <v>0</v>
      </c>
      <c r="C19">
        <v>0</v>
      </c>
      <c r="D19">
        <v>4.5999999999999996</v>
      </c>
      <c r="E19">
        <v>2.6</v>
      </c>
      <c r="F19">
        <v>0</v>
      </c>
      <c r="G19">
        <v>0</v>
      </c>
    </row>
    <row r="20" spans="1:7" ht="13.5" x14ac:dyDescent="0.25">
      <c r="A20" s="289" t="s">
        <v>269</v>
      </c>
      <c r="B20">
        <v>0</v>
      </c>
      <c r="C20">
        <v>0</v>
      </c>
      <c r="D20">
        <v>237.7</v>
      </c>
      <c r="E20">
        <v>181.6</v>
      </c>
      <c r="F20">
        <v>0</v>
      </c>
      <c r="G20">
        <v>0</v>
      </c>
    </row>
    <row r="21" spans="1:7" ht="13.5" x14ac:dyDescent="0.25">
      <c r="A21" s="289" t="s">
        <v>315</v>
      </c>
      <c r="B21">
        <v>0</v>
      </c>
      <c r="C21">
        <v>0</v>
      </c>
      <c r="D21">
        <v>2184.5</v>
      </c>
      <c r="E21">
        <v>1788.3</v>
      </c>
      <c r="F21">
        <v>0</v>
      </c>
      <c r="G21">
        <v>0</v>
      </c>
    </row>
    <row r="22" spans="1:7" ht="13.5" x14ac:dyDescent="0.25">
      <c r="A22" s="289" t="s">
        <v>442</v>
      </c>
      <c r="B22">
        <v>40</v>
      </c>
      <c r="C22">
        <v>0</v>
      </c>
      <c r="D22">
        <v>235.1</v>
      </c>
      <c r="E22">
        <v>57.8</v>
      </c>
      <c r="F22">
        <v>40</v>
      </c>
      <c r="G22">
        <v>0</v>
      </c>
    </row>
    <row r="23" spans="1:7" ht="13.5" x14ac:dyDescent="0.25">
      <c r="A23" s="289" t="s">
        <v>270</v>
      </c>
      <c r="B23">
        <v>0</v>
      </c>
      <c r="C23">
        <v>65</v>
      </c>
      <c r="D23">
        <v>630.79999999999995</v>
      </c>
      <c r="E23">
        <v>731.8</v>
      </c>
      <c r="F23">
        <v>60</v>
      </c>
      <c r="G23">
        <v>0</v>
      </c>
    </row>
    <row r="24" spans="1:7" ht="13.5" x14ac:dyDescent="0.25">
      <c r="A24" s="289" t="s">
        <v>444</v>
      </c>
      <c r="B24">
        <v>0</v>
      </c>
      <c r="C24">
        <v>0</v>
      </c>
      <c r="D24">
        <v>0</v>
      </c>
      <c r="E24">
        <v>171.7</v>
      </c>
      <c r="F24">
        <v>0</v>
      </c>
      <c r="G24">
        <v>0</v>
      </c>
    </row>
    <row r="25" spans="1:7" ht="13.5" x14ac:dyDescent="0.25">
      <c r="A25" s="289" t="s">
        <v>38</v>
      </c>
    </row>
    <row r="26" spans="1:7" ht="13.5" x14ac:dyDescent="0.25">
      <c r="A26" s="289" t="s">
        <v>271</v>
      </c>
      <c r="B26">
        <v>0</v>
      </c>
      <c r="C26">
        <v>0</v>
      </c>
      <c r="D26">
        <v>482.2</v>
      </c>
      <c r="E26">
        <v>365.4</v>
      </c>
      <c r="F26">
        <v>60</v>
      </c>
      <c r="G26">
        <v>0</v>
      </c>
    </row>
    <row r="27" spans="1:7" ht="13.5" x14ac:dyDescent="0.25">
      <c r="A27" s="289" t="s">
        <v>495</v>
      </c>
      <c r="B27">
        <v>0</v>
      </c>
      <c r="C27">
        <v>0</v>
      </c>
      <c r="D27">
        <v>0</v>
      </c>
      <c r="E27">
        <v>0</v>
      </c>
      <c r="F27">
        <v>60</v>
      </c>
      <c r="G27">
        <v>0</v>
      </c>
    </row>
    <row r="28" spans="1:7" ht="13.5" x14ac:dyDescent="0.25">
      <c r="A28" s="289" t="s">
        <v>272</v>
      </c>
      <c r="B28">
        <v>0</v>
      </c>
      <c r="C28">
        <v>0</v>
      </c>
      <c r="D28">
        <v>482.2</v>
      </c>
      <c r="E28">
        <v>365.4</v>
      </c>
      <c r="F28">
        <v>0</v>
      </c>
      <c r="G28">
        <v>0</v>
      </c>
    </row>
    <row r="29" spans="1:7" ht="13.5" x14ac:dyDescent="0.25">
      <c r="A29" s="289" t="s">
        <v>38</v>
      </c>
    </row>
    <row r="30" spans="1:7" ht="13.5" x14ac:dyDescent="0.25">
      <c r="A30" s="289" t="s">
        <v>273</v>
      </c>
      <c r="B30">
        <v>298.60000000000002</v>
      </c>
      <c r="C30">
        <v>313.3</v>
      </c>
      <c r="D30">
        <v>2020.3</v>
      </c>
      <c r="E30">
        <v>1934.7</v>
      </c>
      <c r="F30">
        <v>191.1</v>
      </c>
      <c r="G30">
        <v>0</v>
      </c>
    </row>
    <row r="31" spans="1:7" ht="13.5" x14ac:dyDescent="0.25">
      <c r="A31" s="289" t="s">
        <v>38</v>
      </c>
    </row>
    <row r="32" spans="1:7" ht="13.5" x14ac:dyDescent="0.25">
      <c r="A32" s="289" t="s">
        <v>274</v>
      </c>
      <c r="B32">
        <v>149.69999999999999</v>
      </c>
      <c r="C32">
        <v>50.8</v>
      </c>
      <c r="D32">
        <v>1681.9</v>
      </c>
      <c r="E32">
        <v>1238.3</v>
      </c>
      <c r="F32">
        <v>77</v>
      </c>
      <c r="G32">
        <v>0</v>
      </c>
    </row>
    <row r="33" spans="1:7" ht="13.5" x14ac:dyDescent="0.25">
      <c r="A33" s="289" t="s">
        <v>38</v>
      </c>
    </row>
    <row r="34" spans="1:7" ht="13.5" x14ac:dyDescent="0.25">
      <c r="A34" s="289" t="s">
        <v>275</v>
      </c>
      <c r="B34">
        <v>514.6</v>
      </c>
      <c r="C34">
        <v>1454.3</v>
      </c>
      <c r="D34">
        <v>27485.3</v>
      </c>
      <c r="E34">
        <v>34786.9</v>
      </c>
      <c r="F34">
        <v>1332</v>
      </c>
      <c r="G34">
        <v>0</v>
      </c>
    </row>
    <row r="35" spans="1:7" ht="13.5" x14ac:dyDescent="0.25">
      <c r="A35" s="289" t="s">
        <v>38</v>
      </c>
    </row>
    <row r="36" spans="1:7" ht="13.5" x14ac:dyDescent="0.25">
      <c r="A36" s="289" t="s">
        <v>322</v>
      </c>
      <c r="B36">
        <v>0</v>
      </c>
      <c r="C36">
        <v>0</v>
      </c>
      <c r="D36">
        <v>0.6</v>
      </c>
      <c r="E36">
        <v>1.2</v>
      </c>
      <c r="F36">
        <v>0</v>
      </c>
      <c r="G36">
        <v>0</v>
      </c>
    </row>
    <row r="37" spans="1:7" ht="13.5" x14ac:dyDescent="0.25">
      <c r="A37" s="289" t="s">
        <v>38</v>
      </c>
    </row>
    <row r="38" spans="1:7" ht="13.5" x14ac:dyDescent="0.25">
      <c r="A38" s="289" t="s">
        <v>276</v>
      </c>
      <c r="B38">
        <v>1059</v>
      </c>
      <c r="C38">
        <v>942.1</v>
      </c>
      <c r="D38">
        <v>8281.2999999999993</v>
      </c>
      <c r="E38">
        <v>6468.5</v>
      </c>
      <c r="F38">
        <v>1156.8</v>
      </c>
      <c r="G38">
        <v>0</v>
      </c>
    </row>
    <row r="39" spans="1:7" ht="13.5" x14ac:dyDescent="0.25">
      <c r="A39" s="289" t="s">
        <v>277</v>
      </c>
      <c r="B39">
        <v>65</v>
      </c>
      <c r="C39">
        <v>167.6</v>
      </c>
      <c r="D39">
        <v>873.7</v>
      </c>
      <c r="E39">
        <v>924.3</v>
      </c>
      <c r="F39">
        <v>0</v>
      </c>
      <c r="G39">
        <v>0</v>
      </c>
    </row>
    <row r="40" spans="1:7" ht="13.5" x14ac:dyDescent="0.25">
      <c r="A40" s="289" t="s">
        <v>278</v>
      </c>
      <c r="B40">
        <v>1</v>
      </c>
      <c r="C40">
        <v>0</v>
      </c>
      <c r="D40">
        <v>14.5</v>
      </c>
      <c r="E40">
        <v>8.8000000000000007</v>
      </c>
      <c r="F40">
        <v>0</v>
      </c>
      <c r="G40">
        <v>0</v>
      </c>
    </row>
    <row r="41" spans="1:7" ht="13.5" x14ac:dyDescent="0.25">
      <c r="A41" s="289" t="s">
        <v>279</v>
      </c>
      <c r="B41">
        <v>0</v>
      </c>
      <c r="C41">
        <v>0</v>
      </c>
      <c r="D41">
        <v>2.1</v>
      </c>
      <c r="E41">
        <v>0.5</v>
      </c>
      <c r="F41">
        <v>0</v>
      </c>
      <c r="G41">
        <v>0</v>
      </c>
    </row>
    <row r="42" spans="1:7" ht="13.5" x14ac:dyDescent="0.25">
      <c r="A42" s="289" t="s">
        <v>280</v>
      </c>
      <c r="B42">
        <v>398</v>
      </c>
      <c r="C42">
        <v>233.4</v>
      </c>
      <c r="D42">
        <v>2162.4</v>
      </c>
      <c r="E42">
        <v>2117.5</v>
      </c>
      <c r="F42">
        <v>139.80000000000001</v>
      </c>
      <c r="G42">
        <v>0</v>
      </c>
    </row>
    <row r="43" spans="1:7" ht="13.5" x14ac:dyDescent="0.25">
      <c r="A43" s="289" t="s">
        <v>445</v>
      </c>
      <c r="B43">
        <v>60</v>
      </c>
      <c r="C43">
        <v>0</v>
      </c>
      <c r="D43">
        <v>137.1</v>
      </c>
      <c r="E43">
        <v>80.3</v>
      </c>
      <c r="F43">
        <v>0</v>
      </c>
      <c r="G43">
        <v>0</v>
      </c>
    </row>
    <row r="44" spans="1:7" ht="13.5" x14ac:dyDescent="0.25">
      <c r="A44" s="289" t="s">
        <v>443</v>
      </c>
      <c r="B44" t="s">
        <v>103</v>
      </c>
      <c r="C44">
        <v>0</v>
      </c>
      <c r="D44">
        <v>100.4</v>
      </c>
      <c r="E44">
        <v>30.9</v>
      </c>
      <c r="F44">
        <v>0</v>
      </c>
      <c r="G44">
        <v>0</v>
      </c>
    </row>
    <row r="45" spans="1:7" ht="13.5" x14ac:dyDescent="0.25">
      <c r="A45" s="289" t="s">
        <v>281</v>
      </c>
      <c r="B45">
        <v>59.4</v>
      </c>
      <c r="C45">
        <v>80.8</v>
      </c>
      <c r="D45">
        <v>635.29999999999995</v>
      </c>
      <c r="E45">
        <v>653.20000000000005</v>
      </c>
      <c r="F45">
        <v>11.9</v>
      </c>
      <c r="G45">
        <v>0</v>
      </c>
    </row>
    <row r="46" spans="1:7" ht="13.5" x14ac:dyDescent="0.25">
      <c r="A46" s="289" t="s">
        <v>493</v>
      </c>
      <c r="B46">
        <v>0</v>
      </c>
      <c r="C46">
        <v>0</v>
      </c>
      <c r="D46">
        <v>22.5</v>
      </c>
      <c r="E46">
        <v>0</v>
      </c>
      <c r="F46">
        <v>0</v>
      </c>
      <c r="G46">
        <v>0</v>
      </c>
    </row>
    <row r="47" spans="1:7" ht="13.5" x14ac:dyDescent="0.25">
      <c r="A47" s="289" t="s">
        <v>282</v>
      </c>
      <c r="B47">
        <v>76.8</v>
      </c>
      <c r="C47">
        <v>55.5</v>
      </c>
      <c r="D47">
        <v>371.7</v>
      </c>
      <c r="E47">
        <v>305.8</v>
      </c>
      <c r="F47">
        <v>117.1</v>
      </c>
      <c r="G47">
        <v>0</v>
      </c>
    </row>
    <row r="48" spans="1:7" ht="13.5" x14ac:dyDescent="0.25">
      <c r="A48" s="289" t="s">
        <v>456</v>
      </c>
      <c r="B48">
        <v>1</v>
      </c>
      <c r="C48">
        <v>0</v>
      </c>
      <c r="D48">
        <v>2</v>
      </c>
      <c r="E48">
        <v>0</v>
      </c>
      <c r="F48">
        <v>0</v>
      </c>
      <c r="G48">
        <v>0</v>
      </c>
    </row>
    <row r="49" spans="1:7" ht="13.5" x14ac:dyDescent="0.25">
      <c r="A49" s="289" t="s">
        <v>283</v>
      </c>
      <c r="B49">
        <v>69</v>
      </c>
      <c r="C49">
        <v>189.5</v>
      </c>
      <c r="D49">
        <v>1400.4</v>
      </c>
      <c r="E49">
        <v>466.3</v>
      </c>
      <c r="F49">
        <v>532.5</v>
      </c>
      <c r="G49">
        <v>0</v>
      </c>
    </row>
    <row r="50" spans="1:7" ht="13.5" x14ac:dyDescent="0.25">
      <c r="A50" s="289" t="s">
        <v>284</v>
      </c>
      <c r="B50">
        <v>17.8</v>
      </c>
      <c r="C50">
        <v>36.5</v>
      </c>
      <c r="D50">
        <v>115</v>
      </c>
      <c r="E50">
        <v>143.80000000000001</v>
      </c>
      <c r="F50">
        <v>21</v>
      </c>
      <c r="G50">
        <v>0</v>
      </c>
    </row>
    <row r="51" spans="1:7" ht="13.5" x14ac:dyDescent="0.25">
      <c r="A51" s="289" t="s">
        <v>285</v>
      </c>
      <c r="B51">
        <v>0</v>
      </c>
      <c r="C51">
        <v>66</v>
      </c>
      <c r="D51">
        <v>147.5</v>
      </c>
      <c r="E51">
        <v>213.2</v>
      </c>
      <c r="F51">
        <v>0</v>
      </c>
      <c r="G51">
        <v>0</v>
      </c>
    </row>
    <row r="52" spans="1:7" ht="13.5" x14ac:dyDescent="0.25">
      <c r="A52" s="289" t="s">
        <v>286</v>
      </c>
      <c r="B52">
        <v>3.6</v>
      </c>
      <c r="C52">
        <v>0.2</v>
      </c>
      <c r="D52">
        <v>6.9</v>
      </c>
      <c r="E52">
        <v>17.399999999999999</v>
      </c>
      <c r="F52">
        <v>0</v>
      </c>
      <c r="G52">
        <v>0</v>
      </c>
    </row>
    <row r="53" spans="1:7" ht="13.5" x14ac:dyDescent="0.25">
      <c r="A53" s="289" t="s">
        <v>287</v>
      </c>
      <c r="B53">
        <v>184.2</v>
      </c>
      <c r="C53">
        <v>95</v>
      </c>
      <c r="D53">
        <v>1264.8</v>
      </c>
      <c r="E53">
        <v>923.6</v>
      </c>
      <c r="F53">
        <v>261.10000000000002</v>
      </c>
      <c r="G53">
        <v>0</v>
      </c>
    </row>
    <row r="54" spans="1:7" ht="13.5" x14ac:dyDescent="0.25">
      <c r="A54" s="289" t="s">
        <v>490</v>
      </c>
      <c r="B54">
        <v>0</v>
      </c>
      <c r="C54">
        <v>0</v>
      </c>
      <c r="D54">
        <v>43.8</v>
      </c>
      <c r="E54">
        <v>0</v>
      </c>
      <c r="F54">
        <v>0</v>
      </c>
      <c r="G54">
        <v>0</v>
      </c>
    </row>
    <row r="55" spans="1:7" ht="13.5" x14ac:dyDescent="0.25">
      <c r="A55" s="289" t="s">
        <v>288</v>
      </c>
      <c r="B55">
        <v>123.2</v>
      </c>
      <c r="C55">
        <v>17.5</v>
      </c>
      <c r="D55">
        <v>981.3</v>
      </c>
      <c r="E55">
        <v>583.1</v>
      </c>
      <c r="F55">
        <v>73.400000000000006</v>
      </c>
      <c r="G55">
        <v>0</v>
      </c>
    </row>
    <row r="56" spans="1:7" ht="13.5" x14ac:dyDescent="0.25">
      <c r="A56" s="289" t="s">
        <v>38</v>
      </c>
    </row>
    <row r="57" spans="1:7" ht="13.5" x14ac:dyDescent="0.25">
      <c r="A57" s="289" t="s">
        <v>289</v>
      </c>
      <c r="B57">
        <v>0</v>
      </c>
      <c r="C57">
        <v>120</v>
      </c>
      <c r="D57">
        <v>2598.3000000000002</v>
      </c>
      <c r="E57">
        <v>962.8</v>
      </c>
      <c r="F57">
        <v>60</v>
      </c>
      <c r="G57">
        <v>0</v>
      </c>
    </row>
    <row r="58" spans="1:7" ht="13.5" x14ac:dyDescent="0.25">
      <c r="A58" s="289" t="s">
        <v>446</v>
      </c>
      <c r="B58">
        <v>0</v>
      </c>
      <c r="C58">
        <v>0</v>
      </c>
      <c r="D58">
        <v>0</v>
      </c>
      <c r="E58">
        <v>8</v>
      </c>
      <c r="F58">
        <v>0</v>
      </c>
      <c r="G58">
        <v>0</v>
      </c>
    </row>
    <row r="59" spans="1:7" ht="13.5" x14ac:dyDescent="0.25">
      <c r="A59" s="289" t="s">
        <v>323</v>
      </c>
      <c r="B59">
        <v>0</v>
      </c>
      <c r="C59">
        <v>120</v>
      </c>
      <c r="D59">
        <v>2229.1999999999998</v>
      </c>
      <c r="E59">
        <v>691.2</v>
      </c>
      <c r="F59">
        <v>60</v>
      </c>
      <c r="G59">
        <v>0</v>
      </c>
    </row>
    <row r="60" spans="1:7" ht="13.5" x14ac:dyDescent="0.25">
      <c r="A60" s="289" t="s">
        <v>451</v>
      </c>
      <c r="B60">
        <v>0</v>
      </c>
      <c r="C60">
        <v>0</v>
      </c>
      <c r="D60" t="s">
        <v>103</v>
      </c>
      <c r="E60">
        <v>0</v>
      </c>
      <c r="F60">
        <v>0</v>
      </c>
      <c r="G60">
        <v>0</v>
      </c>
    </row>
    <row r="61" spans="1:7" ht="13.5" x14ac:dyDescent="0.25">
      <c r="A61" s="289" t="s">
        <v>290</v>
      </c>
      <c r="B61">
        <v>0</v>
      </c>
      <c r="C61">
        <v>0</v>
      </c>
      <c r="D61">
        <v>26.4</v>
      </c>
      <c r="E61">
        <v>48</v>
      </c>
      <c r="F61">
        <v>0</v>
      </c>
      <c r="G61">
        <v>0</v>
      </c>
    </row>
    <row r="62" spans="1:7" ht="13.5" x14ac:dyDescent="0.25">
      <c r="A62" s="289" t="s">
        <v>471</v>
      </c>
      <c r="B62">
        <v>0</v>
      </c>
      <c r="C62">
        <v>0</v>
      </c>
      <c r="D62">
        <v>11.4</v>
      </c>
      <c r="E62">
        <v>0</v>
      </c>
      <c r="F62">
        <v>0</v>
      </c>
      <c r="G62">
        <v>0</v>
      </c>
    </row>
    <row r="63" spans="1:7" ht="13.5" x14ac:dyDescent="0.25">
      <c r="A63" s="289" t="s">
        <v>291</v>
      </c>
      <c r="B63">
        <v>0</v>
      </c>
      <c r="C63">
        <v>0</v>
      </c>
      <c r="D63">
        <v>331.3</v>
      </c>
      <c r="E63">
        <v>215.6</v>
      </c>
      <c r="F63">
        <v>0</v>
      </c>
      <c r="G63">
        <v>0</v>
      </c>
    </row>
    <row r="64" spans="1:7" ht="13.5" x14ac:dyDescent="0.25">
      <c r="A64" s="289" t="s">
        <v>38</v>
      </c>
    </row>
    <row r="65" spans="1:7" ht="13.5" x14ac:dyDescent="0.25">
      <c r="A65" s="289" t="s">
        <v>292</v>
      </c>
      <c r="B65">
        <v>1029.5</v>
      </c>
      <c r="C65">
        <v>503.4</v>
      </c>
      <c r="D65">
        <v>5244.5</v>
      </c>
      <c r="E65">
        <v>4651.2</v>
      </c>
      <c r="F65">
        <v>2061.3000000000002</v>
      </c>
      <c r="G65">
        <v>0</v>
      </c>
    </row>
    <row r="66" spans="1:7" ht="13.5" x14ac:dyDescent="0.25">
      <c r="A66" s="289" t="s">
        <v>470</v>
      </c>
      <c r="B66">
        <v>60</v>
      </c>
      <c r="C66">
        <v>0</v>
      </c>
      <c r="D66">
        <v>29.3</v>
      </c>
      <c r="E66">
        <v>0</v>
      </c>
      <c r="F66">
        <v>790</v>
      </c>
      <c r="G66">
        <v>0</v>
      </c>
    </row>
    <row r="67" spans="1:7" ht="13.5" x14ac:dyDescent="0.25">
      <c r="A67" s="289" t="s">
        <v>293</v>
      </c>
      <c r="B67">
        <v>0</v>
      </c>
      <c r="C67">
        <v>4</v>
      </c>
      <c r="D67">
        <v>26.6</v>
      </c>
      <c r="E67">
        <v>27</v>
      </c>
      <c r="F67">
        <v>0</v>
      </c>
      <c r="G67">
        <v>0</v>
      </c>
    </row>
    <row r="68" spans="1:7" ht="13.5" x14ac:dyDescent="0.25">
      <c r="A68" s="289" t="s">
        <v>483</v>
      </c>
      <c r="B68">
        <v>0</v>
      </c>
      <c r="C68">
        <v>0</v>
      </c>
      <c r="D68">
        <v>0.1</v>
      </c>
      <c r="E68">
        <v>0</v>
      </c>
      <c r="F68">
        <v>0</v>
      </c>
      <c r="G68">
        <v>0</v>
      </c>
    </row>
    <row r="69" spans="1:7" ht="13.5" x14ac:dyDescent="0.25">
      <c r="A69" s="289" t="s">
        <v>294</v>
      </c>
      <c r="B69">
        <v>32.799999999999997</v>
      </c>
      <c r="C69">
        <v>21.6</v>
      </c>
      <c r="D69">
        <v>273.10000000000002</v>
      </c>
      <c r="E69">
        <v>272.89999999999998</v>
      </c>
      <c r="F69">
        <v>30.3</v>
      </c>
      <c r="G69">
        <v>0</v>
      </c>
    </row>
    <row r="70" spans="1:7" ht="13.5" x14ac:dyDescent="0.25">
      <c r="A70" s="289" t="s">
        <v>295</v>
      </c>
      <c r="B70">
        <v>224.8</v>
      </c>
      <c r="C70">
        <v>36.799999999999997</v>
      </c>
      <c r="D70">
        <v>199.1</v>
      </c>
      <c r="E70">
        <v>299.3</v>
      </c>
      <c r="F70">
        <v>74.900000000000006</v>
      </c>
      <c r="G70">
        <v>0</v>
      </c>
    </row>
    <row r="71" spans="1:7" ht="13.5" x14ac:dyDescent="0.25">
      <c r="A71" s="289" t="s">
        <v>313</v>
      </c>
      <c r="B71">
        <v>0</v>
      </c>
      <c r="C71">
        <v>0</v>
      </c>
      <c r="D71">
        <v>0</v>
      </c>
      <c r="E71">
        <v>10</v>
      </c>
      <c r="F71">
        <v>15</v>
      </c>
      <c r="G71">
        <v>0</v>
      </c>
    </row>
    <row r="72" spans="1:7" ht="13.5" x14ac:dyDescent="0.25">
      <c r="A72" s="289" t="s">
        <v>296</v>
      </c>
      <c r="B72">
        <v>20</v>
      </c>
      <c r="C72">
        <v>28.1</v>
      </c>
      <c r="D72">
        <v>492.3</v>
      </c>
      <c r="E72">
        <v>456.7</v>
      </c>
      <c r="F72">
        <v>0</v>
      </c>
      <c r="G72">
        <v>0</v>
      </c>
    </row>
    <row r="73" spans="1:7" ht="13.5" x14ac:dyDescent="0.25">
      <c r="A73" s="289" t="s">
        <v>297</v>
      </c>
      <c r="B73">
        <v>7.2</v>
      </c>
      <c r="C73">
        <v>14.4</v>
      </c>
      <c r="D73">
        <v>89.3</v>
      </c>
      <c r="E73">
        <v>74.400000000000006</v>
      </c>
      <c r="F73">
        <v>0</v>
      </c>
      <c r="G73">
        <v>0</v>
      </c>
    </row>
    <row r="74" spans="1:7" ht="13.5" x14ac:dyDescent="0.25">
      <c r="A74" s="289" t="s">
        <v>321</v>
      </c>
      <c r="B74">
        <v>0</v>
      </c>
      <c r="C74">
        <v>0</v>
      </c>
      <c r="D74">
        <v>6.9</v>
      </c>
      <c r="E74">
        <v>3.1</v>
      </c>
      <c r="F74">
        <v>0</v>
      </c>
      <c r="G74">
        <v>0</v>
      </c>
    </row>
    <row r="75" spans="1:7" ht="13.5" x14ac:dyDescent="0.25">
      <c r="A75" s="289" t="s">
        <v>298</v>
      </c>
      <c r="B75">
        <v>0</v>
      </c>
      <c r="C75">
        <v>0</v>
      </c>
      <c r="D75">
        <v>2.2999999999999998</v>
      </c>
      <c r="E75">
        <v>9.9</v>
      </c>
      <c r="F75">
        <v>0</v>
      </c>
      <c r="G75">
        <v>0</v>
      </c>
    </row>
    <row r="76" spans="1:7" ht="13.5" x14ac:dyDescent="0.25">
      <c r="A76" s="289" t="s">
        <v>485</v>
      </c>
      <c r="B76">
        <v>6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ht="13.5" x14ac:dyDescent="0.25">
      <c r="A77" s="289" t="s">
        <v>299</v>
      </c>
      <c r="B77">
        <v>672</v>
      </c>
      <c r="C77">
        <v>392</v>
      </c>
      <c r="D77">
        <v>3778.5</v>
      </c>
      <c r="E77">
        <v>3315</v>
      </c>
      <c r="F77">
        <v>1135.5999999999999</v>
      </c>
      <c r="G77">
        <v>0</v>
      </c>
    </row>
    <row r="78" spans="1:7" ht="13.5" x14ac:dyDescent="0.25">
      <c r="A78" s="289" t="s">
        <v>325</v>
      </c>
      <c r="B78">
        <v>0</v>
      </c>
      <c r="C78">
        <v>0</v>
      </c>
      <c r="D78">
        <v>1</v>
      </c>
      <c r="E78">
        <v>2.1</v>
      </c>
      <c r="F78">
        <v>2</v>
      </c>
      <c r="G78">
        <v>0</v>
      </c>
    </row>
    <row r="79" spans="1:7" ht="13.5" x14ac:dyDescent="0.25">
      <c r="A79" s="289" t="s">
        <v>300</v>
      </c>
      <c r="B79">
        <v>6.7</v>
      </c>
      <c r="C79">
        <v>6.5</v>
      </c>
      <c r="D79">
        <v>33.700000000000003</v>
      </c>
      <c r="E79">
        <v>29.3</v>
      </c>
      <c r="F79">
        <v>13.5</v>
      </c>
      <c r="G79">
        <v>0</v>
      </c>
    </row>
    <row r="80" spans="1:7" ht="13.5" x14ac:dyDescent="0.25">
      <c r="A80" s="289" t="s">
        <v>301</v>
      </c>
      <c r="B80">
        <v>0</v>
      </c>
      <c r="C80">
        <v>0</v>
      </c>
      <c r="D80">
        <v>206.8</v>
      </c>
      <c r="E80">
        <v>123.5</v>
      </c>
      <c r="F80">
        <v>0</v>
      </c>
      <c r="G80">
        <v>0</v>
      </c>
    </row>
    <row r="81" spans="1:7" ht="13.5" x14ac:dyDescent="0.25">
      <c r="A81" s="289" t="s">
        <v>319</v>
      </c>
      <c r="B81">
        <v>0</v>
      </c>
      <c r="C81">
        <v>0</v>
      </c>
      <c r="D81">
        <v>105.4</v>
      </c>
      <c r="E81">
        <v>28</v>
      </c>
      <c r="F81">
        <v>0</v>
      </c>
      <c r="G81">
        <v>0</v>
      </c>
    </row>
    <row r="82" spans="1:7" ht="13.5" x14ac:dyDescent="0.25">
      <c r="A82" s="290" t="s">
        <v>337</v>
      </c>
      <c r="B82" t="s">
        <v>88</v>
      </c>
      <c r="C82" t="s">
        <v>88</v>
      </c>
      <c r="D82" t="s">
        <v>88</v>
      </c>
      <c r="E82" t="s">
        <v>130</v>
      </c>
      <c r="F82" t="s">
        <v>105</v>
      </c>
      <c r="G82" t="s">
        <v>91</v>
      </c>
    </row>
    <row r="83" spans="1:7" ht="13.5" x14ac:dyDescent="0.25">
      <c r="A83" s="289" t="s">
        <v>302</v>
      </c>
      <c r="B83">
        <v>3091.4</v>
      </c>
      <c r="C83">
        <v>3458.3</v>
      </c>
      <c r="D83">
        <v>52369.599999999999</v>
      </c>
      <c r="E83">
        <v>54720.9</v>
      </c>
      <c r="F83">
        <v>5038.2</v>
      </c>
      <c r="G83">
        <v>0</v>
      </c>
    </row>
    <row r="84" spans="1:7" ht="13.5" x14ac:dyDescent="0.25">
      <c r="A84" s="289" t="s">
        <v>303</v>
      </c>
      <c r="B84">
        <v>2672.3</v>
      </c>
      <c r="C84">
        <v>2506.1999999999998</v>
      </c>
      <c r="D84">
        <v>0</v>
      </c>
      <c r="E84">
        <v>0</v>
      </c>
      <c r="F84">
        <v>5335.3</v>
      </c>
      <c r="G84">
        <v>0</v>
      </c>
    </row>
    <row r="85" spans="1:7" ht="13.5" x14ac:dyDescent="0.25">
      <c r="A85" s="290" t="s">
        <v>337</v>
      </c>
      <c r="B85" t="s">
        <v>88</v>
      </c>
      <c r="C85" t="s">
        <v>88</v>
      </c>
      <c r="D85" t="s">
        <v>88</v>
      </c>
      <c r="E85" t="s">
        <v>130</v>
      </c>
      <c r="F85" t="s">
        <v>105</v>
      </c>
      <c r="G85" t="s">
        <v>91</v>
      </c>
    </row>
    <row r="86" spans="1:7" ht="13.5" x14ac:dyDescent="0.25">
      <c r="A86" s="289" t="s">
        <v>304</v>
      </c>
      <c r="B86">
        <v>5763.6</v>
      </c>
      <c r="C86">
        <v>5964.5</v>
      </c>
      <c r="D86">
        <v>52369.599999999999</v>
      </c>
      <c r="E86">
        <v>54720.9</v>
      </c>
      <c r="F86">
        <v>10373.5</v>
      </c>
      <c r="G86">
        <v>0</v>
      </c>
    </row>
    <row r="87" spans="1:7" ht="13.5" x14ac:dyDescent="0.25">
      <c r="A87" s="289" t="s">
        <v>305</v>
      </c>
      <c r="B87" t="s">
        <v>34</v>
      </c>
      <c r="C87" t="s">
        <v>34</v>
      </c>
      <c r="D87">
        <v>130.9</v>
      </c>
      <c r="E87">
        <v>14</v>
      </c>
      <c r="F87" t="s">
        <v>34</v>
      </c>
      <c r="G87" t="s">
        <v>34</v>
      </c>
    </row>
    <row r="88" spans="1:7" ht="13.5" x14ac:dyDescent="0.25">
      <c r="A88" s="289" t="s">
        <v>306</v>
      </c>
      <c r="B88">
        <v>66</v>
      </c>
      <c r="C88">
        <v>0</v>
      </c>
      <c r="D88" t="s">
        <v>34</v>
      </c>
      <c r="E88" t="s">
        <v>34</v>
      </c>
      <c r="F88">
        <v>63</v>
      </c>
      <c r="G88">
        <v>0</v>
      </c>
    </row>
    <row r="89" spans="1:7" ht="13.5" x14ac:dyDescent="0.25">
      <c r="A89" s="290" t="s">
        <v>337</v>
      </c>
      <c r="B89" t="s">
        <v>88</v>
      </c>
      <c r="C89" t="s">
        <v>88</v>
      </c>
      <c r="D89" t="s">
        <v>88</v>
      </c>
      <c r="E89" t="s">
        <v>130</v>
      </c>
      <c r="F89" t="s">
        <v>105</v>
      </c>
      <c r="G89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="145" zoomScaleNormal="145" workbookViewId="0">
      <pane xSplit="1" ySplit="11" topLeftCell="B24" activePane="bottomRight" state="frozen"/>
      <selection pane="topRight" activeCell="B1" sqref="B1"/>
      <selection pane="bottomLeft" activeCell="A12" sqref="A12"/>
      <selection pane="bottomRight" activeCell="B30" sqref="B30"/>
    </sheetView>
  </sheetViews>
  <sheetFormatPr defaultRowHeight="12.75" x14ac:dyDescent="0.2"/>
  <cols>
    <col min="1" max="1" width="35.5703125" bestFit="1" customWidth="1"/>
  </cols>
  <sheetData>
    <row r="1" spans="1:7" x14ac:dyDescent="0.2">
      <c r="A1" s="287"/>
    </row>
    <row r="2" spans="1:7" x14ac:dyDescent="0.2">
      <c r="A2" s="287"/>
    </row>
    <row r="3" spans="1:7" x14ac:dyDescent="0.2">
      <c r="A3" s="287" t="s">
        <v>32</v>
      </c>
      <c r="E3" t="s">
        <v>327</v>
      </c>
      <c r="F3" t="s">
        <v>452</v>
      </c>
      <c r="G3">
        <f>- 8/31</f>
        <v>-0.25806451612903225</v>
      </c>
    </row>
    <row r="4" spans="1:7" x14ac:dyDescent="0.2">
      <c r="A4" s="287" t="s">
        <v>335</v>
      </c>
      <c r="B4" t="s">
        <v>462</v>
      </c>
      <c r="C4" t="s">
        <v>458</v>
      </c>
      <c r="D4" t="s">
        <v>346</v>
      </c>
      <c r="E4" t="s">
        <v>453</v>
      </c>
      <c r="F4" t="s">
        <v>464</v>
      </c>
      <c r="G4" t="s">
        <v>328</v>
      </c>
    </row>
    <row r="5" spans="1:7" x14ac:dyDescent="0.2">
      <c r="A5" s="287" t="s">
        <v>336</v>
      </c>
      <c r="B5" s="301" t="s">
        <v>486</v>
      </c>
      <c r="C5" s="301" t="s">
        <v>492</v>
      </c>
      <c r="D5" s="301"/>
      <c r="E5" s="3"/>
    </row>
    <row r="6" spans="1:7" x14ac:dyDescent="0.2">
      <c r="A6" s="296" t="s">
        <v>337</v>
      </c>
      <c r="B6" t="s">
        <v>88</v>
      </c>
      <c r="C6" t="s">
        <v>88</v>
      </c>
      <c r="D6" t="s">
        <v>88</v>
      </c>
      <c r="E6" t="s">
        <v>130</v>
      </c>
      <c r="F6" t="s">
        <v>105</v>
      </c>
      <c r="G6" t="s">
        <v>91</v>
      </c>
    </row>
    <row r="7" spans="1:7" x14ac:dyDescent="0.2">
      <c r="A7" s="287" t="s">
        <v>38</v>
      </c>
      <c r="B7" t="s">
        <v>454</v>
      </c>
      <c r="C7" t="s">
        <v>459</v>
      </c>
      <c r="D7" t="s">
        <v>347</v>
      </c>
      <c r="E7" t="s">
        <v>38</v>
      </c>
      <c r="F7" t="s">
        <v>465</v>
      </c>
      <c r="G7" t="s">
        <v>449</v>
      </c>
    </row>
    <row r="8" spans="1:7" x14ac:dyDescent="0.2">
      <c r="A8" s="287" t="s">
        <v>34</v>
      </c>
      <c r="B8" t="s">
        <v>88</v>
      </c>
      <c r="C8" t="s">
        <v>88</v>
      </c>
      <c r="D8" t="s">
        <v>88</v>
      </c>
      <c r="E8" t="s">
        <v>130</v>
      </c>
      <c r="F8" t="s">
        <v>105</v>
      </c>
      <c r="G8" t="s">
        <v>91</v>
      </c>
    </row>
    <row r="9" spans="1:7" x14ac:dyDescent="0.2">
      <c r="A9" s="287" t="s">
        <v>348</v>
      </c>
      <c r="B9" t="s">
        <v>463</v>
      </c>
      <c r="C9" t="s">
        <v>460</v>
      </c>
      <c r="D9" t="s">
        <v>349</v>
      </c>
      <c r="E9" t="s">
        <v>329</v>
      </c>
      <c r="F9" t="s">
        <v>466</v>
      </c>
      <c r="G9" t="s">
        <v>467</v>
      </c>
    </row>
    <row r="10" spans="1:7" x14ac:dyDescent="0.2">
      <c r="A10" s="287" t="s">
        <v>34</v>
      </c>
      <c r="B10" t="s">
        <v>88</v>
      </c>
      <c r="C10" t="s">
        <v>88</v>
      </c>
      <c r="D10" t="s">
        <v>88</v>
      </c>
      <c r="E10" t="s">
        <v>130</v>
      </c>
      <c r="F10" t="s">
        <v>105</v>
      </c>
      <c r="G10" t="s">
        <v>91</v>
      </c>
    </row>
    <row r="11" spans="1:7" x14ac:dyDescent="0.2">
      <c r="A11" s="287" t="s">
        <v>338</v>
      </c>
      <c r="B11" t="s">
        <v>333</v>
      </c>
      <c r="C11" t="s">
        <v>461</v>
      </c>
      <c r="D11" t="s">
        <v>333</v>
      </c>
      <c r="E11" t="s">
        <v>455</v>
      </c>
      <c r="F11" t="s">
        <v>468</v>
      </c>
      <c r="G11" t="s">
        <v>469</v>
      </c>
    </row>
    <row r="12" spans="1:7" x14ac:dyDescent="0.2">
      <c r="A12" s="296" t="s">
        <v>337</v>
      </c>
      <c r="B12" t="s">
        <v>88</v>
      </c>
      <c r="C12" t="s">
        <v>88</v>
      </c>
      <c r="D12" t="s">
        <v>88</v>
      </c>
      <c r="E12" t="s">
        <v>130</v>
      </c>
      <c r="F12" t="s">
        <v>105</v>
      </c>
      <c r="G12" t="s">
        <v>91</v>
      </c>
    </row>
    <row r="13" spans="1:7" x14ac:dyDescent="0.2">
      <c r="A13" s="287" t="s">
        <v>38</v>
      </c>
    </row>
    <row r="14" spans="1:7" x14ac:dyDescent="0.2">
      <c r="A14" s="287" t="s">
        <v>268</v>
      </c>
      <c r="B14">
        <v>40</v>
      </c>
      <c r="C14">
        <v>65</v>
      </c>
      <c r="D14">
        <v>4487.3999999999996</v>
      </c>
      <c r="E14">
        <v>4116.2</v>
      </c>
      <c r="F14">
        <v>100</v>
      </c>
      <c r="G14">
        <v>0</v>
      </c>
    </row>
    <row r="15" spans="1:7" x14ac:dyDescent="0.2">
      <c r="A15" s="287" t="s">
        <v>488</v>
      </c>
      <c r="B15">
        <v>0</v>
      </c>
      <c r="C15">
        <v>0</v>
      </c>
      <c r="D15">
        <v>0</v>
      </c>
      <c r="E15">
        <v>17</v>
      </c>
      <c r="F15">
        <v>0</v>
      </c>
      <c r="G15">
        <v>0</v>
      </c>
    </row>
    <row r="16" spans="1:7" x14ac:dyDescent="0.2">
      <c r="A16" s="287" t="s">
        <v>448</v>
      </c>
      <c r="B16">
        <v>0</v>
      </c>
      <c r="C16">
        <v>0</v>
      </c>
      <c r="D16">
        <v>71.5</v>
      </c>
      <c r="E16">
        <v>198.6</v>
      </c>
      <c r="F16">
        <v>0</v>
      </c>
      <c r="G16">
        <v>0</v>
      </c>
    </row>
    <row r="17" spans="1:7" x14ac:dyDescent="0.2">
      <c r="A17" s="287" t="s">
        <v>320</v>
      </c>
      <c r="B17">
        <v>0</v>
      </c>
      <c r="C17">
        <v>0</v>
      </c>
      <c r="D17">
        <v>1046.5</v>
      </c>
      <c r="E17">
        <v>1008.7</v>
      </c>
      <c r="F17">
        <v>0</v>
      </c>
      <c r="G17">
        <v>0</v>
      </c>
    </row>
    <row r="18" spans="1:7" x14ac:dyDescent="0.2">
      <c r="A18" s="287" t="s">
        <v>489</v>
      </c>
      <c r="B18">
        <v>0</v>
      </c>
      <c r="C18">
        <v>0</v>
      </c>
      <c r="D18">
        <v>0</v>
      </c>
      <c r="E18">
        <v>14.1</v>
      </c>
      <c r="F18">
        <v>0</v>
      </c>
      <c r="G18">
        <v>0</v>
      </c>
    </row>
    <row r="19" spans="1:7" x14ac:dyDescent="0.2">
      <c r="A19" s="287" t="s">
        <v>447</v>
      </c>
      <c r="B19">
        <v>0</v>
      </c>
      <c r="C19">
        <v>0</v>
      </c>
      <c r="D19">
        <v>4.5999999999999996</v>
      </c>
      <c r="E19">
        <v>2.6</v>
      </c>
      <c r="F19">
        <v>0</v>
      </c>
      <c r="G19">
        <v>0</v>
      </c>
    </row>
    <row r="20" spans="1:7" x14ac:dyDescent="0.2">
      <c r="A20" s="287" t="s">
        <v>269</v>
      </c>
      <c r="B20">
        <v>0</v>
      </c>
      <c r="C20">
        <v>0</v>
      </c>
      <c r="D20">
        <v>237.7</v>
      </c>
      <c r="E20">
        <v>181.6</v>
      </c>
      <c r="F20">
        <v>0</v>
      </c>
      <c r="G20">
        <v>0</v>
      </c>
    </row>
    <row r="21" spans="1:7" x14ac:dyDescent="0.2">
      <c r="A21" s="287" t="s">
        <v>315</v>
      </c>
      <c r="B21">
        <v>0</v>
      </c>
      <c r="C21">
        <v>0</v>
      </c>
      <c r="D21">
        <v>2261.1999999999998</v>
      </c>
      <c r="E21">
        <v>1788.3</v>
      </c>
      <c r="F21">
        <v>0</v>
      </c>
      <c r="G21">
        <v>0</v>
      </c>
    </row>
    <row r="22" spans="1:7" x14ac:dyDescent="0.2">
      <c r="A22" s="287" t="s">
        <v>442</v>
      </c>
      <c r="B22">
        <v>40</v>
      </c>
      <c r="C22">
        <v>0</v>
      </c>
      <c r="D22">
        <v>235.1</v>
      </c>
      <c r="E22">
        <v>57.8</v>
      </c>
      <c r="F22">
        <v>40</v>
      </c>
      <c r="G22">
        <v>0</v>
      </c>
    </row>
    <row r="23" spans="1:7" x14ac:dyDescent="0.2">
      <c r="A23" s="287" t="s">
        <v>270</v>
      </c>
      <c r="B23">
        <v>0</v>
      </c>
      <c r="C23">
        <v>65</v>
      </c>
      <c r="D23">
        <v>630.79999999999995</v>
      </c>
      <c r="E23">
        <v>675.9</v>
      </c>
      <c r="F23">
        <v>60</v>
      </c>
      <c r="G23">
        <v>0</v>
      </c>
    </row>
    <row r="24" spans="1:7" x14ac:dyDescent="0.2">
      <c r="A24" s="287" t="s">
        <v>444</v>
      </c>
      <c r="B24">
        <v>0</v>
      </c>
      <c r="C24">
        <v>0</v>
      </c>
      <c r="D24">
        <v>0</v>
      </c>
      <c r="E24">
        <v>171.7</v>
      </c>
      <c r="F24">
        <v>0</v>
      </c>
      <c r="G24">
        <v>0</v>
      </c>
    </row>
    <row r="25" spans="1:7" x14ac:dyDescent="0.2">
      <c r="A25" s="287" t="s">
        <v>38</v>
      </c>
    </row>
    <row r="26" spans="1:7" x14ac:dyDescent="0.2">
      <c r="A26" s="287" t="s">
        <v>271</v>
      </c>
      <c r="B26">
        <v>0</v>
      </c>
      <c r="C26">
        <v>0</v>
      </c>
      <c r="D26">
        <v>482.2</v>
      </c>
      <c r="E26">
        <v>365.4</v>
      </c>
      <c r="F26">
        <v>0</v>
      </c>
      <c r="G26">
        <v>0</v>
      </c>
    </row>
    <row r="27" spans="1:7" x14ac:dyDescent="0.2">
      <c r="A27" s="287" t="s">
        <v>272</v>
      </c>
      <c r="B27">
        <v>0</v>
      </c>
      <c r="C27">
        <v>0</v>
      </c>
      <c r="D27">
        <v>482.2</v>
      </c>
      <c r="E27">
        <v>365.4</v>
      </c>
      <c r="F27">
        <v>0</v>
      </c>
      <c r="G27">
        <v>0</v>
      </c>
    </row>
    <row r="28" spans="1:7" x14ac:dyDescent="0.2">
      <c r="A28" s="287" t="s">
        <v>38</v>
      </c>
    </row>
    <row r="29" spans="1:7" x14ac:dyDescent="0.2">
      <c r="A29" s="287" t="s">
        <v>273</v>
      </c>
      <c r="B29">
        <v>347.3</v>
      </c>
      <c r="C29">
        <v>325.89999999999998</v>
      </c>
      <c r="D29">
        <v>1948.1</v>
      </c>
      <c r="E29">
        <v>1926.9</v>
      </c>
      <c r="F29">
        <v>161.1</v>
      </c>
      <c r="G29">
        <v>0</v>
      </c>
    </row>
    <row r="30" spans="1:7" x14ac:dyDescent="0.2">
      <c r="A30" s="287" t="s">
        <v>38</v>
      </c>
    </row>
    <row r="31" spans="1:7" x14ac:dyDescent="0.2">
      <c r="A31" s="287" t="s">
        <v>274</v>
      </c>
      <c r="B31">
        <v>229.4</v>
      </c>
      <c r="C31">
        <v>54.2</v>
      </c>
      <c r="D31">
        <v>1595.4</v>
      </c>
      <c r="E31">
        <v>1234.5</v>
      </c>
      <c r="F31">
        <v>76.5</v>
      </c>
      <c r="G31">
        <v>0</v>
      </c>
    </row>
    <row r="32" spans="1:7" x14ac:dyDescent="0.2">
      <c r="A32" s="287" t="s">
        <v>38</v>
      </c>
    </row>
    <row r="33" spans="1:7" x14ac:dyDescent="0.2">
      <c r="A33" s="287" t="s">
        <v>275</v>
      </c>
      <c r="B33">
        <v>634.70000000000005</v>
      </c>
      <c r="C33">
        <v>1587.1</v>
      </c>
      <c r="D33">
        <v>27485.1</v>
      </c>
      <c r="E33">
        <v>34713.599999999999</v>
      </c>
      <c r="F33">
        <v>1332</v>
      </c>
      <c r="G33">
        <v>0</v>
      </c>
    </row>
    <row r="34" spans="1:7" x14ac:dyDescent="0.2">
      <c r="A34" s="287" t="s">
        <v>38</v>
      </c>
    </row>
    <row r="35" spans="1:7" x14ac:dyDescent="0.2">
      <c r="A35" s="287" t="s">
        <v>322</v>
      </c>
      <c r="B35">
        <v>0</v>
      </c>
      <c r="C35">
        <v>0</v>
      </c>
      <c r="D35">
        <v>0.6</v>
      </c>
      <c r="E35">
        <v>1.2</v>
      </c>
      <c r="F35">
        <v>0</v>
      </c>
      <c r="G35">
        <v>0</v>
      </c>
    </row>
    <row r="36" spans="1:7" x14ac:dyDescent="0.2">
      <c r="A36" s="287" t="s">
        <v>38</v>
      </c>
    </row>
    <row r="37" spans="1:7" x14ac:dyDescent="0.2">
      <c r="A37" s="287" t="s">
        <v>276</v>
      </c>
      <c r="B37">
        <v>1167.7</v>
      </c>
      <c r="C37">
        <v>972.8</v>
      </c>
      <c r="D37">
        <v>8023.6</v>
      </c>
      <c r="E37">
        <v>6367.2</v>
      </c>
      <c r="F37">
        <v>1137.3</v>
      </c>
      <c r="G37">
        <v>0</v>
      </c>
    </row>
    <row r="38" spans="1:7" x14ac:dyDescent="0.2">
      <c r="A38" s="287" t="s">
        <v>277</v>
      </c>
      <c r="B38">
        <v>125.6</v>
      </c>
      <c r="C38">
        <v>169</v>
      </c>
      <c r="D38">
        <v>815.6</v>
      </c>
      <c r="E38">
        <v>865.7</v>
      </c>
      <c r="F38">
        <v>0</v>
      </c>
      <c r="G38">
        <v>0</v>
      </c>
    </row>
    <row r="39" spans="1:7" x14ac:dyDescent="0.2">
      <c r="A39" s="287" t="s">
        <v>278</v>
      </c>
      <c r="B39">
        <v>1.1000000000000001</v>
      </c>
      <c r="C39">
        <v>0</v>
      </c>
      <c r="D39">
        <v>14.4</v>
      </c>
      <c r="E39">
        <v>8.8000000000000007</v>
      </c>
      <c r="F39">
        <v>0</v>
      </c>
      <c r="G39">
        <v>0</v>
      </c>
    </row>
    <row r="40" spans="1:7" x14ac:dyDescent="0.2">
      <c r="A40" s="287" t="s">
        <v>279</v>
      </c>
      <c r="B40">
        <v>0</v>
      </c>
      <c r="C40">
        <v>0</v>
      </c>
      <c r="D40">
        <v>2.1</v>
      </c>
      <c r="E40">
        <v>0.5</v>
      </c>
      <c r="F40">
        <v>0</v>
      </c>
      <c r="G40">
        <v>0</v>
      </c>
    </row>
    <row r="41" spans="1:7" x14ac:dyDescent="0.2">
      <c r="A41" s="287" t="s">
        <v>280</v>
      </c>
      <c r="B41">
        <v>416.2</v>
      </c>
      <c r="C41">
        <v>254.2</v>
      </c>
      <c r="D41">
        <v>2131.6</v>
      </c>
      <c r="E41">
        <v>2091.9</v>
      </c>
      <c r="F41">
        <v>131.30000000000001</v>
      </c>
      <c r="G41">
        <v>0</v>
      </c>
    </row>
    <row r="42" spans="1:7" x14ac:dyDescent="0.2">
      <c r="A42" s="287" t="s">
        <v>445</v>
      </c>
      <c r="B42">
        <v>60</v>
      </c>
      <c r="C42">
        <v>0</v>
      </c>
      <c r="D42">
        <v>137.1</v>
      </c>
      <c r="E42">
        <v>80.3</v>
      </c>
      <c r="F42">
        <v>0</v>
      </c>
      <c r="G42">
        <v>0</v>
      </c>
    </row>
    <row r="43" spans="1:7" x14ac:dyDescent="0.2">
      <c r="A43" s="287" t="s">
        <v>443</v>
      </c>
      <c r="B43" t="s">
        <v>103</v>
      </c>
      <c r="C43">
        <v>0</v>
      </c>
      <c r="D43">
        <v>100.4</v>
      </c>
      <c r="E43">
        <v>30.9</v>
      </c>
      <c r="F43">
        <v>0</v>
      </c>
      <c r="G43">
        <v>0</v>
      </c>
    </row>
    <row r="44" spans="1:7" x14ac:dyDescent="0.2">
      <c r="A44" s="287" t="s">
        <v>281</v>
      </c>
      <c r="B44">
        <v>59.4</v>
      </c>
      <c r="C44">
        <v>80.8</v>
      </c>
      <c r="D44">
        <v>575.29999999999995</v>
      </c>
      <c r="E44">
        <v>653.20000000000005</v>
      </c>
      <c r="F44">
        <v>11.9</v>
      </c>
      <c r="G44">
        <v>0</v>
      </c>
    </row>
    <row r="45" spans="1:7" x14ac:dyDescent="0.2">
      <c r="A45" s="287" t="s">
        <v>493</v>
      </c>
      <c r="B45">
        <v>0</v>
      </c>
      <c r="C45">
        <v>0</v>
      </c>
      <c r="D45">
        <v>22.5</v>
      </c>
      <c r="E45">
        <v>0</v>
      </c>
      <c r="F45">
        <v>0</v>
      </c>
      <c r="G45">
        <v>0</v>
      </c>
    </row>
    <row r="46" spans="1:7" x14ac:dyDescent="0.2">
      <c r="A46" s="287" t="s">
        <v>282</v>
      </c>
      <c r="B46">
        <v>86.5</v>
      </c>
      <c r="C46">
        <v>69.900000000000006</v>
      </c>
      <c r="D46">
        <v>360.1</v>
      </c>
      <c r="E46">
        <v>301.89999999999998</v>
      </c>
      <c r="F46">
        <v>109.1</v>
      </c>
      <c r="G46">
        <v>0</v>
      </c>
    </row>
    <row r="47" spans="1:7" x14ac:dyDescent="0.2">
      <c r="A47" s="287" t="s">
        <v>456</v>
      </c>
      <c r="B47">
        <v>1</v>
      </c>
      <c r="C47">
        <v>0</v>
      </c>
      <c r="D47">
        <v>2</v>
      </c>
      <c r="E47">
        <v>0</v>
      </c>
      <c r="F47">
        <v>0</v>
      </c>
      <c r="G47">
        <v>0</v>
      </c>
    </row>
    <row r="48" spans="1:7" x14ac:dyDescent="0.2">
      <c r="A48" s="287" t="s">
        <v>283</v>
      </c>
      <c r="B48">
        <v>69</v>
      </c>
      <c r="C48">
        <v>189.5</v>
      </c>
      <c r="D48">
        <v>1331.9</v>
      </c>
      <c r="E48">
        <v>466.3</v>
      </c>
      <c r="F48">
        <v>532.5</v>
      </c>
      <c r="G48">
        <v>0</v>
      </c>
    </row>
    <row r="49" spans="1:7" x14ac:dyDescent="0.2">
      <c r="A49" s="287" t="s">
        <v>284</v>
      </c>
      <c r="B49">
        <v>28.1</v>
      </c>
      <c r="C49">
        <v>22.5</v>
      </c>
      <c r="D49">
        <v>102.7</v>
      </c>
      <c r="E49">
        <v>142.19999999999999</v>
      </c>
      <c r="F49">
        <v>21</v>
      </c>
      <c r="G49">
        <v>0</v>
      </c>
    </row>
    <row r="50" spans="1:7" x14ac:dyDescent="0.2">
      <c r="A50" s="287" t="s">
        <v>285</v>
      </c>
      <c r="B50">
        <v>0</v>
      </c>
      <c r="C50">
        <v>66</v>
      </c>
      <c r="D50">
        <v>147.5</v>
      </c>
      <c r="E50">
        <v>213.2</v>
      </c>
      <c r="F50">
        <v>0</v>
      </c>
      <c r="G50">
        <v>0</v>
      </c>
    </row>
    <row r="51" spans="1:7" x14ac:dyDescent="0.2">
      <c r="A51" s="287" t="s">
        <v>286</v>
      </c>
      <c r="B51">
        <v>4.0999999999999996</v>
      </c>
      <c r="C51">
        <v>0.2</v>
      </c>
      <c r="D51">
        <v>6.4</v>
      </c>
      <c r="E51">
        <v>17.399999999999999</v>
      </c>
      <c r="F51">
        <v>0</v>
      </c>
      <c r="G51">
        <v>0</v>
      </c>
    </row>
    <row r="52" spans="1:7" x14ac:dyDescent="0.2">
      <c r="A52" s="287" t="s">
        <v>287</v>
      </c>
      <c r="B52">
        <v>191.3</v>
      </c>
      <c r="C52">
        <v>101.5</v>
      </c>
      <c r="D52">
        <v>1254.0999999999999</v>
      </c>
      <c r="E52">
        <v>915.1</v>
      </c>
      <c r="F52">
        <v>260.10000000000002</v>
      </c>
      <c r="G52">
        <v>0</v>
      </c>
    </row>
    <row r="53" spans="1:7" x14ac:dyDescent="0.2">
      <c r="A53" s="287" t="s">
        <v>490</v>
      </c>
      <c r="B53">
        <v>0</v>
      </c>
      <c r="C53">
        <v>0</v>
      </c>
      <c r="D53">
        <v>43.8</v>
      </c>
      <c r="E53">
        <v>0</v>
      </c>
      <c r="F53">
        <v>0</v>
      </c>
      <c r="G53">
        <v>0</v>
      </c>
    </row>
    <row r="54" spans="1:7" x14ac:dyDescent="0.2">
      <c r="A54" s="287" t="s">
        <v>288</v>
      </c>
      <c r="B54">
        <v>125.3</v>
      </c>
      <c r="C54">
        <v>19.2</v>
      </c>
      <c r="D54">
        <v>976.2</v>
      </c>
      <c r="E54">
        <v>580</v>
      </c>
      <c r="F54">
        <v>71.400000000000006</v>
      </c>
      <c r="G54">
        <v>0</v>
      </c>
    </row>
    <row r="55" spans="1:7" x14ac:dyDescent="0.2">
      <c r="A55" s="287" t="s">
        <v>38</v>
      </c>
    </row>
    <row r="56" spans="1:7" x14ac:dyDescent="0.2">
      <c r="A56" s="287" t="s">
        <v>289</v>
      </c>
      <c r="B56">
        <v>45</v>
      </c>
      <c r="C56">
        <v>120</v>
      </c>
      <c r="D56">
        <v>2517.6</v>
      </c>
      <c r="E56">
        <v>962.8</v>
      </c>
      <c r="F56">
        <v>60</v>
      </c>
      <c r="G56">
        <v>0</v>
      </c>
    </row>
    <row r="57" spans="1:7" x14ac:dyDescent="0.2">
      <c r="A57" s="287" t="s">
        <v>446</v>
      </c>
      <c r="B57">
        <v>0</v>
      </c>
      <c r="C57">
        <v>0</v>
      </c>
      <c r="D57">
        <v>0</v>
      </c>
      <c r="E57">
        <v>8</v>
      </c>
      <c r="F57">
        <v>0</v>
      </c>
      <c r="G57">
        <v>0</v>
      </c>
    </row>
    <row r="58" spans="1:7" x14ac:dyDescent="0.2">
      <c r="A58" s="287" t="s">
        <v>323</v>
      </c>
      <c r="B58">
        <v>45</v>
      </c>
      <c r="C58">
        <v>120</v>
      </c>
      <c r="D58">
        <v>2181.5</v>
      </c>
      <c r="E58">
        <v>691.2</v>
      </c>
      <c r="F58">
        <v>60</v>
      </c>
      <c r="G58">
        <v>0</v>
      </c>
    </row>
    <row r="59" spans="1:7" x14ac:dyDescent="0.2">
      <c r="A59" s="287" t="s">
        <v>451</v>
      </c>
      <c r="B59">
        <v>0</v>
      </c>
      <c r="C59">
        <v>0</v>
      </c>
      <c r="D59" t="s">
        <v>103</v>
      </c>
      <c r="E59">
        <v>0</v>
      </c>
      <c r="F59">
        <v>0</v>
      </c>
      <c r="G59">
        <v>0</v>
      </c>
    </row>
    <row r="60" spans="1:7" x14ac:dyDescent="0.2">
      <c r="A60" s="287" t="s">
        <v>290</v>
      </c>
      <c r="B60">
        <v>0</v>
      </c>
      <c r="C60">
        <v>0</v>
      </c>
      <c r="D60">
        <v>26.4</v>
      </c>
      <c r="E60">
        <v>48</v>
      </c>
      <c r="F60">
        <v>0</v>
      </c>
      <c r="G60">
        <v>0</v>
      </c>
    </row>
    <row r="61" spans="1:7" x14ac:dyDescent="0.2">
      <c r="A61" s="287" t="s">
        <v>471</v>
      </c>
      <c r="B61">
        <v>0</v>
      </c>
      <c r="C61">
        <v>0</v>
      </c>
      <c r="D61">
        <v>11.4</v>
      </c>
      <c r="E61">
        <v>0</v>
      </c>
      <c r="F61">
        <v>0</v>
      </c>
      <c r="G61">
        <v>0</v>
      </c>
    </row>
    <row r="62" spans="1:7" x14ac:dyDescent="0.2">
      <c r="A62" s="287" t="s">
        <v>291</v>
      </c>
      <c r="B62">
        <v>0</v>
      </c>
      <c r="C62">
        <v>0</v>
      </c>
      <c r="D62">
        <v>298.3</v>
      </c>
      <c r="E62">
        <v>215.6</v>
      </c>
      <c r="F62">
        <v>0</v>
      </c>
      <c r="G62">
        <v>0</v>
      </c>
    </row>
    <row r="63" spans="1:7" x14ac:dyDescent="0.2">
      <c r="A63" s="287" t="s">
        <v>38</v>
      </c>
    </row>
    <row r="64" spans="1:7" x14ac:dyDescent="0.2">
      <c r="A64" s="287" t="s">
        <v>292</v>
      </c>
      <c r="B64">
        <v>1073.8</v>
      </c>
      <c r="C64">
        <v>774.1</v>
      </c>
      <c r="D64">
        <v>5116.3999999999996</v>
      </c>
      <c r="E64">
        <v>4395.3</v>
      </c>
      <c r="F64">
        <v>2039.6</v>
      </c>
      <c r="G64">
        <v>0</v>
      </c>
    </row>
    <row r="65" spans="1:7" x14ac:dyDescent="0.2">
      <c r="A65" s="287" t="s">
        <v>470</v>
      </c>
      <c r="B65">
        <v>60</v>
      </c>
      <c r="C65">
        <v>0</v>
      </c>
      <c r="D65">
        <v>29.3</v>
      </c>
      <c r="E65">
        <v>0</v>
      </c>
      <c r="F65">
        <v>790</v>
      </c>
      <c r="G65">
        <v>0</v>
      </c>
    </row>
    <row r="66" spans="1:7" x14ac:dyDescent="0.2">
      <c r="A66" s="287" t="s">
        <v>293</v>
      </c>
      <c r="B66">
        <v>0</v>
      </c>
      <c r="C66">
        <v>4</v>
      </c>
      <c r="D66">
        <v>26.6</v>
      </c>
      <c r="E66">
        <v>27</v>
      </c>
      <c r="F66">
        <v>0</v>
      </c>
      <c r="G66">
        <v>0</v>
      </c>
    </row>
    <row r="67" spans="1:7" x14ac:dyDescent="0.2">
      <c r="A67" s="287" t="s">
        <v>483</v>
      </c>
      <c r="B67">
        <v>0</v>
      </c>
      <c r="C67">
        <v>0</v>
      </c>
      <c r="D67">
        <v>0.1</v>
      </c>
      <c r="E67">
        <v>0</v>
      </c>
      <c r="F67">
        <v>0</v>
      </c>
      <c r="G67">
        <v>0</v>
      </c>
    </row>
    <row r="68" spans="1:7" x14ac:dyDescent="0.2">
      <c r="A68" s="287" t="s">
        <v>294</v>
      </c>
      <c r="B68">
        <v>48.8</v>
      </c>
      <c r="C68">
        <v>29.4</v>
      </c>
      <c r="D68">
        <v>255.5</v>
      </c>
      <c r="E68">
        <v>265.2</v>
      </c>
      <c r="F68">
        <v>30.3</v>
      </c>
      <c r="G68">
        <v>0</v>
      </c>
    </row>
    <row r="69" spans="1:7" x14ac:dyDescent="0.2">
      <c r="A69" s="287" t="s">
        <v>295</v>
      </c>
      <c r="B69">
        <v>210.7</v>
      </c>
      <c r="C69">
        <v>60.5</v>
      </c>
      <c r="D69">
        <v>187.4</v>
      </c>
      <c r="E69">
        <v>270.10000000000002</v>
      </c>
      <c r="F69">
        <v>74.2</v>
      </c>
      <c r="G69">
        <v>0</v>
      </c>
    </row>
    <row r="70" spans="1:7" x14ac:dyDescent="0.2">
      <c r="A70" s="287" t="s">
        <v>313</v>
      </c>
      <c r="B70">
        <v>0</v>
      </c>
      <c r="C70">
        <v>0</v>
      </c>
      <c r="D70">
        <v>0</v>
      </c>
      <c r="E70">
        <v>10</v>
      </c>
      <c r="F70">
        <v>0</v>
      </c>
      <c r="G70">
        <v>0</v>
      </c>
    </row>
    <row r="71" spans="1:7" x14ac:dyDescent="0.2">
      <c r="A71" s="287" t="s">
        <v>296</v>
      </c>
      <c r="B71">
        <v>23.5</v>
      </c>
      <c r="C71">
        <v>34.799999999999997</v>
      </c>
      <c r="D71">
        <v>465.1</v>
      </c>
      <c r="E71">
        <v>437.2</v>
      </c>
      <c r="F71">
        <v>0</v>
      </c>
      <c r="G71">
        <v>0</v>
      </c>
    </row>
    <row r="72" spans="1:7" x14ac:dyDescent="0.2">
      <c r="A72" s="287" t="s">
        <v>297</v>
      </c>
      <c r="B72">
        <v>7.2</v>
      </c>
      <c r="C72">
        <v>21.6</v>
      </c>
      <c r="D72">
        <v>89.3</v>
      </c>
      <c r="E72">
        <v>67.2</v>
      </c>
      <c r="F72">
        <v>0</v>
      </c>
      <c r="G72">
        <v>0</v>
      </c>
    </row>
    <row r="73" spans="1:7" x14ac:dyDescent="0.2">
      <c r="A73" s="287" t="s">
        <v>321</v>
      </c>
      <c r="B73">
        <v>0</v>
      </c>
      <c r="C73">
        <v>0</v>
      </c>
      <c r="D73">
        <v>6.9</v>
      </c>
      <c r="E73">
        <v>3.1</v>
      </c>
      <c r="F73">
        <v>0</v>
      </c>
      <c r="G73">
        <v>0</v>
      </c>
    </row>
    <row r="74" spans="1:7" x14ac:dyDescent="0.2">
      <c r="A74" s="287" t="s">
        <v>298</v>
      </c>
      <c r="B74">
        <v>0</v>
      </c>
      <c r="C74">
        <v>0</v>
      </c>
      <c r="D74">
        <v>2.2999999999999998</v>
      </c>
      <c r="E74">
        <v>9.9</v>
      </c>
      <c r="F74">
        <v>0</v>
      </c>
      <c r="G74">
        <v>0</v>
      </c>
    </row>
    <row r="75" spans="1:7" x14ac:dyDescent="0.2">
      <c r="A75" s="287" t="s">
        <v>485</v>
      </c>
      <c r="B75">
        <v>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s="287" t="s">
        <v>299</v>
      </c>
      <c r="B76">
        <v>711</v>
      </c>
      <c r="C76">
        <v>617.4</v>
      </c>
      <c r="D76">
        <v>3706.9</v>
      </c>
      <c r="E76">
        <v>3122.7</v>
      </c>
      <c r="F76">
        <v>1131.5999999999999</v>
      </c>
      <c r="G76">
        <v>0</v>
      </c>
    </row>
    <row r="77" spans="1:7" x14ac:dyDescent="0.2">
      <c r="A77" s="287" t="s">
        <v>325</v>
      </c>
      <c r="B77">
        <v>0</v>
      </c>
      <c r="C77">
        <v>0</v>
      </c>
      <c r="D77">
        <v>1</v>
      </c>
      <c r="E77">
        <v>2.1</v>
      </c>
      <c r="F77">
        <v>0</v>
      </c>
      <c r="G77">
        <v>0</v>
      </c>
    </row>
    <row r="78" spans="1:7" x14ac:dyDescent="0.2">
      <c r="A78" s="287" t="s">
        <v>300</v>
      </c>
      <c r="B78">
        <v>6.7</v>
      </c>
      <c r="C78">
        <v>6.5</v>
      </c>
      <c r="D78">
        <v>33.700000000000003</v>
      </c>
      <c r="E78">
        <v>29.3</v>
      </c>
      <c r="F78">
        <v>13.5</v>
      </c>
      <c r="G78">
        <v>0</v>
      </c>
    </row>
    <row r="79" spans="1:7" x14ac:dyDescent="0.2">
      <c r="A79" s="287" t="s">
        <v>301</v>
      </c>
      <c r="B79">
        <v>0</v>
      </c>
      <c r="C79">
        <v>0</v>
      </c>
      <c r="D79">
        <v>206.8</v>
      </c>
      <c r="E79">
        <v>123.5</v>
      </c>
      <c r="F79">
        <v>0</v>
      </c>
      <c r="G79">
        <v>0</v>
      </c>
    </row>
    <row r="80" spans="1:7" x14ac:dyDescent="0.2">
      <c r="A80" s="287" t="s">
        <v>319</v>
      </c>
      <c r="B80">
        <v>0</v>
      </c>
      <c r="C80">
        <v>0</v>
      </c>
      <c r="D80">
        <v>105.4</v>
      </c>
      <c r="E80">
        <v>28</v>
      </c>
      <c r="F80">
        <v>0</v>
      </c>
      <c r="G80">
        <v>0</v>
      </c>
    </row>
    <row r="81" spans="1:7" x14ac:dyDescent="0.2">
      <c r="A81" s="296" t="s">
        <v>337</v>
      </c>
      <c r="B81" t="s">
        <v>88</v>
      </c>
      <c r="C81" t="s">
        <v>88</v>
      </c>
      <c r="D81" t="s">
        <v>88</v>
      </c>
      <c r="E81" t="s">
        <v>130</v>
      </c>
      <c r="F81" t="s">
        <v>105</v>
      </c>
      <c r="G81" t="s">
        <v>91</v>
      </c>
    </row>
    <row r="82" spans="1:7" x14ac:dyDescent="0.2">
      <c r="A82" s="287" t="s">
        <v>302</v>
      </c>
      <c r="B82">
        <v>3538</v>
      </c>
      <c r="C82">
        <v>3899</v>
      </c>
      <c r="D82">
        <v>51656.5</v>
      </c>
      <c r="E82">
        <v>54083.1</v>
      </c>
      <c r="F82">
        <v>4906.5</v>
      </c>
      <c r="G82">
        <v>0</v>
      </c>
    </row>
    <row r="83" spans="1:7" x14ac:dyDescent="0.2">
      <c r="A83" s="287" t="s">
        <v>303</v>
      </c>
      <c r="B83">
        <v>2988.4</v>
      </c>
      <c r="C83">
        <v>2545.6999999999998</v>
      </c>
      <c r="D83">
        <v>0</v>
      </c>
      <c r="E83">
        <v>0</v>
      </c>
      <c r="F83">
        <v>4923.7</v>
      </c>
      <c r="G83">
        <v>0</v>
      </c>
    </row>
    <row r="84" spans="1:7" x14ac:dyDescent="0.2">
      <c r="A84" s="296" t="s">
        <v>337</v>
      </c>
      <c r="B84" t="s">
        <v>88</v>
      </c>
      <c r="C84" t="s">
        <v>88</v>
      </c>
      <c r="D84" t="s">
        <v>88</v>
      </c>
      <c r="E84" t="s">
        <v>130</v>
      </c>
      <c r="F84" t="s">
        <v>105</v>
      </c>
      <c r="G84" t="s">
        <v>91</v>
      </c>
    </row>
    <row r="85" spans="1:7" x14ac:dyDescent="0.2">
      <c r="A85" s="287" t="s">
        <v>304</v>
      </c>
      <c r="B85">
        <v>6526.4</v>
      </c>
      <c r="C85">
        <v>6444.7</v>
      </c>
      <c r="D85">
        <v>51656.5</v>
      </c>
      <c r="E85">
        <v>54083.1</v>
      </c>
      <c r="F85">
        <v>9830.2000000000007</v>
      </c>
      <c r="G85">
        <v>0</v>
      </c>
    </row>
    <row r="86" spans="1:7" x14ac:dyDescent="0.2">
      <c r="A86" s="287" t="s">
        <v>305</v>
      </c>
      <c r="B86" t="s">
        <v>34</v>
      </c>
      <c r="C86" t="s">
        <v>34</v>
      </c>
      <c r="D86">
        <v>130.9</v>
      </c>
      <c r="E86">
        <v>69.900000000000006</v>
      </c>
      <c r="F86" t="s">
        <v>34</v>
      </c>
      <c r="G86" t="s">
        <v>34</v>
      </c>
    </row>
    <row r="87" spans="1:7" x14ac:dyDescent="0.2">
      <c r="A87" s="287" t="s">
        <v>306</v>
      </c>
      <c r="B87">
        <v>66</v>
      </c>
      <c r="C87">
        <v>0</v>
      </c>
      <c r="D87" t="s">
        <v>34</v>
      </c>
      <c r="E87" t="s">
        <v>34</v>
      </c>
      <c r="F87">
        <v>63</v>
      </c>
      <c r="G87">
        <v>0</v>
      </c>
    </row>
    <row r="88" spans="1:7" x14ac:dyDescent="0.2">
      <c r="A88" s="296" t="s">
        <v>337</v>
      </c>
      <c r="B88" t="s">
        <v>88</v>
      </c>
      <c r="C88" t="s">
        <v>88</v>
      </c>
      <c r="D88" t="s">
        <v>88</v>
      </c>
      <c r="E88" t="s">
        <v>130</v>
      </c>
      <c r="F88" t="s">
        <v>105</v>
      </c>
      <c r="G88" t="s">
        <v>91</v>
      </c>
    </row>
    <row r="89" spans="1:7" x14ac:dyDescent="0.2">
      <c r="A89" s="287"/>
    </row>
    <row r="90" spans="1:7" x14ac:dyDescent="0.2">
      <c r="A90" s="28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130" zoomScaleNormal="130" workbookViewId="0">
      <pane ySplit="10" topLeftCell="A47" activePane="bottomLeft" state="frozen"/>
      <selection pane="bottomLeft" activeCell="C38" sqref="C38"/>
    </sheetView>
  </sheetViews>
  <sheetFormatPr defaultRowHeight="12.75" x14ac:dyDescent="0.2"/>
  <cols>
    <col min="1" max="1" width="36.5703125" bestFit="1" customWidth="1"/>
  </cols>
  <sheetData>
    <row r="1" spans="1:7" x14ac:dyDescent="0.2">
      <c r="A1" s="287"/>
    </row>
    <row r="2" spans="1:7" x14ac:dyDescent="0.2">
      <c r="A2" s="287" t="s">
        <v>32</v>
      </c>
      <c r="E2" t="s">
        <v>327</v>
      </c>
      <c r="F2" t="s">
        <v>452</v>
      </c>
      <c r="G2">
        <f>- 8/31</f>
        <v>-0.25806451612903225</v>
      </c>
    </row>
    <row r="3" spans="1:7" x14ac:dyDescent="0.2">
      <c r="A3" s="287" t="s">
        <v>335</v>
      </c>
      <c r="B3" t="s">
        <v>462</v>
      </c>
      <c r="C3" t="s">
        <v>458</v>
      </c>
      <c r="D3" t="s">
        <v>346</v>
      </c>
      <c r="E3" t="s">
        <v>453</v>
      </c>
      <c r="F3" t="s">
        <v>464</v>
      </c>
      <c r="G3" t="s">
        <v>328</v>
      </c>
    </row>
    <row r="4" spans="1:7" x14ac:dyDescent="0.2">
      <c r="A4" s="300" t="s">
        <v>336</v>
      </c>
      <c r="B4" s="301" t="s">
        <v>486</v>
      </c>
      <c r="C4" s="301" t="s">
        <v>491</v>
      </c>
      <c r="D4" s="100"/>
    </row>
    <row r="5" spans="1:7" x14ac:dyDescent="0.2">
      <c r="A5" s="296" t="s">
        <v>337</v>
      </c>
      <c r="B5" t="s">
        <v>88</v>
      </c>
      <c r="C5" t="s">
        <v>88</v>
      </c>
      <c r="D5" t="s">
        <v>88</v>
      </c>
      <c r="E5" t="s">
        <v>130</v>
      </c>
      <c r="F5" t="s">
        <v>105</v>
      </c>
      <c r="G5" t="s">
        <v>91</v>
      </c>
    </row>
    <row r="6" spans="1:7" x14ac:dyDescent="0.2">
      <c r="A6" s="287" t="s">
        <v>38</v>
      </c>
      <c r="B6" t="s">
        <v>454</v>
      </c>
      <c r="C6" t="s">
        <v>459</v>
      </c>
      <c r="D6" t="s">
        <v>347</v>
      </c>
      <c r="E6" t="s">
        <v>38</v>
      </c>
      <c r="F6" t="s">
        <v>465</v>
      </c>
      <c r="G6" t="s">
        <v>449</v>
      </c>
    </row>
    <row r="7" spans="1:7" x14ac:dyDescent="0.2">
      <c r="A7" s="287" t="s">
        <v>34</v>
      </c>
      <c r="B7" t="s">
        <v>88</v>
      </c>
      <c r="C7" t="s">
        <v>88</v>
      </c>
      <c r="D7" t="s">
        <v>88</v>
      </c>
      <c r="E7" t="s">
        <v>130</v>
      </c>
      <c r="F7" t="s">
        <v>105</v>
      </c>
      <c r="G7" t="s">
        <v>91</v>
      </c>
    </row>
    <row r="8" spans="1:7" x14ac:dyDescent="0.2">
      <c r="A8" s="287" t="s">
        <v>348</v>
      </c>
      <c r="B8" t="s">
        <v>463</v>
      </c>
      <c r="C8" t="s">
        <v>460</v>
      </c>
      <c r="D8" t="s">
        <v>349</v>
      </c>
      <c r="E8" t="s">
        <v>329</v>
      </c>
      <c r="F8" t="s">
        <v>466</v>
      </c>
      <c r="G8" t="s">
        <v>467</v>
      </c>
    </row>
    <row r="9" spans="1:7" x14ac:dyDescent="0.2">
      <c r="A9" s="287" t="s">
        <v>34</v>
      </c>
      <c r="B9" t="s">
        <v>88</v>
      </c>
      <c r="C9" t="s">
        <v>88</v>
      </c>
      <c r="D9" t="s">
        <v>88</v>
      </c>
      <c r="E9" t="s">
        <v>130</v>
      </c>
      <c r="F9" t="s">
        <v>105</v>
      </c>
      <c r="G9" t="s">
        <v>91</v>
      </c>
    </row>
    <row r="10" spans="1:7" x14ac:dyDescent="0.2">
      <c r="A10" s="287" t="s">
        <v>338</v>
      </c>
      <c r="B10" t="s">
        <v>333</v>
      </c>
      <c r="C10" t="s">
        <v>461</v>
      </c>
      <c r="D10" t="s">
        <v>333</v>
      </c>
      <c r="E10" t="s">
        <v>455</v>
      </c>
      <c r="F10" t="s">
        <v>468</v>
      </c>
      <c r="G10" t="s">
        <v>469</v>
      </c>
    </row>
    <row r="11" spans="1:7" x14ac:dyDescent="0.2">
      <c r="A11" s="296" t="s">
        <v>337</v>
      </c>
      <c r="B11" t="s">
        <v>88</v>
      </c>
      <c r="C11" t="s">
        <v>88</v>
      </c>
      <c r="D11" t="s">
        <v>88</v>
      </c>
      <c r="E11" t="s">
        <v>130</v>
      </c>
      <c r="F11" t="s">
        <v>105</v>
      </c>
      <c r="G11" t="s">
        <v>91</v>
      </c>
    </row>
    <row r="12" spans="1:7" x14ac:dyDescent="0.2">
      <c r="A12" s="287" t="s">
        <v>38</v>
      </c>
    </row>
    <row r="13" spans="1:7" x14ac:dyDescent="0.2">
      <c r="A13" s="287" t="s">
        <v>268</v>
      </c>
      <c r="B13">
        <v>40</v>
      </c>
      <c r="C13">
        <v>65</v>
      </c>
      <c r="D13">
        <v>4300.1000000000004</v>
      </c>
      <c r="E13">
        <v>4116.1000000000004</v>
      </c>
      <c r="F13">
        <v>100</v>
      </c>
      <c r="G13">
        <v>0</v>
      </c>
    </row>
    <row r="14" spans="1:7" x14ac:dyDescent="0.2">
      <c r="A14" s="287" t="s">
        <v>488</v>
      </c>
      <c r="B14">
        <v>0</v>
      </c>
      <c r="C14">
        <v>0</v>
      </c>
      <c r="D14">
        <v>0</v>
      </c>
      <c r="E14">
        <v>17</v>
      </c>
      <c r="F14">
        <v>0</v>
      </c>
      <c r="G14">
        <v>0</v>
      </c>
    </row>
    <row r="15" spans="1:7" x14ac:dyDescent="0.2">
      <c r="A15" s="287" t="s">
        <v>448</v>
      </c>
      <c r="B15">
        <v>0</v>
      </c>
      <c r="C15">
        <v>0</v>
      </c>
      <c r="D15">
        <v>71.5</v>
      </c>
      <c r="E15">
        <v>198.6</v>
      </c>
      <c r="F15">
        <v>0</v>
      </c>
      <c r="G15">
        <v>0</v>
      </c>
    </row>
    <row r="16" spans="1:7" x14ac:dyDescent="0.2">
      <c r="A16" s="287" t="s">
        <v>320</v>
      </c>
      <c r="B16">
        <v>0</v>
      </c>
      <c r="C16">
        <v>0</v>
      </c>
      <c r="D16">
        <v>988.3</v>
      </c>
      <c r="E16">
        <v>1008.7</v>
      </c>
      <c r="F16">
        <v>0</v>
      </c>
      <c r="G16">
        <v>0</v>
      </c>
    </row>
    <row r="17" spans="1:7" x14ac:dyDescent="0.2">
      <c r="A17" s="287" t="s">
        <v>489</v>
      </c>
      <c r="B17">
        <v>0</v>
      </c>
      <c r="C17">
        <v>0</v>
      </c>
      <c r="D17">
        <v>0</v>
      </c>
      <c r="E17">
        <v>14.1</v>
      </c>
      <c r="F17">
        <v>0</v>
      </c>
      <c r="G17">
        <v>0</v>
      </c>
    </row>
    <row r="18" spans="1:7" x14ac:dyDescent="0.2">
      <c r="A18" s="287" t="s">
        <v>447</v>
      </c>
      <c r="B18">
        <v>0</v>
      </c>
      <c r="C18">
        <v>0</v>
      </c>
      <c r="D18">
        <v>4.5999999999999996</v>
      </c>
      <c r="E18">
        <v>2.6</v>
      </c>
      <c r="F18">
        <v>0</v>
      </c>
      <c r="G18">
        <v>0</v>
      </c>
    </row>
    <row r="19" spans="1:7" x14ac:dyDescent="0.2">
      <c r="A19" s="287" t="s">
        <v>269</v>
      </c>
      <c r="B19">
        <v>0</v>
      </c>
      <c r="C19">
        <v>0</v>
      </c>
      <c r="D19">
        <v>193.7</v>
      </c>
      <c r="E19">
        <v>181.4</v>
      </c>
      <c r="F19">
        <v>0</v>
      </c>
      <c r="G19">
        <v>0</v>
      </c>
    </row>
    <row r="20" spans="1:7" x14ac:dyDescent="0.2">
      <c r="A20" s="287" t="s">
        <v>315</v>
      </c>
      <c r="B20">
        <v>0</v>
      </c>
      <c r="C20">
        <v>0</v>
      </c>
      <c r="D20">
        <v>2176.1</v>
      </c>
      <c r="E20">
        <v>1788.3</v>
      </c>
      <c r="F20">
        <v>0</v>
      </c>
      <c r="G20">
        <v>0</v>
      </c>
    </row>
    <row r="21" spans="1:7" x14ac:dyDescent="0.2">
      <c r="A21" s="287" t="s">
        <v>442</v>
      </c>
      <c r="B21">
        <v>40</v>
      </c>
      <c r="C21">
        <v>0</v>
      </c>
      <c r="D21">
        <v>235.1</v>
      </c>
      <c r="E21">
        <v>57.8</v>
      </c>
      <c r="F21">
        <v>40</v>
      </c>
      <c r="G21">
        <v>0</v>
      </c>
    </row>
    <row r="22" spans="1:7" x14ac:dyDescent="0.2">
      <c r="A22" s="287" t="s">
        <v>270</v>
      </c>
      <c r="B22">
        <v>0</v>
      </c>
      <c r="C22">
        <v>65</v>
      </c>
      <c r="D22">
        <v>630.79999999999995</v>
      </c>
      <c r="E22">
        <v>675.9</v>
      </c>
      <c r="F22">
        <v>60</v>
      </c>
      <c r="G22">
        <v>0</v>
      </c>
    </row>
    <row r="23" spans="1:7" x14ac:dyDescent="0.2">
      <c r="A23" s="287" t="s">
        <v>444</v>
      </c>
      <c r="B23">
        <v>0</v>
      </c>
      <c r="C23">
        <v>0</v>
      </c>
      <c r="D23">
        <v>0</v>
      </c>
      <c r="E23">
        <v>171.7</v>
      </c>
      <c r="F23">
        <v>0</v>
      </c>
      <c r="G23">
        <v>0</v>
      </c>
    </row>
    <row r="24" spans="1:7" x14ac:dyDescent="0.2">
      <c r="A24" s="287" t="s">
        <v>38</v>
      </c>
    </row>
    <row r="25" spans="1:7" x14ac:dyDescent="0.2">
      <c r="A25" s="287" t="s">
        <v>271</v>
      </c>
      <c r="B25">
        <v>0</v>
      </c>
      <c r="C25">
        <v>0</v>
      </c>
      <c r="D25">
        <v>482.2</v>
      </c>
      <c r="E25">
        <v>365.4</v>
      </c>
      <c r="F25">
        <v>0</v>
      </c>
      <c r="G25">
        <v>0</v>
      </c>
    </row>
    <row r="26" spans="1:7" x14ac:dyDescent="0.2">
      <c r="A26" s="287" t="s">
        <v>272</v>
      </c>
      <c r="B26">
        <v>0</v>
      </c>
      <c r="C26">
        <v>0</v>
      </c>
      <c r="D26">
        <v>482.2</v>
      </c>
      <c r="E26">
        <v>365.4</v>
      </c>
      <c r="F26">
        <v>0</v>
      </c>
      <c r="G26">
        <v>0</v>
      </c>
    </row>
    <row r="27" spans="1:7" x14ac:dyDescent="0.2">
      <c r="A27" s="287" t="s">
        <v>38</v>
      </c>
    </row>
    <row r="28" spans="1:7" x14ac:dyDescent="0.2">
      <c r="A28" s="287" t="s">
        <v>273</v>
      </c>
      <c r="B28">
        <v>356.5</v>
      </c>
      <c r="C28">
        <v>382.8</v>
      </c>
      <c r="D28">
        <v>1931.9</v>
      </c>
      <c r="E28">
        <v>1842.7</v>
      </c>
      <c r="F28">
        <v>160.9</v>
      </c>
      <c r="G28">
        <v>0</v>
      </c>
    </row>
    <row r="29" spans="1:7" x14ac:dyDescent="0.2">
      <c r="A29" s="287" t="s">
        <v>38</v>
      </c>
    </row>
    <row r="30" spans="1:7" x14ac:dyDescent="0.2">
      <c r="A30" s="287" t="s">
        <v>274</v>
      </c>
      <c r="B30">
        <v>295.2</v>
      </c>
      <c r="C30">
        <v>56.3</v>
      </c>
      <c r="D30">
        <v>1514.8</v>
      </c>
      <c r="E30">
        <v>1224.8</v>
      </c>
      <c r="F30">
        <v>10</v>
      </c>
      <c r="G30">
        <v>0</v>
      </c>
    </row>
    <row r="31" spans="1:7" x14ac:dyDescent="0.2">
      <c r="A31" s="287" t="s">
        <v>38</v>
      </c>
    </row>
    <row r="32" spans="1:7" x14ac:dyDescent="0.2">
      <c r="A32" s="287" t="s">
        <v>275</v>
      </c>
      <c r="B32">
        <v>637.79999999999995</v>
      </c>
      <c r="C32">
        <v>1590.2</v>
      </c>
      <c r="D32">
        <v>27485</v>
      </c>
      <c r="E32">
        <v>34572</v>
      </c>
      <c r="F32">
        <v>1332</v>
      </c>
      <c r="G32">
        <v>0</v>
      </c>
    </row>
    <row r="33" spans="1:7" x14ac:dyDescent="0.2">
      <c r="A33" s="287" t="s">
        <v>38</v>
      </c>
    </row>
    <row r="34" spans="1:7" x14ac:dyDescent="0.2">
      <c r="A34" s="287" t="s">
        <v>322</v>
      </c>
      <c r="B34">
        <v>0</v>
      </c>
      <c r="C34">
        <v>0</v>
      </c>
      <c r="D34">
        <v>0.6</v>
      </c>
      <c r="E34">
        <v>1.2</v>
      </c>
      <c r="F34">
        <v>0</v>
      </c>
      <c r="G34">
        <v>0</v>
      </c>
    </row>
    <row r="35" spans="1:7" x14ac:dyDescent="0.2">
      <c r="A35" s="287" t="s">
        <v>38</v>
      </c>
    </row>
    <row r="36" spans="1:7" x14ac:dyDescent="0.2">
      <c r="A36" s="287" t="s">
        <v>276</v>
      </c>
      <c r="B36">
        <v>1232.2</v>
      </c>
      <c r="C36">
        <v>921.8</v>
      </c>
      <c r="D36">
        <v>7857.8</v>
      </c>
      <c r="E36">
        <v>6325.5</v>
      </c>
      <c r="F36">
        <v>871.3</v>
      </c>
      <c r="G36">
        <v>0</v>
      </c>
    </row>
    <row r="37" spans="1:7" x14ac:dyDescent="0.2">
      <c r="A37" s="287" t="s">
        <v>277</v>
      </c>
      <c r="B37">
        <v>185.3</v>
      </c>
      <c r="C37">
        <v>170</v>
      </c>
      <c r="D37">
        <v>732.6</v>
      </c>
      <c r="E37">
        <v>864.7</v>
      </c>
      <c r="F37">
        <v>0</v>
      </c>
      <c r="G37">
        <v>0</v>
      </c>
    </row>
    <row r="38" spans="1:7" x14ac:dyDescent="0.2">
      <c r="A38" s="287" t="s">
        <v>278</v>
      </c>
      <c r="B38">
        <v>1.1000000000000001</v>
      </c>
      <c r="C38">
        <v>0</v>
      </c>
      <c r="D38">
        <v>14.3</v>
      </c>
      <c r="E38">
        <v>8.8000000000000007</v>
      </c>
      <c r="F38">
        <v>0</v>
      </c>
      <c r="G38">
        <v>0</v>
      </c>
    </row>
    <row r="39" spans="1:7" x14ac:dyDescent="0.2">
      <c r="A39" s="287" t="s">
        <v>279</v>
      </c>
      <c r="B39">
        <v>0</v>
      </c>
      <c r="C39">
        <v>0</v>
      </c>
      <c r="D39">
        <v>2.1</v>
      </c>
      <c r="E39">
        <v>0.4</v>
      </c>
      <c r="F39">
        <v>0</v>
      </c>
      <c r="G39">
        <v>0</v>
      </c>
    </row>
    <row r="40" spans="1:7" x14ac:dyDescent="0.2">
      <c r="A40" s="287" t="s">
        <v>280</v>
      </c>
      <c r="B40">
        <v>420</v>
      </c>
      <c r="C40">
        <v>258.10000000000002</v>
      </c>
      <c r="D40">
        <v>2102.5</v>
      </c>
      <c r="E40">
        <v>2069</v>
      </c>
      <c r="F40">
        <v>110.8</v>
      </c>
      <c r="G40">
        <v>0</v>
      </c>
    </row>
    <row r="41" spans="1:7" x14ac:dyDescent="0.2">
      <c r="A41" s="287" t="s">
        <v>445</v>
      </c>
      <c r="B41">
        <v>60</v>
      </c>
      <c r="C41">
        <v>0</v>
      </c>
      <c r="D41">
        <v>137.1</v>
      </c>
      <c r="E41">
        <v>80.3</v>
      </c>
      <c r="F41">
        <v>0</v>
      </c>
      <c r="G41">
        <v>0</v>
      </c>
    </row>
    <row r="42" spans="1:7" x14ac:dyDescent="0.2">
      <c r="A42" s="287" t="s">
        <v>443</v>
      </c>
      <c r="B42">
        <v>0</v>
      </c>
      <c r="C42">
        <v>0</v>
      </c>
      <c r="D42">
        <v>100.4</v>
      </c>
      <c r="E42">
        <v>30.9</v>
      </c>
      <c r="F42">
        <v>0</v>
      </c>
      <c r="G42">
        <v>0</v>
      </c>
    </row>
    <row r="43" spans="1:7" x14ac:dyDescent="0.2">
      <c r="A43" s="287" t="s">
        <v>281</v>
      </c>
      <c r="B43">
        <v>59.4</v>
      </c>
      <c r="C43">
        <v>80.8</v>
      </c>
      <c r="D43">
        <v>575.29999999999995</v>
      </c>
      <c r="E43">
        <v>653.20000000000005</v>
      </c>
      <c r="F43">
        <v>11.9</v>
      </c>
      <c r="G43">
        <v>0</v>
      </c>
    </row>
    <row r="44" spans="1:7" x14ac:dyDescent="0.2">
      <c r="A44" s="287" t="s">
        <v>282</v>
      </c>
      <c r="B44">
        <v>76.599999999999994</v>
      </c>
      <c r="C44">
        <v>75.099999999999994</v>
      </c>
      <c r="D44">
        <v>353.4</v>
      </c>
      <c r="E44">
        <v>294.39999999999998</v>
      </c>
      <c r="F44">
        <v>109.1</v>
      </c>
      <c r="G44">
        <v>0</v>
      </c>
    </row>
    <row r="45" spans="1:7" x14ac:dyDescent="0.2">
      <c r="A45" s="287" t="s">
        <v>456</v>
      </c>
      <c r="B45">
        <v>0</v>
      </c>
      <c r="C45">
        <v>0</v>
      </c>
      <c r="D45">
        <v>2</v>
      </c>
      <c r="E45">
        <v>0</v>
      </c>
      <c r="F45">
        <v>0</v>
      </c>
      <c r="G45">
        <v>0</v>
      </c>
    </row>
    <row r="46" spans="1:7" x14ac:dyDescent="0.2">
      <c r="A46" s="287" t="s">
        <v>283</v>
      </c>
      <c r="B46">
        <v>69</v>
      </c>
      <c r="C46">
        <v>189.5</v>
      </c>
      <c r="D46">
        <v>1331.9</v>
      </c>
      <c r="E46">
        <v>466.3</v>
      </c>
      <c r="F46">
        <v>298</v>
      </c>
      <c r="G46">
        <v>0</v>
      </c>
    </row>
    <row r="47" spans="1:7" x14ac:dyDescent="0.2">
      <c r="A47" s="287" t="s">
        <v>284</v>
      </c>
      <c r="B47">
        <v>28.6</v>
      </c>
      <c r="C47">
        <v>24.8</v>
      </c>
      <c r="D47">
        <v>101.3</v>
      </c>
      <c r="E47">
        <v>140</v>
      </c>
      <c r="F47">
        <v>21</v>
      </c>
      <c r="G47">
        <v>0</v>
      </c>
    </row>
    <row r="48" spans="1:7" x14ac:dyDescent="0.2">
      <c r="A48" s="287" t="s">
        <v>285</v>
      </c>
      <c r="B48">
        <v>0</v>
      </c>
      <c r="C48">
        <v>66</v>
      </c>
      <c r="D48">
        <v>147.5</v>
      </c>
      <c r="E48">
        <v>213.2</v>
      </c>
      <c r="F48">
        <v>0</v>
      </c>
      <c r="G48">
        <v>0</v>
      </c>
    </row>
    <row r="49" spans="1:7" x14ac:dyDescent="0.2">
      <c r="A49" s="287" t="s">
        <v>286</v>
      </c>
      <c r="B49">
        <v>4.5999999999999996</v>
      </c>
      <c r="C49">
        <v>0.2</v>
      </c>
      <c r="D49">
        <v>5.9</v>
      </c>
      <c r="E49">
        <v>17.399999999999999</v>
      </c>
      <c r="F49">
        <v>0</v>
      </c>
      <c r="G49">
        <v>0</v>
      </c>
    </row>
    <row r="50" spans="1:7" x14ac:dyDescent="0.2">
      <c r="A50" s="287" t="s">
        <v>287</v>
      </c>
      <c r="B50">
        <v>198.3</v>
      </c>
      <c r="C50">
        <v>37.5</v>
      </c>
      <c r="D50">
        <v>1239.9000000000001</v>
      </c>
      <c r="E50">
        <v>908.7</v>
      </c>
      <c r="F50">
        <v>253.6</v>
      </c>
      <c r="G50">
        <v>0</v>
      </c>
    </row>
    <row r="51" spans="1:7" x14ac:dyDescent="0.2">
      <c r="A51" s="287" t="s">
        <v>490</v>
      </c>
      <c r="B51">
        <v>0</v>
      </c>
      <c r="C51">
        <v>0</v>
      </c>
      <c r="D51">
        <v>43.8</v>
      </c>
      <c r="E51">
        <v>0</v>
      </c>
      <c r="F51">
        <v>0</v>
      </c>
      <c r="G51">
        <v>0</v>
      </c>
    </row>
    <row r="52" spans="1:7" x14ac:dyDescent="0.2">
      <c r="A52" s="287" t="s">
        <v>288</v>
      </c>
      <c r="B52">
        <v>129.19999999999999</v>
      </c>
      <c r="C52">
        <v>19.8</v>
      </c>
      <c r="D52">
        <v>968</v>
      </c>
      <c r="E52">
        <v>578.29999999999995</v>
      </c>
      <c r="F52">
        <v>66.900000000000006</v>
      </c>
      <c r="G52">
        <v>0</v>
      </c>
    </row>
    <row r="53" spans="1:7" x14ac:dyDescent="0.2">
      <c r="A53" s="287" t="s">
        <v>38</v>
      </c>
    </row>
    <row r="54" spans="1:7" x14ac:dyDescent="0.2">
      <c r="A54" s="287" t="s">
        <v>289</v>
      </c>
      <c r="B54">
        <v>45</v>
      </c>
      <c r="C54">
        <v>180</v>
      </c>
      <c r="D54">
        <v>2376.1999999999998</v>
      </c>
      <c r="E54">
        <v>880</v>
      </c>
      <c r="F54">
        <v>0</v>
      </c>
      <c r="G54">
        <v>0</v>
      </c>
    </row>
    <row r="55" spans="1:7" x14ac:dyDescent="0.2">
      <c r="A55" s="287" t="s">
        <v>446</v>
      </c>
      <c r="B55">
        <v>0</v>
      </c>
      <c r="C55">
        <v>0</v>
      </c>
      <c r="D55">
        <v>0</v>
      </c>
      <c r="E55">
        <v>8</v>
      </c>
      <c r="F55">
        <v>0</v>
      </c>
      <c r="G55">
        <v>0</v>
      </c>
    </row>
    <row r="56" spans="1:7" x14ac:dyDescent="0.2">
      <c r="A56" s="287" t="s">
        <v>323</v>
      </c>
      <c r="B56">
        <v>45</v>
      </c>
      <c r="C56">
        <v>180</v>
      </c>
      <c r="D56">
        <v>2040</v>
      </c>
      <c r="E56">
        <v>608.4</v>
      </c>
      <c r="F56">
        <v>0</v>
      </c>
      <c r="G56">
        <v>0</v>
      </c>
    </row>
    <row r="57" spans="1:7" x14ac:dyDescent="0.2">
      <c r="A57" s="287" t="s">
        <v>451</v>
      </c>
      <c r="B57">
        <v>0</v>
      </c>
      <c r="C57">
        <v>0</v>
      </c>
      <c r="D57" t="s">
        <v>103</v>
      </c>
      <c r="E57">
        <v>0</v>
      </c>
      <c r="F57">
        <v>0</v>
      </c>
      <c r="G57">
        <v>0</v>
      </c>
    </row>
    <row r="58" spans="1:7" x14ac:dyDescent="0.2">
      <c r="A58" s="287" t="s">
        <v>290</v>
      </c>
      <c r="B58">
        <v>0</v>
      </c>
      <c r="C58">
        <v>0</v>
      </c>
      <c r="D58">
        <v>26.4</v>
      </c>
      <c r="E58">
        <v>48</v>
      </c>
      <c r="F58">
        <v>0</v>
      </c>
      <c r="G58">
        <v>0</v>
      </c>
    </row>
    <row r="59" spans="1:7" x14ac:dyDescent="0.2">
      <c r="A59" s="287" t="s">
        <v>471</v>
      </c>
      <c r="B59">
        <v>0</v>
      </c>
      <c r="C59">
        <v>0</v>
      </c>
      <c r="D59">
        <v>11.4</v>
      </c>
      <c r="E59">
        <v>0</v>
      </c>
      <c r="F59">
        <v>0</v>
      </c>
      <c r="G59">
        <v>0</v>
      </c>
    </row>
    <row r="60" spans="1:7" x14ac:dyDescent="0.2">
      <c r="A60" s="287" t="s">
        <v>291</v>
      </c>
      <c r="B60">
        <v>0</v>
      </c>
      <c r="C60">
        <v>0</v>
      </c>
      <c r="D60">
        <v>298.3</v>
      </c>
      <c r="E60">
        <v>215.6</v>
      </c>
      <c r="F60">
        <v>0</v>
      </c>
      <c r="G60">
        <v>0</v>
      </c>
    </row>
    <row r="61" spans="1:7" x14ac:dyDescent="0.2">
      <c r="A61" s="287" t="s">
        <v>38</v>
      </c>
    </row>
    <row r="62" spans="1:7" x14ac:dyDescent="0.2">
      <c r="A62" s="287" t="s">
        <v>292</v>
      </c>
      <c r="B62">
        <v>1082.5999999999999</v>
      </c>
      <c r="C62">
        <v>837.4</v>
      </c>
      <c r="D62">
        <v>4942.6000000000004</v>
      </c>
      <c r="E62">
        <v>4321.6000000000004</v>
      </c>
      <c r="F62">
        <v>1874.6</v>
      </c>
      <c r="G62">
        <v>0</v>
      </c>
    </row>
    <row r="63" spans="1:7" x14ac:dyDescent="0.2">
      <c r="A63" s="287" t="s">
        <v>470</v>
      </c>
      <c r="B63">
        <v>60</v>
      </c>
      <c r="C63">
        <v>0</v>
      </c>
      <c r="D63">
        <v>29.3</v>
      </c>
      <c r="E63">
        <v>0</v>
      </c>
      <c r="F63">
        <v>720</v>
      </c>
      <c r="G63">
        <v>0</v>
      </c>
    </row>
    <row r="64" spans="1:7" x14ac:dyDescent="0.2">
      <c r="A64" s="287" t="s">
        <v>293</v>
      </c>
      <c r="B64">
        <v>4.5</v>
      </c>
      <c r="C64">
        <v>4</v>
      </c>
      <c r="D64">
        <v>22</v>
      </c>
      <c r="E64">
        <v>27</v>
      </c>
      <c r="F64">
        <v>0</v>
      </c>
      <c r="G64">
        <v>0</v>
      </c>
    </row>
    <row r="65" spans="1:7" x14ac:dyDescent="0.2">
      <c r="A65" s="287" t="s">
        <v>483</v>
      </c>
      <c r="B65">
        <v>0.1</v>
      </c>
      <c r="C65">
        <v>0</v>
      </c>
      <c r="D65">
        <v>0.1</v>
      </c>
      <c r="E65">
        <v>0</v>
      </c>
      <c r="F65">
        <v>0</v>
      </c>
      <c r="G65">
        <v>0</v>
      </c>
    </row>
    <row r="66" spans="1:7" x14ac:dyDescent="0.2">
      <c r="A66" s="287" t="s">
        <v>294</v>
      </c>
      <c r="B66">
        <v>37.799999999999997</v>
      </c>
      <c r="C66">
        <v>29.4</v>
      </c>
      <c r="D66">
        <v>255.5</v>
      </c>
      <c r="E66">
        <v>265.2</v>
      </c>
      <c r="F66">
        <v>30.3</v>
      </c>
      <c r="G66">
        <v>0</v>
      </c>
    </row>
    <row r="67" spans="1:7" x14ac:dyDescent="0.2">
      <c r="A67" s="287" t="s">
        <v>295</v>
      </c>
      <c r="B67">
        <v>162.6</v>
      </c>
      <c r="C67">
        <v>56.9</v>
      </c>
      <c r="D67">
        <v>185.8</v>
      </c>
      <c r="E67">
        <v>268.7</v>
      </c>
      <c r="F67">
        <v>74.2</v>
      </c>
      <c r="G67">
        <v>0</v>
      </c>
    </row>
    <row r="68" spans="1:7" x14ac:dyDescent="0.2">
      <c r="A68" s="287" t="s">
        <v>313</v>
      </c>
      <c r="B68">
        <v>0</v>
      </c>
      <c r="C68">
        <v>0</v>
      </c>
      <c r="D68">
        <v>0</v>
      </c>
      <c r="E68">
        <v>10</v>
      </c>
      <c r="F68">
        <v>0</v>
      </c>
      <c r="G68">
        <v>0</v>
      </c>
    </row>
    <row r="69" spans="1:7" x14ac:dyDescent="0.2">
      <c r="A69" s="287" t="s">
        <v>296</v>
      </c>
      <c r="B69">
        <v>30.9</v>
      </c>
      <c r="C69">
        <v>44.1</v>
      </c>
      <c r="D69">
        <v>446</v>
      </c>
      <c r="E69">
        <v>422.6</v>
      </c>
      <c r="F69">
        <v>0</v>
      </c>
      <c r="G69">
        <v>0</v>
      </c>
    </row>
    <row r="70" spans="1:7" x14ac:dyDescent="0.2">
      <c r="A70" s="287" t="s">
        <v>297</v>
      </c>
      <c r="B70">
        <v>18.899999999999999</v>
      </c>
      <c r="C70">
        <v>21.6</v>
      </c>
      <c r="D70">
        <v>77.599999999999994</v>
      </c>
      <c r="E70">
        <v>67.2</v>
      </c>
      <c r="F70">
        <v>0</v>
      </c>
      <c r="G70">
        <v>0</v>
      </c>
    </row>
    <row r="71" spans="1:7" x14ac:dyDescent="0.2">
      <c r="A71" s="287" t="s">
        <v>321</v>
      </c>
      <c r="B71">
        <v>0</v>
      </c>
      <c r="C71">
        <v>0</v>
      </c>
      <c r="D71">
        <v>6.9</v>
      </c>
      <c r="E71">
        <v>3.1</v>
      </c>
      <c r="F71">
        <v>0</v>
      </c>
      <c r="G71">
        <v>0</v>
      </c>
    </row>
    <row r="72" spans="1:7" x14ac:dyDescent="0.2">
      <c r="A72" s="287" t="s">
        <v>298</v>
      </c>
      <c r="B72">
        <v>0</v>
      </c>
      <c r="C72">
        <v>0</v>
      </c>
      <c r="D72">
        <v>2.2999999999999998</v>
      </c>
      <c r="E72">
        <v>9.9</v>
      </c>
      <c r="F72">
        <v>0</v>
      </c>
      <c r="G72">
        <v>0</v>
      </c>
    </row>
    <row r="73" spans="1:7" x14ac:dyDescent="0.2">
      <c r="A73" s="287" t="s">
        <v>485</v>
      </c>
      <c r="B73">
        <v>6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s="287" t="s">
        <v>299</v>
      </c>
      <c r="B74">
        <v>755.2</v>
      </c>
      <c r="C74">
        <v>668.9</v>
      </c>
      <c r="D74">
        <v>3570.2</v>
      </c>
      <c r="E74">
        <v>3070.4</v>
      </c>
      <c r="F74">
        <v>1036.5999999999999</v>
      </c>
      <c r="G74">
        <v>0</v>
      </c>
    </row>
    <row r="75" spans="1:7" x14ac:dyDescent="0.2">
      <c r="A75" s="287" t="s">
        <v>325</v>
      </c>
      <c r="B75">
        <v>0</v>
      </c>
      <c r="C75">
        <v>0</v>
      </c>
      <c r="D75">
        <v>1</v>
      </c>
      <c r="E75">
        <v>2.1</v>
      </c>
      <c r="F75">
        <v>0</v>
      </c>
      <c r="G75">
        <v>0</v>
      </c>
    </row>
    <row r="76" spans="1:7" x14ac:dyDescent="0.2">
      <c r="A76" s="287" t="s">
        <v>300</v>
      </c>
      <c r="B76">
        <v>6.7</v>
      </c>
      <c r="C76">
        <v>6.5</v>
      </c>
      <c r="D76">
        <v>33.700000000000003</v>
      </c>
      <c r="E76">
        <v>29.3</v>
      </c>
      <c r="F76">
        <v>13.5</v>
      </c>
      <c r="G76">
        <v>0</v>
      </c>
    </row>
    <row r="77" spans="1:7" x14ac:dyDescent="0.2">
      <c r="A77" s="287" t="s">
        <v>301</v>
      </c>
      <c r="B77">
        <v>0</v>
      </c>
      <c r="C77">
        <v>0</v>
      </c>
      <c r="D77">
        <v>206.8</v>
      </c>
      <c r="E77">
        <v>123.5</v>
      </c>
      <c r="F77">
        <v>0</v>
      </c>
      <c r="G77">
        <v>0</v>
      </c>
    </row>
    <row r="78" spans="1:7" x14ac:dyDescent="0.2">
      <c r="A78" s="287" t="s">
        <v>319</v>
      </c>
      <c r="B78">
        <v>0</v>
      </c>
      <c r="C78">
        <v>6</v>
      </c>
      <c r="D78">
        <v>105.4</v>
      </c>
      <c r="E78">
        <v>22.6</v>
      </c>
      <c r="F78">
        <v>0</v>
      </c>
      <c r="G78">
        <v>0</v>
      </c>
    </row>
    <row r="79" spans="1:7" x14ac:dyDescent="0.2">
      <c r="A79" s="296" t="s">
        <v>337</v>
      </c>
      <c r="B79" t="s">
        <v>88</v>
      </c>
      <c r="C79" t="s">
        <v>88</v>
      </c>
      <c r="D79" t="s">
        <v>88</v>
      </c>
      <c r="E79" t="s">
        <v>130</v>
      </c>
      <c r="F79" t="s">
        <v>105</v>
      </c>
      <c r="G79" t="s">
        <v>91</v>
      </c>
    </row>
    <row r="80" spans="1:7" x14ac:dyDescent="0.2">
      <c r="A80" s="287" t="s">
        <v>302</v>
      </c>
      <c r="B80">
        <v>3689.4</v>
      </c>
      <c r="C80">
        <v>4033.5</v>
      </c>
      <c r="D80">
        <v>50891.1</v>
      </c>
      <c r="E80">
        <v>53649.2</v>
      </c>
      <c r="F80">
        <v>4348.8999999999996</v>
      </c>
      <c r="G80">
        <v>0</v>
      </c>
    </row>
    <row r="81" spans="1:7" x14ac:dyDescent="0.2">
      <c r="A81" s="287" t="s">
        <v>303</v>
      </c>
      <c r="B81">
        <v>3122.4</v>
      </c>
      <c r="C81">
        <v>2681.5</v>
      </c>
      <c r="D81">
        <v>0</v>
      </c>
      <c r="E81">
        <v>0</v>
      </c>
      <c r="F81">
        <v>4517.5</v>
      </c>
      <c r="G81">
        <v>0</v>
      </c>
    </row>
    <row r="82" spans="1:7" x14ac:dyDescent="0.2">
      <c r="A82" s="296" t="s">
        <v>337</v>
      </c>
      <c r="B82" t="s">
        <v>88</v>
      </c>
      <c r="C82" t="s">
        <v>88</v>
      </c>
      <c r="D82" t="s">
        <v>88</v>
      </c>
      <c r="E82" t="s">
        <v>130</v>
      </c>
      <c r="F82" t="s">
        <v>105</v>
      </c>
      <c r="G82" t="s">
        <v>91</v>
      </c>
    </row>
    <row r="83" spans="1:7" x14ac:dyDescent="0.2">
      <c r="A83" s="287" t="s">
        <v>304</v>
      </c>
      <c r="B83">
        <v>6811.8</v>
      </c>
      <c r="C83">
        <v>6715</v>
      </c>
      <c r="D83">
        <v>50891.1</v>
      </c>
      <c r="E83">
        <v>53649.2</v>
      </c>
      <c r="F83">
        <v>8866.4</v>
      </c>
      <c r="G83">
        <v>0</v>
      </c>
    </row>
    <row r="84" spans="1:7" x14ac:dyDescent="0.2">
      <c r="A84" s="287" t="s">
        <v>305</v>
      </c>
      <c r="B84" t="s">
        <v>34</v>
      </c>
      <c r="C84" t="s">
        <v>34</v>
      </c>
      <c r="D84">
        <v>130.9</v>
      </c>
      <c r="E84">
        <v>69.900000000000006</v>
      </c>
      <c r="F84" t="s">
        <v>34</v>
      </c>
      <c r="G84" t="s">
        <v>34</v>
      </c>
    </row>
    <row r="85" spans="1:7" x14ac:dyDescent="0.2">
      <c r="A85" s="287" t="s">
        <v>306</v>
      </c>
      <c r="B85">
        <v>0</v>
      </c>
      <c r="C85">
        <v>0</v>
      </c>
      <c r="D85" t="s">
        <v>34</v>
      </c>
      <c r="E85" t="s">
        <v>34</v>
      </c>
      <c r="F85">
        <v>228</v>
      </c>
      <c r="G85">
        <v>0</v>
      </c>
    </row>
    <row r="86" spans="1:7" x14ac:dyDescent="0.2">
      <c r="A86" s="296" t="s">
        <v>337</v>
      </c>
      <c r="B86" t="s">
        <v>88</v>
      </c>
      <c r="C86" t="s">
        <v>88</v>
      </c>
      <c r="D86" t="s">
        <v>88</v>
      </c>
      <c r="E86" t="s">
        <v>130</v>
      </c>
      <c r="F86" t="s">
        <v>105</v>
      </c>
      <c r="G86" t="s">
        <v>91</v>
      </c>
    </row>
    <row r="87" spans="1:7" x14ac:dyDescent="0.2">
      <c r="A87" s="287"/>
    </row>
    <row r="88" spans="1:7" x14ac:dyDescent="0.2">
      <c r="A88" s="28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="115" zoomScaleNormal="115" workbookViewId="0">
      <pane xSplit="1" ySplit="11" topLeftCell="B45" activePane="bottomRight" state="frozen"/>
      <selection pane="topRight" activeCell="B1" sqref="B1"/>
      <selection pane="bottomLeft" activeCell="A12" sqref="A12"/>
      <selection pane="bottomRight" activeCell="C79" sqref="C79"/>
    </sheetView>
  </sheetViews>
  <sheetFormatPr defaultRowHeight="12.75" x14ac:dyDescent="0.2"/>
  <cols>
    <col min="1" max="1" width="35.5703125" bestFit="1" customWidth="1"/>
  </cols>
  <sheetData>
    <row r="1" spans="1:7" x14ac:dyDescent="0.2">
      <c r="A1" s="287"/>
    </row>
    <row r="2" spans="1:7" x14ac:dyDescent="0.2">
      <c r="A2" s="287"/>
    </row>
    <row r="3" spans="1:7" x14ac:dyDescent="0.2">
      <c r="A3" s="287" t="s">
        <v>32</v>
      </c>
      <c r="E3" t="s">
        <v>327</v>
      </c>
      <c r="F3" t="s">
        <v>452</v>
      </c>
      <c r="G3">
        <f>- 8/31</f>
        <v>-0.25806451612903225</v>
      </c>
    </row>
    <row r="4" spans="1:7" x14ac:dyDescent="0.2">
      <c r="A4" s="287" t="s">
        <v>335</v>
      </c>
      <c r="B4" t="s">
        <v>462</v>
      </c>
      <c r="C4" t="s">
        <v>458</v>
      </c>
      <c r="D4" t="s">
        <v>346</v>
      </c>
      <c r="E4" t="s">
        <v>453</v>
      </c>
      <c r="F4" t="s">
        <v>464</v>
      </c>
      <c r="G4" t="s">
        <v>328</v>
      </c>
    </row>
    <row r="5" spans="1:7" x14ac:dyDescent="0.2">
      <c r="A5" s="287" t="s">
        <v>336</v>
      </c>
      <c r="B5" s="100" t="s">
        <v>486</v>
      </c>
      <c r="C5" s="100" t="s">
        <v>487</v>
      </c>
    </row>
    <row r="6" spans="1:7" x14ac:dyDescent="0.2">
      <c r="A6" s="296" t="s">
        <v>337</v>
      </c>
      <c r="B6" t="s">
        <v>88</v>
      </c>
      <c r="C6" t="s">
        <v>88</v>
      </c>
      <c r="D6" t="s">
        <v>88</v>
      </c>
      <c r="E6" t="s">
        <v>130</v>
      </c>
      <c r="F6" t="s">
        <v>105</v>
      </c>
      <c r="G6" t="s">
        <v>91</v>
      </c>
    </row>
    <row r="7" spans="1:7" x14ac:dyDescent="0.2">
      <c r="A7" s="287" t="s">
        <v>38</v>
      </c>
      <c r="B7" t="s">
        <v>454</v>
      </c>
      <c r="C7" t="s">
        <v>459</v>
      </c>
      <c r="D7" t="s">
        <v>347</v>
      </c>
      <c r="E7" t="s">
        <v>38</v>
      </c>
      <c r="F7" t="s">
        <v>465</v>
      </c>
      <c r="G7" t="s">
        <v>449</v>
      </c>
    </row>
    <row r="8" spans="1:7" x14ac:dyDescent="0.2">
      <c r="A8" s="287" t="s">
        <v>34</v>
      </c>
      <c r="B8" t="s">
        <v>88</v>
      </c>
      <c r="C8" t="s">
        <v>88</v>
      </c>
      <c r="D8" t="s">
        <v>88</v>
      </c>
      <c r="E8" t="s">
        <v>130</v>
      </c>
      <c r="F8" t="s">
        <v>105</v>
      </c>
      <c r="G8" t="s">
        <v>91</v>
      </c>
    </row>
    <row r="9" spans="1:7" x14ac:dyDescent="0.2">
      <c r="A9" s="287" t="s">
        <v>348</v>
      </c>
      <c r="B9" t="s">
        <v>463</v>
      </c>
      <c r="C9" t="s">
        <v>460</v>
      </c>
      <c r="D9" t="s">
        <v>349</v>
      </c>
      <c r="E9" t="s">
        <v>329</v>
      </c>
      <c r="F9" t="s">
        <v>466</v>
      </c>
      <c r="G9" t="s">
        <v>467</v>
      </c>
    </row>
    <row r="10" spans="1:7" x14ac:dyDescent="0.2">
      <c r="A10" s="287" t="s">
        <v>34</v>
      </c>
      <c r="B10" t="s">
        <v>88</v>
      </c>
      <c r="C10" t="s">
        <v>88</v>
      </c>
      <c r="D10" t="s">
        <v>88</v>
      </c>
      <c r="E10" t="s">
        <v>130</v>
      </c>
      <c r="F10" t="s">
        <v>105</v>
      </c>
      <c r="G10" t="s">
        <v>91</v>
      </c>
    </row>
    <row r="11" spans="1:7" x14ac:dyDescent="0.2">
      <c r="A11" s="287" t="s">
        <v>338</v>
      </c>
      <c r="B11" t="s">
        <v>333</v>
      </c>
      <c r="C11" t="s">
        <v>461</v>
      </c>
      <c r="D11" t="s">
        <v>333</v>
      </c>
      <c r="E11" t="s">
        <v>455</v>
      </c>
      <c r="F11" t="s">
        <v>468</v>
      </c>
      <c r="G11" t="s">
        <v>469</v>
      </c>
    </row>
    <row r="12" spans="1:7" x14ac:dyDescent="0.2">
      <c r="A12" s="296" t="s">
        <v>337</v>
      </c>
      <c r="B12" t="s">
        <v>88</v>
      </c>
      <c r="C12" t="s">
        <v>88</v>
      </c>
      <c r="D12" t="s">
        <v>88</v>
      </c>
      <c r="E12" t="s">
        <v>130</v>
      </c>
      <c r="F12" t="s">
        <v>105</v>
      </c>
      <c r="G12" t="s">
        <v>91</v>
      </c>
    </row>
    <row r="13" spans="1:7" x14ac:dyDescent="0.2">
      <c r="A13" s="287" t="s">
        <v>38</v>
      </c>
    </row>
    <row r="14" spans="1:7" x14ac:dyDescent="0.2">
      <c r="A14" s="287" t="s">
        <v>268</v>
      </c>
      <c r="B14">
        <v>52</v>
      </c>
      <c r="C14">
        <v>152</v>
      </c>
      <c r="D14">
        <v>4221.6000000000004</v>
      </c>
      <c r="E14">
        <v>4099.1000000000004</v>
      </c>
      <c r="F14">
        <v>100</v>
      </c>
      <c r="G14">
        <v>0</v>
      </c>
    </row>
    <row r="15" spans="1:7" x14ac:dyDescent="0.2">
      <c r="A15" s="287" t="s">
        <v>488</v>
      </c>
      <c r="B15">
        <v>0</v>
      </c>
      <c r="C15">
        <v>17</v>
      </c>
      <c r="D15">
        <v>0</v>
      </c>
      <c r="E15">
        <v>0</v>
      </c>
      <c r="F15">
        <v>0</v>
      </c>
      <c r="G15">
        <v>0</v>
      </c>
    </row>
    <row r="16" spans="1:7" x14ac:dyDescent="0.2">
      <c r="A16" s="287" t="s">
        <v>448</v>
      </c>
      <c r="B16">
        <v>0</v>
      </c>
      <c r="C16">
        <v>0</v>
      </c>
      <c r="D16">
        <v>71.5</v>
      </c>
      <c r="E16">
        <v>198.6</v>
      </c>
      <c r="F16">
        <v>0</v>
      </c>
      <c r="G16">
        <v>0</v>
      </c>
    </row>
    <row r="17" spans="1:7" x14ac:dyDescent="0.2">
      <c r="A17" s="287" t="s">
        <v>320</v>
      </c>
      <c r="B17">
        <v>0</v>
      </c>
      <c r="C17">
        <v>0</v>
      </c>
      <c r="D17">
        <v>988.3</v>
      </c>
      <c r="E17">
        <v>1008.7</v>
      </c>
      <c r="F17">
        <v>0</v>
      </c>
      <c r="G17">
        <v>0</v>
      </c>
    </row>
    <row r="18" spans="1:7" x14ac:dyDescent="0.2">
      <c r="A18" s="287" t="s">
        <v>489</v>
      </c>
      <c r="B18">
        <v>0</v>
      </c>
      <c r="C18">
        <v>0</v>
      </c>
      <c r="D18">
        <v>0</v>
      </c>
      <c r="E18">
        <v>14.1</v>
      </c>
      <c r="F18">
        <v>0</v>
      </c>
      <c r="G18">
        <v>0</v>
      </c>
    </row>
    <row r="19" spans="1:7" x14ac:dyDescent="0.2">
      <c r="A19" s="287" t="s">
        <v>447</v>
      </c>
      <c r="B19">
        <v>0</v>
      </c>
      <c r="C19">
        <v>0</v>
      </c>
      <c r="D19">
        <v>4.5999999999999996</v>
      </c>
      <c r="E19">
        <v>2.6</v>
      </c>
      <c r="F19">
        <v>0</v>
      </c>
      <c r="G19">
        <v>0</v>
      </c>
    </row>
    <row r="20" spans="1:7" x14ac:dyDescent="0.2">
      <c r="A20" s="287" t="s">
        <v>269</v>
      </c>
      <c r="B20">
        <v>0</v>
      </c>
      <c r="C20">
        <v>0</v>
      </c>
      <c r="D20">
        <v>193.6</v>
      </c>
      <c r="E20">
        <v>181.4</v>
      </c>
      <c r="F20">
        <v>0</v>
      </c>
      <c r="G20">
        <v>0</v>
      </c>
    </row>
    <row r="21" spans="1:7" x14ac:dyDescent="0.2">
      <c r="A21" s="287" t="s">
        <v>315</v>
      </c>
      <c r="B21">
        <v>0</v>
      </c>
      <c r="C21">
        <v>0</v>
      </c>
      <c r="D21">
        <v>2097.6</v>
      </c>
      <c r="E21">
        <v>1788.3</v>
      </c>
      <c r="F21">
        <v>0</v>
      </c>
      <c r="G21">
        <v>0</v>
      </c>
    </row>
    <row r="22" spans="1:7" x14ac:dyDescent="0.2">
      <c r="A22" s="287" t="s">
        <v>442</v>
      </c>
      <c r="B22">
        <v>40</v>
      </c>
      <c r="C22">
        <v>0</v>
      </c>
      <c r="D22">
        <v>235.1</v>
      </c>
      <c r="E22">
        <v>57.8</v>
      </c>
      <c r="F22">
        <v>40</v>
      </c>
      <c r="G22">
        <v>0</v>
      </c>
    </row>
    <row r="23" spans="1:7" x14ac:dyDescent="0.2">
      <c r="A23" s="287" t="s">
        <v>270</v>
      </c>
      <c r="B23">
        <v>0</v>
      </c>
      <c r="C23">
        <v>135</v>
      </c>
      <c r="D23">
        <v>630.79999999999995</v>
      </c>
      <c r="E23">
        <v>675.9</v>
      </c>
      <c r="F23">
        <v>60</v>
      </c>
      <c r="G23">
        <v>0</v>
      </c>
    </row>
    <row r="24" spans="1:7" x14ac:dyDescent="0.2">
      <c r="A24" s="287" t="s">
        <v>444</v>
      </c>
      <c r="B24">
        <v>12</v>
      </c>
      <c r="C24">
        <v>0</v>
      </c>
      <c r="D24">
        <v>0</v>
      </c>
      <c r="E24">
        <v>171.7</v>
      </c>
      <c r="F24">
        <v>0</v>
      </c>
      <c r="G24">
        <v>0</v>
      </c>
    </row>
    <row r="25" spans="1:7" x14ac:dyDescent="0.2">
      <c r="A25" s="287" t="s">
        <v>38</v>
      </c>
    </row>
    <row r="26" spans="1:7" x14ac:dyDescent="0.2">
      <c r="A26" s="287" t="s">
        <v>271</v>
      </c>
      <c r="B26">
        <v>0</v>
      </c>
      <c r="C26">
        <v>0</v>
      </c>
      <c r="D26">
        <v>482.2</v>
      </c>
      <c r="E26">
        <v>365.4</v>
      </c>
      <c r="F26">
        <v>0</v>
      </c>
      <c r="G26">
        <v>0</v>
      </c>
    </row>
    <row r="27" spans="1:7" x14ac:dyDescent="0.2">
      <c r="A27" s="287" t="s">
        <v>272</v>
      </c>
      <c r="B27">
        <v>0</v>
      </c>
      <c r="C27">
        <v>0</v>
      </c>
      <c r="D27">
        <v>482.2</v>
      </c>
      <c r="E27">
        <v>365.4</v>
      </c>
      <c r="F27">
        <v>0</v>
      </c>
      <c r="G27">
        <v>0</v>
      </c>
    </row>
    <row r="28" spans="1:7" x14ac:dyDescent="0.2">
      <c r="A28" s="287" t="s">
        <v>38</v>
      </c>
    </row>
    <row r="29" spans="1:7" x14ac:dyDescent="0.2">
      <c r="A29" s="287" t="s">
        <v>273</v>
      </c>
      <c r="B29">
        <v>370</v>
      </c>
      <c r="C29">
        <v>324.8</v>
      </c>
      <c r="D29">
        <v>1915.8</v>
      </c>
      <c r="E29">
        <v>1831</v>
      </c>
      <c r="F29">
        <v>160.9</v>
      </c>
      <c r="G29">
        <v>0</v>
      </c>
    </row>
    <row r="30" spans="1:7" x14ac:dyDescent="0.2">
      <c r="A30" s="287" t="s">
        <v>38</v>
      </c>
    </row>
    <row r="31" spans="1:7" x14ac:dyDescent="0.2">
      <c r="A31" s="287" t="s">
        <v>274</v>
      </c>
      <c r="B31">
        <v>309.3</v>
      </c>
      <c r="C31">
        <v>61.6</v>
      </c>
      <c r="D31">
        <v>1490.7</v>
      </c>
      <c r="E31">
        <v>1214.3</v>
      </c>
      <c r="F31">
        <v>5</v>
      </c>
      <c r="G31">
        <v>0</v>
      </c>
    </row>
    <row r="32" spans="1:7" x14ac:dyDescent="0.2">
      <c r="A32" s="287" t="s">
        <v>38</v>
      </c>
    </row>
    <row r="33" spans="1:7" x14ac:dyDescent="0.2">
      <c r="A33" s="287" t="s">
        <v>275</v>
      </c>
      <c r="B33">
        <v>703.5</v>
      </c>
      <c r="C33">
        <v>1656.3</v>
      </c>
      <c r="D33">
        <v>27425.3</v>
      </c>
      <c r="E33">
        <v>34434.1</v>
      </c>
      <c r="F33">
        <v>1392</v>
      </c>
      <c r="G33">
        <v>0</v>
      </c>
    </row>
    <row r="34" spans="1:7" x14ac:dyDescent="0.2">
      <c r="A34" s="287" t="s">
        <v>38</v>
      </c>
    </row>
    <row r="35" spans="1:7" x14ac:dyDescent="0.2">
      <c r="A35" s="287" t="s">
        <v>322</v>
      </c>
      <c r="B35">
        <v>0</v>
      </c>
      <c r="C35">
        <v>0</v>
      </c>
      <c r="D35">
        <v>0.6</v>
      </c>
      <c r="E35">
        <v>1.2</v>
      </c>
      <c r="F35">
        <v>0</v>
      </c>
      <c r="G35">
        <v>0</v>
      </c>
    </row>
    <row r="36" spans="1:7" x14ac:dyDescent="0.2">
      <c r="A36" s="287" t="s">
        <v>38</v>
      </c>
    </row>
    <row r="37" spans="1:7" x14ac:dyDescent="0.2">
      <c r="A37" s="287" t="s">
        <v>276</v>
      </c>
      <c r="B37">
        <v>1321</v>
      </c>
      <c r="C37">
        <v>854.9</v>
      </c>
      <c r="D37">
        <v>7575.8</v>
      </c>
      <c r="E37">
        <v>6289</v>
      </c>
      <c r="F37">
        <v>783</v>
      </c>
      <c r="G37">
        <v>0</v>
      </c>
    </row>
    <row r="38" spans="1:7" x14ac:dyDescent="0.2">
      <c r="A38" s="287" t="s">
        <v>277</v>
      </c>
      <c r="B38">
        <v>183.3</v>
      </c>
      <c r="C38">
        <v>170</v>
      </c>
      <c r="D38">
        <v>732.6</v>
      </c>
      <c r="E38">
        <v>864.7</v>
      </c>
      <c r="F38">
        <v>0</v>
      </c>
      <c r="G38">
        <v>0</v>
      </c>
    </row>
    <row r="39" spans="1:7" x14ac:dyDescent="0.2">
      <c r="A39" s="287" t="s">
        <v>278</v>
      </c>
      <c r="B39">
        <v>2.6</v>
      </c>
      <c r="C39">
        <v>0</v>
      </c>
      <c r="D39">
        <v>12.4</v>
      </c>
      <c r="E39">
        <v>8.8000000000000007</v>
      </c>
      <c r="F39">
        <v>0</v>
      </c>
      <c r="G39">
        <v>0</v>
      </c>
    </row>
    <row r="40" spans="1:7" x14ac:dyDescent="0.2">
      <c r="A40" s="287" t="s">
        <v>279</v>
      </c>
      <c r="B40">
        <v>0</v>
      </c>
      <c r="C40">
        <v>0</v>
      </c>
      <c r="D40">
        <v>2</v>
      </c>
      <c r="E40">
        <v>0.4</v>
      </c>
      <c r="F40">
        <v>0</v>
      </c>
      <c r="G40">
        <v>0</v>
      </c>
    </row>
    <row r="41" spans="1:7" x14ac:dyDescent="0.2">
      <c r="A41" s="287" t="s">
        <v>280</v>
      </c>
      <c r="B41">
        <v>441</v>
      </c>
      <c r="C41">
        <v>220.1</v>
      </c>
      <c r="D41">
        <v>2011.1</v>
      </c>
      <c r="E41">
        <v>2044.8</v>
      </c>
      <c r="F41">
        <v>94</v>
      </c>
      <c r="G41">
        <v>0</v>
      </c>
    </row>
    <row r="42" spans="1:7" x14ac:dyDescent="0.2">
      <c r="A42" s="287" t="s">
        <v>445</v>
      </c>
      <c r="B42">
        <v>60</v>
      </c>
      <c r="C42">
        <v>0</v>
      </c>
      <c r="D42">
        <v>65.7</v>
      </c>
      <c r="E42">
        <v>80.3</v>
      </c>
      <c r="F42">
        <v>0</v>
      </c>
      <c r="G42">
        <v>0</v>
      </c>
    </row>
    <row r="43" spans="1:7" x14ac:dyDescent="0.2">
      <c r="A43" s="287" t="s">
        <v>443</v>
      </c>
      <c r="B43">
        <v>0</v>
      </c>
      <c r="C43">
        <v>0</v>
      </c>
      <c r="D43">
        <v>100.4</v>
      </c>
      <c r="E43">
        <v>30.9</v>
      </c>
      <c r="F43">
        <v>0</v>
      </c>
      <c r="G43">
        <v>0</v>
      </c>
    </row>
    <row r="44" spans="1:7" x14ac:dyDescent="0.2">
      <c r="A44" s="287" t="s">
        <v>281</v>
      </c>
      <c r="B44">
        <v>59.7</v>
      </c>
      <c r="C44">
        <v>80.8</v>
      </c>
      <c r="D44">
        <v>575.29999999999995</v>
      </c>
      <c r="E44">
        <v>653.1</v>
      </c>
      <c r="F44">
        <v>11.9</v>
      </c>
      <c r="G44">
        <v>0</v>
      </c>
    </row>
    <row r="45" spans="1:7" x14ac:dyDescent="0.2">
      <c r="A45" s="287" t="s">
        <v>282</v>
      </c>
      <c r="B45">
        <v>79.599999999999994</v>
      </c>
      <c r="C45">
        <v>38.700000000000003</v>
      </c>
      <c r="D45">
        <v>345.8</v>
      </c>
      <c r="E45">
        <v>294.3</v>
      </c>
      <c r="F45">
        <v>103.3</v>
      </c>
      <c r="G45">
        <v>0</v>
      </c>
    </row>
    <row r="46" spans="1:7" x14ac:dyDescent="0.2">
      <c r="A46" s="287" t="s">
        <v>456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</row>
    <row r="47" spans="1:7" x14ac:dyDescent="0.2">
      <c r="A47" s="287" t="s">
        <v>283</v>
      </c>
      <c r="B47">
        <v>138</v>
      </c>
      <c r="C47">
        <v>189.5</v>
      </c>
      <c r="D47">
        <v>1265</v>
      </c>
      <c r="E47">
        <v>466.3</v>
      </c>
      <c r="F47">
        <v>273</v>
      </c>
      <c r="G47">
        <v>0</v>
      </c>
    </row>
    <row r="48" spans="1:7" x14ac:dyDescent="0.2">
      <c r="A48" s="287" t="s">
        <v>284</v>
      </c>
      <c r="B48">
        <v>27.6</v>
      </c>
      <c r="C48">
        <v>24.1</v>
      </c>
      <c r="D48">
        <v>88.7</v>
      </c>
      <c r="E48">
        <v>138.9</v>
      </c>
      <c r="F48">
        <v>1.5</v>
      </c>
      <c r="G48">
        <v>0</v>
      </c>
    </row>
    <row r="49" spans="1:7" x14ac:dyDescent="0.2">
      <c r="A49" s="287" t="s">
        <v>285</v>
      </c>
      <c r="B49">
        <v>0</v>
      </c>
      <c r="C49">
        <v>66</v>
      </c>
      <c r="D49">
        <v>147.5</v>
      </c>
      <c r="E49">
        <v>213.2</v>
      </c>
      <c r="F49">
        <v>0</v>
      </c>
      <c r="G49">
        <v>0</v>
      </c>
    </row>
    <row r="50" spans="1:7" x14ac:dyDescent="0.2">
      <c r="A50" s="287" t="s">
        <v>286</v>
      </c>
      <c r="B50">
        <v>4.5999999999999996</v>
      </c>
      <c r="C50">
        <v>0.3</v>
      </c>
      <c r="D50">
        <v>5.9</v>
      </c>
      <c r="E50">
        <v>17.399999999999999</v>
      </c>
      <c r="F50">
        <v>0</v>
      </c>
      <c r="G50">
        <v>0</v>
      </c>
    </row>
    <row r="51" spans="1:7" x14ac:dyDescent="0.2">
      <c r="A51" s="287" t="s">
        <v>287</v>
      </c>
      <c r="B51">
        <v>196.5</v>
      </c>
      <c r="C51">
        <v>41.6</v>
      </c>
      <c r="D51">
        <v>1224.5</v>
      </c>
      <c r="E51">
        <v>903.1</v>
      </c>
      <c r="F51">
        <v>237.6</v>
      </c>
      <c r="G51">
        <v>0</v>
      </c>
    </row>
    <row r="52" spans="1:7" x14ac:dyDescent="0.2">
      <c r="A52" s="287" t="s">
        <v>490</v>
      </c>
      <c r="B52">
        <v>0</v>
      </c>
      <c r="C52">
        <v>0</v>
      </c>
      <c r="D52">
        <v>43.8</v>
      </c>
      <c r="E52">
        <v>0</v>
      </c>
      <c r="F52">
        <v>0</v>
      </c>
      <c r="G52">
        <v>0</v>
      </c>
    </row>
    <row r="53" spans="1:7" x14ac:dyDescent="0.2">
      <c r="A53" s="287" t="s">
        <v>288</v>
      </c>
      <c r="B53">
        <v>128.19999999999999</v>
      </c>
      <c r="C53">
        <v>23.9</v>
      </c>
      <c r="D53">
        <v>953.2</v>
      </c>
      <c r="E53">
        <v>572.79999999999995</v>
      </c>
      <c r="F53">
        <v>61.7</v>
      </c>
      <c r="G53">
        <v>0</v>
      </c>
    </row>
    <row r="54" spans="1:7" x14ac:dyDescent="0.2">
      <c r="A54" s="287" t="s">
        <v>38</v>
      </c>
    </row>
    <row r="55" spans="1:7" x14ac:dyDescent="0.2">
      <c r="A55" s="287" t="s">
        <v>289</v>
      </c>
      <c r="B55">
        <v>105</v>
      </c>
      <c r="C55">
        <v>240</v>
      </c>
      <c r="D55">
        <v>2376.1999999999998</v>
      </c>
      <c r="E55">
        <v>815</v>
      </c>
      <c r="F55">
        <v>0</v>
      </c>
      <c r="G55">
        <v>0</v>
      </c>
    </row>
    <row r="56" spans="1:7" x14ac:dyDescent="0.2">
      <c r="A56" s="287" t="s">
        <v>446</v>
      </c>
      <c r="B56">
        <v>0</v>
      </c>
      <c r="C56">
        <v>0</v>
      </c>
      <c r="D56">
        <v>0</v>
      </c>
      <c r="E56">
        <v>8</v>
      </c>
      <c r="F56">
        <v>0</v>
      </c>
      <c r="G56">
        <v>0</v>
      </c>
    </row>
    <row r="57" spans="1:7" x14ac:dyDescent="0.2">
      <c r="A57" s="287" t="s">
        <v>323</v>
      </c>
      <c r="B57">
        <v>105</v>
      </c>
      <c r="C57">
        <v>240</v>
      </c>
      <c r="D57">
        <v>2040</v>
      </c>
      <c r="E57">
        <v>543.4</v>
      </c>
      <c r="F57">
        <v>0</v>
      </c>
      <c r="G57">
        <v>0</v>
      </c>
    </row>
    <row r="58" spans="1:7" x14ac:dyDescent="0.2">
      <c r="A58" s="287" t="s">
        <v>451</v>
      </c>
      <c r="B58">
        <v>0</v>
      </c>
      <c r="C58">
        <v>0</v>
      </c>
      <c r="D58" t="s">
        <v>103</v>
      </c>
      <c r="E58">
        <v>0</v>
      </c>
      <c r="F58">
        <v>0</v>
      </c>
      <c r="G58">
        <v>0</v>
      </c>
    </row>
    <row r="59" spans="1:7" x14ac:dyDescent="0.2">
      <c r="A59" s="287" t="s">
        <v>290</v>
      </c>
      <c r="B59">
        <v>0</v>
      </c>
      <c r="C59">
        <v>0</v>
      </c>
      <c r="D59">
        <v>26.4</v>
      </c>
      <c r="E59">
        <v>48</v>
      </c>
      <c r="F59">
        <v>0</v>
      </c>
      <c r="G59">
        <v>0</v>
      </c>
    </row>
    <row r="60" spans="1:7" x14ac:dyDescent="0.2">
      <c r="A60" s="287" t="s">
        <v>471</v>
      </c>
      <c r="B60">
        <v>0</v>
      </c>
      <c r="C60">
        <v>0</v>
      </c>
      <c r="D60">
        <v>11.4</v>
      </c>
      <c r="E60">
        <v>0</v>
      </c>
      <c r="F60">
        <v>0</v>
      </c>
      <c r="G60">
        <v>0</v>
      </c>
    </row>
    <row r="61" spans="1:7" x14ac:dyDescent="0.2">
      <c r="A61" s="287" t="s">
        <v>291</v>
      </c>
      <c r="B61">
        <v>0</v>
      </c>
      <c r="C61">
        <v>0</v>
      </c>
      <c r="D61">
        <v>298.3</v>
      </c>
      <c r="E61">
        <v>215.6</v>
      </c>
      <c r="F61">
        <v>0</v>
      </c>
      <c r="G61">
        <v>0</v>
      </c>
    </row>
    <row r="62" spans="1:7" x14ac:dyDescent="0.2">
      <c r="A62" s="287" t="s">
        <v>38</v>
      </c>
    </row>
    <row r="63" spans="1:7" x14ac:dyDescent="0.2">
      <c r="A63" s="287" t="s">
        <v>292</v>
      </c>
      <c r="B63">
        <v>1068.4000000000001</v>
      </c>
      <c r="C63">
        <v>815.3</v>
      </c>
      <c r="D63">
        <v>4797.6000000000004</v>
      </c>
      <c r="E63">
        <v>4242.1000000000004</v>
      </c>
      <c r="F63">
        <v>1727.6</v>
      </c>
      <c r="G63">
        <v>0</v>
      </c>
    </row>
    <row r="64" spans="1:7" x14ac:dyDescent="0.2">
      <c r="A64" s="287" t="s">
        <v>470</v>
      </c>
      <c r="B64">
        <v>60</v>
      </c>
      <c r="C64">
        <v>0</v>
      </c>
      <c r="D64">
        <v>29.3</v>
      </c>
      <c r="E64">
        <v>0</v>
      </c>
      <c r="F64">
        <v>600</v>
      </c>
      <c r="G64">
        <v>0</v>
      </c>
    </row>
    <row r="65" spans="1:7" x14ac:dyDescent="0.2">
      <c r="A65" s="287" t="s">
        <v>293</v>
      </c>
      <c r="B65">
        <v>4.5</v>
      </c>
      <c r="C65">
        <v>4</v>
      </c>
      <c r="D65">
        <v>22</v>
      </c>
      <c r="E65">
        <v>27</v>
      </c>
      <c r="F65">
        <v>0</v>
      </c>
      <c r="G65">
        <v>0</v>
      </c>
    </row>
    <row r="66" spans="1:7" x14ac:dyDescent="0.2">
      <c r="A66" s="287" t="s">
        <v>483</v>
      </c>
      <c r="B66">
        <v>0</v>
      </c>
      <c r="C66">
        <v>0</v>
      </c>
      <c r="D66">
        <v>0.1</v>
      </c>
      <c r="E66">
        <v>0</v>
      </c>
      <c r="F66">
        <v>0</v>
      </c>
      <c r="G66">
        <v>0</v>
      </c>
    </row>
    <row r="67" spans="1:7" x14ac:dyDescent="0.2">
      <c r="A67" s="287" t="s">
        <v>294</v>
      </c>
      <c r="B67">
        <v>37.799999999999997</v>
      </c>
      <c r="C67">
        <v>44.1</v>
      </c>
      <c r="D67">
        <v>255.5</v>
      </c>
      <c r="E67">
        <v>249.1</v>
      </c>
      <c r="F67">
        <v>30.3</v>
      </c>
      <c r="G67">
        <v>0</v>
      </c>
    </row>
    <row r="68" spans="1:7" x14ac:dyDescent="0.2">
      <c r="A68" s="287" t="s">
        <v>295</v>
      </c>
      <c r="B68">
        <v>89.6</v>
      </c>
      <c r="C68">
        <v>58.2</v>
      </c>
      <c r="D68">
        <v>184.5</v>
      </c>
      <c r="E68">
        <v>264.3</v>
      </c>
      <c r="F68">
        <v>74.2</v>
      </c>
      <c r="G68">
        <v>0</v>
      </c>
    </row>
    <row r="69" spans="1:7" x14ac:dyDescent="0.2">
      <c r="A69" s="287" t="s">
        <v>313</v>
      </c>
      <c r="B69">
        <v>0</v>
      </c>
      <c r="C69">
        <v>0</v>
      </c>
      <c r="D69">
        <v>0</v>
      </c>
      <c r="E69">
        <v>10</v>
      </c>
      <c r="F69">
        <v>0</v>
      </c>
      <c r="G69">
        <v>0</v>
      </c>
    </row>
    <row r="70" spans="1:7" x14ac:dyDescent="0.2">
      <c r="A70" s="287" t="s">
        <v>296</v>
      </c>
      <c r="B70">
        <v>25.6</v>
      </c>
      <c r="C70">
        <v>28.9</v>
      </c>
      <c r="D70">
        <v>446</v>
      </c>
      <c r="E70">
        <v>422.6</v>
      </c>
      <c r="F70">
        <v>0</v>
      </c>
      <c r="G70">
        <v>0</v>
      </c>
    </row>
    <row r="71" spans="1:7" x14ac:dyDescent="0.2">
      <c r="A71" s="287" t="s">
        <v>297</v>
      </c>
      <c r="B71">
        <v>18.899999999999999</v>
      </c>
      <c r="C71">
        <v>28.8</v>
      </c>
      <c r="D71">
        <v>77.599999999999994</v>
      </c>
      <c r="E71">
        <v>60</v>
      </c>
      <c r="F71">
        <v>0</v>
      </c>
      <c r="G71">
        <v>0</v>
      </c>
    </row>
    <row r="72" spans="1:7" x14ac:dyDescent="0.2">
      <c r="A72" s="287" t="s">
        <v>321</v>
      </c>
      <c r="B72">
        <v>0</v>
      </c>
      <c r="C72">
        <v>0</v>
      </c>
      <c r="D72">
        <v>6.9</v>
      </c>
      <c r="E72">
        <v>3.1</v>
      </c>
      <c r="F72">
        <v>0</v>
      </c>
      <c r="G72">
        <v>0</v>
      </c>
    </row>
    <row r="73" spans="1:7" x14ac:dyDescent="0.2">
      <c r="A73" s="287" t="s">
        <v>298</v>
      </c>
      <c r="B73">
        <v>0</v>
      </c>
      <c r="C73">
        <v>2.5</v>
      </c>
      <c r="D73">
        <v>2.2999999999999998</v>
      </c>
      <c r="E73">
        <v>7.2</v>
      </c>
      <c r="F73">
        <v>0</v>
      </c>
      <c r="G73">
        <v>0</v>
      </c>
    </row>
    <row r="74" spans="1:7" x14ac:dyDescent="0.2">
      <c r="A74" s="287" t="s">
        <v>485</v>
      </c>
      <c r="B74">
        <v>6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s="287" t="s">
        <v>299</v>
      </c>
      <c r="B75">
        <v>808.4</v>
      </c>
      <c r="C75">
        <v>636.9</v>
      </c>
      <c r="D75">
        <v>3450.4</v>
      </c>
      <c r="E75">
        <v>3021.4</v>
      </c>
      <c r="F75">
        <v>1009.6</v>
      </c>
      <c r="G75">
        <v>0</v>
      </c>
    </row>
    <row r="76" spans="1:7" x14ac:dyDescent="0.2">
      <c r="A76" s="287" t="s">
        <v>325</v>
      </c>
      <c r="B76">
        <v>0</v>
      </c>
      <c r="C76">
        <v>0</v>
      </c>
      <c r="D76">
        <v>1</v>
      </c>
      <c r="E76">
        <v>2.1</v>
      </c>
      <c r="F76">
        <v>0</v>
      </c>
      <c r="G76">
        <v>0</v>
      </c>
    </row>
    <row r="77" spans="1:7" x14ac:dyDescent="0.2">
      <c r="A77" s="287" t="s">
        <v>300</v>
      </c>
      <c r="B77">
        <v>6.7</v>
      </c>
      <c r="C77">
        <v>6</v>
      </c>
      <c r="D77">
        <v>33.700000000000003</v>
      </c>
      <c r="E77">
        <v>29.3</v>
      </c>
      <c r="F77">
        <v>13.5</v>
      </c>
      <c r="G77">
        <v>0</v>
      </c>
    </row>
    <row r="78" spans="1:7" x14ac:dyDescent="0.2">
      <c r="A78" s="287" t="s">
        <v>301</v>
      </c>
      <c r="B78">
        <v>11</v>
      </c>
      <c r="C78">
        <v>0</v>
      </c>
      <c r="D78">
        <v>183</v>
      </c>
      <c r="E78">
        <v>123.5</v>
      </c>
      <c r="F78">
        <v>0</v>
      </c>
      <c r="G78">
        <v>0</v>
      </c>
    </row>
    <row r="79" spans="1:7" x14ac:dyDescent="0.2">
      <c r="A79" s="287" t="s">
        <v>319</v>
      </c>
      <c r="B79">
        <v>0</v>
      </c>
      <c r="C79">
        <v>6</v>
      </c>
      <c r="D79">
        <v>105.4</v>
      </c>
      <c r="E79">
        <v>22.6</v>
      </c>
      <c r="F79">
        <v>0</v>
      </c>
      <c r="G79">
        <v>0</v>
      </c>
    </row>
    <row r="80" spans="1:7" x14ac:dyDescent="0.2">
      <c r="A80" s="296" t="s">
        <v>337</v>
      </c>
      <c r="B80" t="s">
        <v>88</v>
      </c>
      <c r="C80" t="s">
        <v>88</v>
      </c>
      <c r="D80" t="s">
        <v>88</v>
      </c>
      <c r="E80" t="s">
        <v>130</v>
      </c>
      <c r="F80" t="s">
        <v>105</v>
      </c>
      <c r="G80" t="s">
        <v>91</v>
      </c>
    </row>
    <row r="81" spans="1:7" x14ac:dyDescent="0.2">
      <c r="A81" s="287" t="s">
        <v>302</v>
      </c>
      <c r="B81">
        <v>3929.3</v>
      </c>
      <c r="C81">
        <v>4104.8999999999996</v>
      </c>
      <c r="D81">
        <v>50285.9</v>
      </c>
      <c r="E81">
        <v>53291.199999999997</v>
      </c>
      <c r="F81">
        <v>4168.5</v>
      </c>
      <c r="G81">
        <v>0</v>
      </c>
    </row>
    <row r="82" spans="1:7" x14ac:dyDescent="0.2">
      <c r="A82" s="287" t="s">
        <v>303</v>
      </c>
      <c r="B82">
        <v>3235.4</v>
      </c>
      <c r="C82">
        <v>2558.5</v>
      </c>
      <c r="D82">
        <v>0</v>
      </c>
      <c r="E82">
        <v>0</v>
      </c>
      <c r="F82">
        <v>4084.5</v>
      </c>
      <c r="G82">
        <v>0</v>
      </c>
    </row>
    <row r="83" spans="1:7" x14ac:dyDescent="0.2">
      <c r="A83" s="296" t="s">
        <v>337</v>
      </c>
      <c r="B83" t="s">
        <v>88</v>
      </c>
      <c r="C83" t="s">
        <v>88</v>
      </c>
      <c r="D83" t="s">
        <v>88</v>
      </c>
      <c r="E83" t="s">
        <v>130</v>
      </c>
      <c r="F83" t="s">
        <v>105</v>
      </c>
      <c r="G83" t="s">
        <v>91</v>
      </c>
    </row>
    <row r="84" spans="1:7" x14ac:dyDescent="0.2">
      <c r="A84" s="287" t="s">
        <v>304</v>
      </c>
      <c r="B84">
        <v>7164.7</v>
      </c>
      <c r="C84">
        <v>6663.4</v>
      </c>
      <c r="D84">
        <v>50285.9</v>
      </c>
      <c r="E84">
        <v>53291.199999999997</v>
      </c>
      <c r="F84">
        <v>8253</v>
      </c>
      <c r="G84">
        <v>0</v>
      </c>
    </row>
    <row r="85" spans="1:7" x14ac:dyDescent="0.2">
      <c r="A85" s="287" t="s">
        <v>305</v>
      </c>
      <c r="B85" t="s">
        <v>34</v>
      </c>
      <c r="C85" t="s">
        <v>34</v>
      </c>
      <c r="D85">
        <v>130.9</v>
      </c>
      <c r="E85">
        <v>69.900000000000006</v>
      </c>
      <c r="F85" t="s">
        <v>34</v>
      </c>
      <c r="G85" t="s">
        <v>34</v>
      </c>
    </row>
    <row r="86" spans="1:7" x14ac:dyDescent="0.2">
      <c r="A86" s="287" t="s">
        <v>306</v>
      </c>
      <c r="B86">
        <v>0</v>
      </c>
      <c r="C86">
        <v>0</v>
      </c>
      <c r="D86" t="s">
        <v>34</v>
      </c>
      <c r="E86" t="s">
        <v>34</v>
      </c>
      <c r="F86">
        <v>228</v>
      </c>
      <c r="G86">
        <v>0</v>
      </c>
    </row>
    <row r="87" spans="1:7" x14ac:dyDescent="0.2">
      <c r="A87" s="296" t="s">
        <v>337</v>
      </c>
      <c r="B87" t="s">
        <v>88</v>
      </c>
      <c r="C87" t="s">
        <v>88</v>
      </c>
      <c r="D87" t="s">
        <v>88</v>
      </c>
      <c r="E87" t="s">
        <v>130</v>
      </c>
      <c r="F87" t="s">
        <v>105</v>
      </c>
      <c r="G87" t="s">
        <v>91</v>
      </c>
    </row>
    <row r="88" spans="1:7" x14ac:dyDescent="0.2">
      <c r="A88" s="28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="130" zoomScaleNormal="130" workbookViewId="0">
      <pane ySplit="10" topLeftCell="A41" activePane="bottomLeft" state="frozen"/>
      <selection pane="bottomLeft" activeCell="B71" sqref="B71:E71"/>
    </sheetView>
  </sheetViews>
  <sheetFormatPr defaultRowHeight="12.75" x14ac:dyDescent="0.2"/>
  <cols>
    <col min="1" max="1" width="36.5703125" bestFit="1" customWidth="1"/>
  </cols>
  <sheetData>
    <row r="1" spans="1:7" x14ac:dyDescent="0.2">
      <c r="A1" s="287"/>
    </row>
    <row r="2" spans="1:7" x14ac:dyDescent="0.2">
      <c r="A2" s="287" t="s">
        <v>32</v>
      </c>
      <c r="E2" t="s">
        <v>327</v>
      </c>
      <c r="F2" t="s">
        <v>452</v>
      </c>
      <c r="G2">
        <f>- 8/31</f>
        <v>-0.25806451612903225</v>
      </c>
    </row>
    <row r="3" spans="1:7" x14ac:dyDescent="0.2">
      <c r="A3" s="287" t="s">
        <v>335</v>
      </c>
      <c r="B3" t="s">
        <v>462</v>
      </c>
      <c r="C3" t="s">
        <v>458</v>
      </c>
      <c r="D3" t="s">
        <v>346</v>
      </c>
      <c r="E3" t="s">
        <v>453</v>
      </c>
      <c r="F3" t="s">
        <v>464</v>
      </c>
      <c r="G3" t="s">
        <v>328</v>
      </c>
    </row>
    <row r="4" spans="1:7" x14ac:dyDescent="0.2">
      <c r="A4" s="287" t="s">
        <v>336</v>
      </c>
      <c r="B4" s="100" t="s">
        <v>482</v>
      </c>
      <c r="C4" s="100" t="s">
        <v>484</v>
      </c>
      <c r="D4" s="100"/>
    </row>
    <row r="5" spans="1:7" x14ac:dyDescent="0.2">
      <c r="A5" s="296" t="s">
        <v>337</v>
      </c>
      <c r="B5" t="s">
        <v>88</v>
      </c>
      <c r="C5" t="s">
        <v>88</v>
      </c>
      <c r="D5" t="s">
        <v>88</v>
      </c>
      <c r="E5" t="s">
        <v>130</v>
      </c>
      <c r="F5" t="s">
        <v>105</v>
      </c>
      <c r="G5" t="s">
        <v>91</v>
      </c>
    </row>
    <row r="6" spans="1:7" x14ac:dyDescent="0.2">
      <c r="A6" s="287" t="s">
        <v>38</v>
      </c>
      <c r="B6" t="s">
        <v>454</v>
      </c>
      <c r="C6" t="s">
        <v>459</v>
      </c>
      <c r="D6" t="s">
        <v>347</v>
      </c>
      <c r="E6" t="s">
        <v>38</v>
      </c>
      <c r="F6" t="s">
        <v>465</v>
      </c>
      <c r="G6" t="s">
        <v>449</v>
      </c>
    </row>
    <row r="7" spans="1:7" x14ac:dyDescent="0.2">
      <c r="A7" s="287" t="s">
        <v>34</v>
      </c>
      <c r="B7" t="s">
        <v>88</v>
      </c>
      <c r="C7" t="s">
        <v>88</v>
      </c>
      <c r="D7" t="s">
        <v>88</v>
      </c>
      <c r="E7" t="s">
        <v>130</v>
      </c>
      <c r="F7" t="s">
        <v>105</v>
      </c>
      <c r="G7" t="s">
        <v>91</v>
      </c>
    </row>
    <row r="8" spans="1:7" x14ac:dyDescent="0.2">
      <c r="A8" s="287" t="s">
        <v>348</v>
      </c>
      <c r="B8" t="s">
        <v>463</v>
      </c>
      <c r="C8" t="s">
        <v>460</v>
      </c>
      <c r="D8" t="s">
        <v>349</v>
      </c>
      <c r="E8" t="s">
        <v>329</v>
      </c>
      <c r="F8" t="s">
        <v>466</v>
      </c>
      <c r="G8" t="s">
        <v>467</v>
      </c>
    </row>
    <row r="9" spans="1:7" x14ac:dyDescent="0.2">
      <c r="A9" s="287" t="s">
        <v>34</v>
      </c>
      <c r="B9" t="s">
        <v>88</v>
      </c>
      <c r="C9" t="s">
        <v>88</v>
      </c>
      <c r="D9" t="s">
        <v>88</v>
      </c>
      <c r="E9" t="s">
        <v>130</v>
      </c>
      <c r="F9" t="s">
        <v>105</v>
      </c>
      <c r="G9" t="s">
        <v>91</v>
      </c>
    </row>
    <row r="10" spans="1:7" x14ac:dyDescent="0.2">
      <c r="A10" s="287" t="s">
        <v>338</v>
      </c>
      <c r="B10" t="s">
        <v>333</v>
      </c>
      <c r="C10" t="s">
        <v>461</v>
      </c>
      <c r="D10" t="s">
        <v>333</v>
      </c>
      <c r="E10" t="s">
        <v>455</v>
      </c>
      <c r="F10" t="s">
        <v>468</v>
      </c>
      <c r="G10" t="s">
        <v>469</v>
      </c>
    </row>
    <row r="11" spans="1:7" x14ac:dyDescent="0.2">
      <c r="A11" s="296" t="s">
        <v>337</v>
      </c>
      <c r="B11" t="s">
        <v>88</v>
      </c>
      <c r="C11" t="s">
        <v>88</v>
      </c>
      <c r="D11" t="s">
        <v>88</v>
      </c>
      <c r="E11" t="s">
        <v>130</v>
      </c>
      <c r="F11" t="s">
        <v>105</v>
      </c>
      <c r="G11" t="s">
        <v>91</v>
      </c>
    </row>
    <row r="12" spans="1:7" x14ac:dyDescent="0.2">
      <c r="A12" s="287" t="s">
        <v>38</v>
      </c>
    </row>
    <row r="13" spans="1:7" x14ac:dyDescent="0.2">
      <c r="A13" s="287" t="s">
        <v>268</v>
      </c>
      <c r="B13">
        <v>52</v>
      </c>
      <c r="C13">
        <v>135</v>
      </c>
      <c r="D13">
        <v>4221.6000000000004</v>
      </c>
      <c r="E13">
        <v>4014.4</v>
      </c>
      <c r="F13">
        <v>100</v>
      </c>
      <c r="G13">
        <v>0</v>
      </c>
    </row>
    <row r="14" spans="1:7" x14ac:dyDescent="0.2">
      <c r="A14" s="287" t="s">
        <v>448</v>
      </c>
      <c r="B14">
        <v>0</v>
      </c>
      <c r="C14">
        <v>0</v>
      </c>
      <c r="D14">
        <v>71.5</v>
      </c>
      <c r="E14">
        <v>198.6</v>
      </c>
      <c r="F14">
        <v>0</v>
      </c>
      <c r="G14">
        <v>0</v>
      </c>
    </row>
    <row r="15" spans="1:7" x14ac:dyDescent="0.2">
      <c r="A15" s="287" t="s">
        <v>320</v>
      </c>
      <c r="B15">
        <v>0</v>
      </c>
      <c r="C15">
        <v>0</v>
      </c>
      <c r="D15">
        <v>988.3</v>
      </c>
      <c r="E15">
        <v>1008.7</v>
      </c>
      <c r="F15">
        <v>0</v>
      </c>
      <c r="G15">
        <v>0</v>
      </c>
    </row>
    <row r="16" spans="1:7" x14ac:dyDescent="0.2">
      <c r="A16" s="287" t="s">
        <v>447</v>
      </c>
      <c r="B16">
        <v>0</v>
      </c>
      <c r="C16">
        <v>0</v>
      </c>
      <c r="D16">
        <v>4.5999999999999996</v>
      </c>
      <c r="E16">
        <v>2.6</v>
      </c>
      <c r="F16">
        <v>0</v>
      </c>
      <c r="G16">
        <v>0</v>
      </c>
    </row>
    <row r="17" spans="1:7" x14ac:dyDescent="0.2">
      <c r="A17" s="287" t="s">
        <v>269</v>
      </c>
      <c r="B17">
        <v>0</v>
      </c>
      <c r="C17">
        <v>0</v>
      </c>
      <c r="D17">
        <v>193.6</v>
      </c>
      <c r="E17">
        <v>181.4</v>
      </c>
      <c r="F17">
        <v>0</v>
      </c>
      <c r="G17">
        <v>0</v>
      </c>
    </row>
    <row r="18" spans="1:7" x14ac:dyDescent="0.2">
      <c r="A18" s="287" t="s">
        <v>315</v>
      </c>
      <c r="B18">
        <v>0</v>
      </c>
      <c r="C18">
        <v>0</v>
      </c>
      <c r="D18">
        <v>2097.6</v>
      </c>
      <c r="E18">
        <v>1717.8</v>
      </c>
      <c r="F18">
        <v>0</v>
      </c>
      <c r="G18">
        <v>0</v>
      </c>
    </row>
    <row r="19" spans="1:7" x14ac:dyDescent="0.2">
      <c r="A19" s="287" t="s">
        <v>442</v>
      </c>
      <c r="B19">
        <v>40</v>
      </c>
      <c r="C19">
        <v>0</v>
      </c>
      <c r="D19">
        <v>235.1</v>
      </c>
      <c r="E19">
        <v>57.8</v>
      </c>
      <c r="F19">
        <v>40</v>
      </c>
      <c r="G19">
        <v>0</v>
      </c>
    </row>
    <row r="20" spans="1:7" x14ac:dyDescent="0.2">
      <c r="A20" s="287" t="s">
        <v>270</v>
      </c>
      <c r="B20">
        <v>0</v>
      </c>
      <c r="C20">
        <v>135</v>
      </c>
      <c r="D20">
        <v>630.79999999999995</v>
      </c>
      <c r="E20">
        <v>675.9</v>
      </c>
      <c r="F20">
        <v>60</v>
      </c>
      <c r="G20">
        <v>0</v>
      </c>
    </row>
    <row r="21" spans="1:7" x14ac:dyDescent="0.2">
      <c r="A21" s="287" t="s">
        <v>444</v>
      </c>
      <c r="B21">
        <v>12</v>
      </c>
      <c r="C21">
        <v>0</v>
      </c>
      <c r="D21">
        <v>0</v>
      </c>
      <c r="E21">
        <v>171.7</v>
      </c>
      <c r="F21">
        <v>0</v>
      </c>
      <c r="G21">
        <v>0</v>
      </c>
    </row>
    <row r="22" spans="1:7" x14ac:dyDescent="0.2">
      <c r="A22" s="287" t="s">
        <v>38</v>
      </c>
    </row>
    <row r="23" spans="1:7" x14ac:dyDescent="0.2">
      <c r="A23" s="287" t="s">
        <v>271</v>
      </c>
      <c r="B23">
        <v>0</v>
      </c>
      <c r="C23">
        <v>0</v>
      </c>
      <c r="D23">
        <v>482.2</v>
      </c>
      <c r="E23">
        <v>365.4</v>
      </c>
      <c r="F23">
        <v>0</v>
      </c>
      <c r="G23">
        <v>0</v>
      </c>
    </row>
    <row r="24" spans="1:7" x14ac:dyDescent="0.2">
      <c r="A24" s="287" t="s">
        <v>272</v>
      </c>
      <c r="B24">
        <v>0</v>
      </c>
      <c r="C24">
        <v>0</v>
      </c>
      <c r="D24">
        <v>482.2</v>
      </c>
      <c r="E24">
        <v>365.4</v>
      </c>
      <c r="F24">
        <v>0</v>
      </c>
      <c r="G24">
        <v>0</v>
      </c>
    </row>
    <row r="25" spans="1:7" x14ac:dyDescent="0.2">
      <c r="A25" s="287" t="s">
        <v>38</v>
      </c>
    </row>
    <row r="26" spans="1:7" x14ac:dyDescent="0.2">
      <c r="A26" s="287" t="s">
        <v>273</v>
      </c>
      <c r="B26">
        <v>345.3</v>
      </c>
      <c r="C26">
        <v>319.60000000000002</v>
      </c>
      <c r="D26">
        <v>1905.8</v>
      </c>
      <c r="E26">
        <v>1816.4</v>
      </c>
      <c r="F26">
        <v>160.80000000000001</v>
      </c>
      <c r="G26">
        <v>0</v>
      </c>
    </row>
    <row r="27" spans="1:7" x14ac:dyDescent="0.2">
      <c r="A27" s="287" t="s">
        <v>38</v>
      </c>
    </row>
    <row r="28" spans="1:7" x14ac:dyDescent="0.2">
      <c r="A28" s="287" t="s">
        <v>274</v>
      </c>
      <c r="B28">
        <v>328.6</v>
      </c>
      <c r="C28">
        <v>79.3</v>
      </c>
      <c r="D28">
        <v>1403.1</v>
      </c>
      <c r="E28">
        <v>1194.9000000000001</v>
      </c>
      <c r="F28">
        <v>5</v>
      </c>
      <c r="G28">
        <v>0</v>
      </c>
    </row>
    <row r="29" spans="1:7" x14ac:dyDescent="0.2">
      <c r="A29" s="287" t="s">
        <v>38</v>
      </c>
    </row>
    <row r="30" spans="1:7" x14ac:dyDescent="0.2">
      <c r="A30" s="287" t="s">
        <v>275</v>
      </c>
      <c r="B30">
        <v>771.5</v>
      </c>
      <c r="C30">
        <v>1592.4</v>
      </c>
      <c r="D30">
        <v>27354</v>
      </c>
      <c r="E30">
        <v>34430.9</v>
      </c>
      <c r="F30">
        <v>1392</v>
      </c>
      <c r="G30">
        <v>0</v>
      </c>
    </row>
    <row r="31" spans="1:7" x14ac:dyDescent="0.2">
      <c r="A31" s="287" t="s">
        <v>38</v>
      </c>
    </row>
    <row r="32" spans="1:7" x14ac:dyDescent="0.2">
      <c r="A32" s="287" t="s">
        <v>322</v>
      </c>
      <c r="B32">
        <v>0</v>
      </c>
      <c r="C32">
        <v>0</v>
      </c>
      <c r="D32">
        <v>0.6</v>
      </c>
      <c r="E32">
        <v>1.2</v>
      </c>
      <c r="F32">
        <v>0</v>
      </c>
      <c r="G32">
        <v>0</v>
      </c>
    </row>
    <row r="33" spans="1:7" x14ac:dyDescent="0.2">
      <c r="A33" s="287" t="s">
        <v>38</v>
      </c>
    </row>
    <row r="34" spans="1:7" x14ac:dyDescent="0.2">
      <c r="A34" s="287" t="s">
        <v>276</v>
      </c>
      <c r="B34">
        <v>1345.7</v>
      </c>
      <c r="C34">
        <v>918.8</v>
      </c>
      <c r="D34">
        <v>7382.3</v>
      </c>
      <c r="E34">
        <v>6111.5</v>
      </c>
      <c r="F34">
        <v>744.6</v>
      </c>
      <c r="G34">
        <v>0</v>
      </c>
    </row>
    <row r="35" spans="1:7" x14ac:dyDescent="0.2">
      <c r="A35" s="287" t="s">
        <v>277</v>
      </c>
      <c r="B35">
        <v>181.3</v>
      </c>
      <c r="C35">
        <v>233</v>
      </c>
      <c r="D35">
        <v>732.6</v>
      </c>
      <c r="E35">
        <v>806.7</v>
      </c>
      <c r="F35">
        <v>0</v>
      </c>
      <c r="G35">
        <v>0</v>
      </c>
    </row>
    <row r="36" spans="1:7" x14ac:dyDescent="0.2">
      <c r="A36" s="287" t="s">
        <v>278</v>
      </c>
      <c r="B36">
        <v>2.8</v>
      </c>
      <c r="C36">
        <v>0</v>
      </c>
      <c r="D36">
        <v>12.3</v>
      </c>
      <c r="E36">
        <v>8.8000000000000007</v>
      </c>
      <c r="F36">
        <v>0</v>
      </c>
      <c r="G36">
        <v>0</v>
      </c>
    </row>
    <row r="37" spans="1:7" x14ac:dyDescent="0.2">
      <c r="A37" s="287" t="s">
        <v>279</v>
      </c>
      <c r="B37">
        <v>0</v>
      </c>
      <c r="C37">
        <v>0</v>
      </c>
      <c r="D37">
        <v>2</v>
      </c>
      <c r="E37">
        <v>0.4</v>
      </c>
      <c r="F37">
        <v>0</v>
      </c>
      <c r="G37">
        <v>0</v>
      </c>
    </row>
    <row r="38" spans="1:7" x14ac:dyDescent="0.2">
      <c r="A38" s="287" t="s">
        <v>280</v>
      </c>
      <c r="B38">
        <v>456.3</v>
      </c>
      <c r="C38">
        <v>218.7</v>
      </c>
      <c r="D38">
        <v>1910</v>
      </c>
      <c r="E38">
        <v>1960.2</v>
      </c>
      <c r="F38">
        <v>90</v>
      </c>
      <c r="G38">
        <v>0</v>
      </c>
    </row>
    <row r="39" spans="1:7" x14ac:dyDescent="0.2">
      <c r="A39" s="287" t="s">
        <v>445</v>
      </c>
      <c r="B39">
        <v>60</v>
      </c>
      <c r="C39">
        <v>0</v>
      </c>
      <c r="D39">
        <v>65.7</v>
      </c>
      <c r="E39">
        <v>80.3</v>
      </c>
      <c r="F39">
        <v>0</v>
      </c>
      <c r="G39">
        <v>0</v>
      </c>
    </row>
    <row r="40" spans="1:7" x14ac:dyDescent="0.2">
      <c r="A40" s="287" t="s">
        <v>443</v>
      </c>
      <c r="B40">
        <v>0</v>
      </c>
      <c r="C40">
        <v>0</v>
      </c>
      <c r="D40">
        <v>100.4</v>
      </c>
      <c r="E40">
        <v>30.9</v>
      </c>
      <c r="F40">
        <v>0</v>
      </c>
      <c r="G40">
        <v>0</v>
      </c>
    </row>
    <row r="41" spans="1:7" x14ac:dyDescent="0.2">
      <c r="A41" s="287" t="s">
        <v>281</v>
      </c>
      <c r="B41">
        <v>59.2</v>
      </c>
      <c r="C41">
        <v>80.8</v>
      </c>
      <c r="D41">
        <v>575.1</v>
      </c>
      <c r="E41">
        <v>627.79999999999995</v>
      </c>
      <c r="F41">
        <v>11.5</v>
      </c>
      <c r="G41">
        <v>0</v>
      </c>
    </row>
    <row r="42" spans="1:7" x14ac:dyDescent="0.2">
      <c r="A42" s="287" t="s">
        <v>282</v>
      </c>
      <c r="B42">
        <v>84.6</v>
      </c>
      <c r="C42">
        <v>35</v>
      </c>
      <c r="D42">
        <v>314.89999999999998</v>
      </c>
      <c r="E42">
        <v>294</v>
      </c>
      <c r="F42">
        <v>88</v>
      </c>
      <c r="G42">
        <v>0</v>
      </c>
    </row>
    <row r="43" spans="1:7" x14ac:dyDescent="0.2">
      <c r="A43" s="287" t="s">
        <v>456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</row>
    <row r="44" spans="1:7" x14ac:dyDescent="0.2">
      <c r="A44" s="287" t="s">
        <v>283</v>
      </c>
      <c r="B44">
        <v>138</v>
      </c>
      <c r="C44">
        <v>189.5</v>
      </c>
      <c r="D44">
        <v>1265</v>
      </c>
      <c r="E44">
        <v>466.3</v>
      </c>
      <c r="F44">
        <v>273</v>
      </c>
      <c r="G44">
        <v>0</v>
      </c>
    </row>
    <row r="45" spans="1:7" x14ac:dyDescent="0.2">
      <c r="A45" s="287" t="s">
        <v>284</v>
      </c>
      <c r="B45">
        <v>27.7</v>
      </c>
      <c r="C45">
        <v>24.9</v>
      </c>
      <c r="D45">
        <v>88.1</v>
      </c>
      <c r="E45">
        <v>138.1</v>
      </c>
      <c r="F45">
        <v>0</v>
      </c>
      <c r="G45">
        <v>0</v>
      </c>
    </row>
    <row r="46" spans="1:7" x14ac:dyDescent="0.2">
      <c r="A46" s="287" t="s">
        <v>285</v>
      </c>
      <c r="B46">
        <v>0</v>
      </c>
      <c r="C46">
        <v>66</v>
      </c>
      <c r="D46">
        <v>147.5</v>
      </c>
      <c r="E46">
        <v>213.2</v>
      </c>
      <c r="F46">
        <v>0</v>
      </c>
      <c r="G46">
        <v>0</v>
      </c>
    </row>
    <row r="47" spans="1:7" x14ac:dyDescent="0.2">
      <c r="A47" s="287" t="s">
        <v>286</v>
      </c>
      <c r="B47">
        <v>4.5999999999999996</v>
      </c>
      <c r="C47">
        <v>0.3</v>
      </c>
      <c r="D47">
        <v>5.9</v>
      </c>
      <c r="E47">
        <v>17.3</v>
      </c>
      <c r="F47">
        <v>0</v>
      </c>
      <c r="G47">
        <v>0</v>
      </c>
    </row>
    <row r="48" spans="1:7" x14ac:dyDescent="0.2">
      <c r="A48" s="287" t="s">
        <v>287</v>
      </c>
      <c r="B48">
        <v>197.9</v>
      </c>
      <c r="C48">
        <v>44.6</v>
      </c>
      <c r="D48">
        <v>1215.2</v>
      </c>
      <c r="E48">
        <v>898.2</v>
      </c>
      <c r="F48">
        <v>221.4</v>
      </c>
      <c r="G48">
        <v>0</v>
      </c>
    </row>
    <row r="49" spans="1:7" x14ac:dyDescent="0.2">
      <c r="A49" s="287" t="s">
        <v>288</v>
      </c>
      <c r="B49">
        <v>133.5</v>
      </c>
      <c r="C49">
        <v>26</v>
      </c>
      <c r="D49">
        <v>945.8</v>
      </c>
      <c r="E49">
        <v>569.29999999999995</v>
      </c>
      <c r="F49">
        <v>60.7</v>
      </c>
      <c r="G49">
        <v>0</v>
      </c>
    </row>
    <row r="50" spans="1:7" x14ac:dyDescent="0.2">
      <c r="A50" s="287" t="s">
        <v>38</v>
      </c>
    </row>
    <row r="51" spans="1:7" x14ac:dyDescent="0.2">
      <c r="A51" s="287" t="s">
        <v>289</v>
      </c>
      <c r="B51">
        <v>200</v>
      </c>
      <c r="C51">
        <v>180</v>
      </c>
      <c r="D51">
        <v>2105.1999999999998</v>
      </c>
      <c r="E51">
        <v>784.6</v>
      </c>
      <c r="F51">
        <v>0</v>
      </c>
      <c r="G51">
        <v>0</v>
      </c>
    </row>
    <row r="52" spans="1:7" x14ac:dyDescent="0.2">
      <c r="A52" s="287" t="s">
        <v>446</v>
      </c>
      <c r="B52">
        <v>0</v>
      </c>
      <c r="C52">
        <v>0</v>
      </c>
      <c r="D52">
        <v>0</v>
      </c>
      <c r="E52">
        <v>8</v>
      </c>
      <c r="F52">
        <v>0</v>
      </c>
      <c r="G52">
        <v>0</v>
      </c>
    </row>
    <row r="53" spans="1:7" x14ac:dyDescent="0.2">
      <c r="A53" s="287" t="s">
        <v>323</v>
      </c>
      <c r="B53">
        <v>200</v>
      </c>
      <c r="C53">
        <v>180</v>
      </c>
      <c r="D53">
        <v>1769</v>
      </c>
      <c r="E53">
        <v>512.9</v>
      </c>
      <c r="F53">
        <v>0</v>
      </c>
      <c r="G53">
        <v>0</v>
      </c>
    </row>
    <row r="54" spans="1:7" x14ac:dyDescent="0.2">
      <c r="A54" s="287" t="s">
        <v>451</v>
      </c>
      <c r="B54">
        <v>0</v>
      </c>
      <c r="C54">
        <v>0</v>
      </c>
      <c r="D54" t="s">
        <v>103</v>
      </c>
      <c r="E54">
        <v>0</v>
      </c>
      <c r="F54">
        <v>0</v>
      </c>
      <c r="G54">
        <v>0</v>
      </c>
    </row>
    <row r="55" spans="1:7" x14ac:dyDescent="0.2">
      <c r="A55" s="287" t="s">
        <v>290</v>
      </c>
      <c r="B55">
        <v>0</v>
      </c>
      <c r="C55">
        <v>0</v>
      </c>
      <c r="D55">
        <v>26.4</v>
      </c>
      <c r="E55">
        <v>48</v>
      </c>
      <c r="F55">
        <v>0</v>
      </c>
      <c r="G55">
        <v>0</v>
      </c>
    </row>
    <row r="56" spans="1:7" x14ac:dyDescent="0.2">
      <c r="A56" s="287" t="s">
        <v>471</v>
      </c>
      <c r="B56">
        <v>0</v>
      </c>
      <c r="C56">
        <v>0</v>
      </c>
      <c r="D56">
        <v>11.4</v>
      </c>
      <c r="E56">
        <v>0</v>
      </c>
      <c r="F56">
        <v>0</v>
      </c>
      <c r="G56">
        <v>0</v>
      </c>
    </row>
    <row r="57" spans="1:7" x14ac:dyDescent="0.2">
      <c r="A57" s="287" t="s">
        <v>291</v>
      </c>
      <c r="B57">
        <v>0</v>
      </c>
      <c r="C57">
        <v>0</v>
      </c>
      <c r="D57">
        <v>298.3</v>
      </c>
      <c r="E57">
        <v>215.6</v>
      </c>
      <c r="F57">
        <v>0</v>
      </c>
      <c r="G57">
        <v>0</v>
      </c>
    </row>
    <row r="58" spans="1:7" x14ac:dyDescent="0.2">
      <c r="A58" s="287" t="s">
        <v>38</v>
      </c>
    </row>
    <row r="59" spans="1:7" x14ac:dyDescent="0.2">
      <c r="A59" s="287" t="s">
        <v>292</v>
      </c>
      <c r="B59">
        <v>1164.2</v>
      </c>
      <c r="C59">
        <v>905.2</v>
      </c>
      <c r="D59">
        <v>4697.6000000000004</v>
      </c>
      <c r="E59">
        <v>4164.7</v>
      </c>
      <c r="F59">
        <v>1645.8</v>
      </c>
      <c r="G59">
        <v>0</v>
      </c>
    </row>
    <row r="60" spans="1:7" x14ac:dyDescent="0.2">
      <c r="A60" s="287" t="s">
        <v>470</v>
      </c>
      <c r="B60">
        <v>60</v>
      </c>
      <c r="C60">
        <v>0</v>
      </c>
      <c r="D60">
        <v>29.3</v>
      </c>
      <c r="E60">
        <v>0</v>
      </c>
      <c r="F60">
        <v>540</v>
      </c>
      <c r="G60">
        <v>0</v>
      </c>
    </row>
    <row r="61" spans="1:7" x14ac:dyDescent="0.2">
      <c r="A61" s="287" t="s">
        <v>293</v>
      </c>
      <c r="B61">
        <v>4.5</v>
      </c>
      <c r="C61">
        <v>4</v>
      </c>
      <c r="D61">
        <v>22</v>
      </c>
      <c r="E61">
        <v>27</v>
      </c>
      <c r="F61">
        <v>0</v>
      </c>
      <c r="G61">
        <v>0</v>
      </c>
    </row>
    <row r="62" spans="1:7" x14ac:dyDescent="0.2">
      <c r="A62" s="287" t="s">
        <v>483</v>
      </c>
      <c r="B62">
        <v>0</v>
      </c>
      <c r="C62">
        <v>0</v>
      </c>
      <c r="D62">
        <v>0.1</v>
      </c>
      <c r="E62">
        <v>0</v>
      </c>
      <c r="F62">
        <v>0</v>
      </c>
      <c r="G62">
        <v>0</v>
      </c>
    </row>
    <row r="63" spans="1:7" x14ac:dyDescent="0.2">
      <c r="A63" s="287" t="s">
        <v>294</v>
      </c>
      <c r="B63">
        <v>53.8</v>
      </c>
      <c r="C63">
        <v>44.1</v>
      </c>
      <c r="D63">
        <v>241.5</v>
      </c>
      <c r="E63">
        <v>249.1</v>
      </c>
      <c r="F63">
        <v>30.3</v>
      </c>
      <c r="G63">
        <v>0</v>
      </c>
    </row>
    <row r="64" spans="1:7" x14ac:dyDescent="0.2">
      <c r="A64" s="287" t="s">
        <v>295</v>
      </c>
      <c r="B64">
        <v>71.5</v>
      </c>
      <c r="C64">
        <v>57.2</v>
      </c>
      <c r="D64">
        <v>182.5</v>
      </c>
      <c r="E64">
        <v>262.60000000000002</v>
      </c>
      <c r="F64">
        <v>74.2</v>
      </c>
      <c r="G64">
        <v>0</v>
      </c>
    </row>
    <row r="65" spans="1:7" x14ac:dyDescent="0.2">
      <c r="A65" s="287" t="s">
        <v>313</v>
      </c>
      <c r="B65">
        <v>0</v>
      </c>
      <c r="C65">
        <v>0</v>
      </c>
      <c r="D65">
        <v>0</v>
      </c>
      <c r="E65">
        <v>10</v>
      </c>
      <c r="F65">
        <v>0</v>
      </c>
      <c r="G65">
        <v>0</v>
      </c>
    </row>
    <row r="66" spans="1:7" x14ac:dyDescent="0.2">
      <c r="A66" s="287" t="s">
        <v>296</v>
      </c>
      <c r="B66">
        <v>21.2</v>
      </c>
      <c r="C66">
        <v>27.3</v>
      </c>
      <c r="D66">
        <v>428.3</v>
      </c>
      <c r="E66">
        <v>415.8</v>
      </c>
      <c r="F66">
        <v>0</v>
      </c>
      <c r="G66">
        <v>0</v>
      </c>
    </row>
    <row r="67" spans="1:7" x14ac:dyDescent="0.2">
      <c r="A67" s="287" t="s">
        <v>297</v>
      </c>
      <c r="B67">
        <v>18.600000000000001</v>
      </c>
      <c r="C67">
        <v>33.299999999999997</v>
      </c>
      <c r="D67">
        <v>77.599999999999994</v>
      </c>
      <c r="E67">
        <v>55.5</v>
      </c>
      <c r="F67">
        <v>0</v>
      </c>
      <c r="G67">
        <v>0</v>
      </c>
    </row>
    <row r="68" spans="1:7" x14ac:dyDescent="0.2">
      <c r="A68" s="287" t="s">
        <v>321</v>
      </c>
      <c r="B68">
        <v>4</v>
      </c>
      <c r="C68">
        <v>0</v>
      </c>
      <c r="D68">
        <v>3.3</v>
      </c>
      <c r="E68">
        <v>3.1</v>
      </c>
      <c r="F68">
        <v>0</v>
      </c>
      <c r="G68">
        <v>0</v>
      </c>
    </row>
    <row r="69" spans="1:7" x14ac:dyDescent="0.2">
      <c r="A69" s="287" t="s">
        <v>298</v>
      </c>
      <c r="B69">
        <v>0</v>
      </c>
      <c r="C69">
        <v>2.5</v>
      </c>
      <c r="D69">
        <v>2.2999999999999998</v>
      </c>
      <c r="E69">
        <v>7.2</v>
      </c>
      <c r="F69">
        <v>0</v>
      </c>
      <c r="G69">
        <v>0</v>
      </c>
    </row>
    <row r="70" spans="1:7" x14ac:dyDescent="0.2">
      <c r="A70" s="287" t="s">
        <v>485</v>
      </c>
      <c r="B70">
        <v>6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s="287" t="s">
        <v>299</v>
      </c>
      <c r="B71">
        <v>906.9</v>
      </c>
      <c r="C71">
        <v>724.7</v>
      </c>
      <c r="D71">
        <v>3387.6</v>
      </c>
      <c r="E71">
        <v>2962</v>
      </c>
      <c r="F71">
        <v>987.9</v>
      </c>
      <c r="G71">
        <v>0</v>
      </c>
    </row>
    <row r="72" spans="1:7" x14ac:dyDescent="0.2">
      <c r="A72" s="287" t="s">
        <v>325</v>
      </c>
      <c r="B72">
        <v>0</v>
      </c>
      <c r="C72">
        <v>0</v>
      </c>
      <c r="D72">
        <v>1</v>
      </c>
      <c r="E72">
        <v>2.1</v>
      </c>
      <c r="F72">
        <v>0</v>
      </c>
      <c r="G72">
        <v>0</v>
      </c>
    </row>
    <row r="73" spans="1:7" x14ac:dyDescent="0.2">
      <c r="A73" s="287" t="s">
        <v>300</v>
      </c>
      <c r="B73">
        <v>6.7</v>
      </c>
      <c r="C73">
        <v>6</v>
      </c>
      <c r="D73">
        <v>33.700000000000003</v>
      </c>
      <c r="E73">
        <v>24.3</v>
      </c>
      <c r="F73">
        <v>13.5</v>
      </c>
      <c r="G73">
        <v>0</v>
      </c>
    </row>
    <row r="74" spans="1:7" x14ac:dyDescent="0.2">
      <c r="A74" s="287" t="s">
        <v>301</v>
      </c>
      <c r="B74">
        <v>11</v>
      </c>
      <c r="C74">
        <v>0</v>
      </c>
      <c r="D74">
        <v>183</v>
      </c>
      <c r="E74">
        <v>123.5</v>
      </c>
      <c r="F74">
        <v>0</v>
      </c>
      <c r="G74">
        <v>0</v>
      </c>
    </row>
    <row r="75" spans="1:7" x14ac:dyDescent="0.2">
      <c r="A75" s="287" t="s">
        <v>319</v>
      </c>
      <c r="B75">
        <v>0</v>
      </c>
      <c r="C75">
        <v>6</v>
      </c>
      <c r="D75">
        <v>105.4</v>
      </c>
      <c r="E75">
        <v>22.6</v>
      </c>
      <c r="F75">
        <v>0</v>
      </c>
      <c r="G75">
        <v>0</v>
      </c>
    </row>
    <row r="76" spans="1:7" x14ac:dyDescent="0.2">
      <c r="A76" s="296" t="s">
        <v>337</v>
      </c>
      <c r="B76" t="s">
        <v>88</v>
      </c>
      <c r="C76" t="s">
        <v>88</v>
      </c>
      <c r="D76" t="s">
        <v>88</v>
      </c>
      <c r="E76" t="s">
        <v>130</v>
      </c>
      <c r="F76" t="s">
        <v>105</v>
      </c>
      <c r="G76" t="s">
        <v>91</v>
      </c>
    </row>
    <row r="77" spans="1:7" x14ac:dyDescent="0.2">
      <c r="A77" s="287" t="s">
        <v>302</v>
      </c>
      <c r="B77">
        <v>4207.3999999999996</v>
      </c>
      <c r="C77">
        <v>4130.3</v>
      </c>
      <c r="D77">
        <v>49552.4</v>
      </c>
      <c r="E77">
        <v>52883.8</v>
      </c>
      <c r="F77">
        <v>4048.2</v>
      </c>
      <c r="G77">
        <v>0</v>
      </c>
    </row>
    <row r="78" spans="1:7" x14ac:dyDescent="0.2">
      <c r="A78" s="287" t="s">
        <v>303</v>
      </c>
      <c r="B78">
        <v>3532.3</v>
      </c>
      <c r="C78">
        <v>2712.5</v>
      </c>
      <c r="D78">
        <v>0</v>
      </c>
      <c r="E78">
        <v>0</v>
      </c>
      <c r="F78">
        <v>3934</v>
      </c>
      <c r="G78">
        <v>0</v>
      </c>
    </row>
    <row r="79" spans="1:7" x14ac:dyDescent="0.2">
      <c r="A79" s="296" t="s">
        <v>337</v>
      </c>
      <c r="B79" t="s">
        <v>88</v>
      </c>
      <c r="C79" t="s">
        <v>88</v>
      </c>
      <c r="D79" t="s">
        <v>88</v>
      </c>
      <c r="E79" t="s">
        <v>130</v>
      </c>
      <c r="F79" t="s">
        <v>105</v>
      </c>
      <c r="G79" t="s">
        <v>91</v>
      </c>
    </row>
    <row r="80" spans="1:7" x14ac:dyDescent="0.2">
      <c r="A80" s="287" t="s">
        <v>304</v>
      </c>
      <c r="B80">
        <v>7739.6</v>
      </c>
      <c r="C80">
        <v>6842.8</v>
      </c>
      <c r="D80">
        <v>49552.4</v>
      </c>
      <c r="E80">
        <v>52883.8</v>
      </c>
      <c r="F80">
        <v>7982.2</v>
      </c>
      <c r="G80">
        <v>0</v>
      </c>
    </row>
    <row r="81" spans="1:7" x14ac:dyDescent="0.2">
      <c r="A81" s="287" t="s">
        <v>305</v>
      </c>
      <c r="B81" t="s">
        <v>34</v>
      </c>
      <c r="C81" t="s">
        <v>34</v>
      </c>
      <c r="D81">
        <v>101.2</v>
      </c>
      <c r="E81">
        <v>69.900000000000006</v>
      </c>
      <c r="F81" t="s">
        <v>34</v>
      </c>
      <c r="G81" t="s">
        <v>34</v>
      </c>
    </row>
    <row r="82" spans="1:7" x14ac:dyDescent="0.2">
      <c r="A82" s="287" t="s">
        <v>306</v>
      </c>
      <c r="B82">
        <v>0</v>
      </c>
      <c r="C82">
        <v>0</v>
      </c>
      <c r="D82" t="s">
        <v>34</v>
      </c>
      <c r="E82" t="s">
        <v>34</v>
      </c>
      <c r="F82">
        <v>228</v>
      </c>
      <c r="G82">
        <v>0</v>
      </c>
    </row>
    <row r="83" spans="1:7" x14ac:dyDescent="0.2">
      <c r="A83" s="296" t="s">
        <v>337</v>
      </c>
      <c r="B83" t="s">
        <v>88</v>
      </c>
      <c r="C83" t="s">
        <v>88</v>
      </c>
      <c r="D83" t="s">
        <v>88</v>
      </c>
      <c r="E83" t="s">
        <v>130</v>
      </c>
      <c r="F83" t="s">
        <v>105</v>
      </c>
      <c r="G83" t="s">
        <v>91</v>
      </c>
    </row>
    <row r="84" spans="1:7" x14ac:dyDescent="0.2">
      <c r="A84" s="28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AF830"/>
  <sheetViews>
    <sheetView zoomScale="130" zoomScaleNormal="130" workbookViewId="0">
      <pane xSplit="1" ySplit="3" topLeftCell="B628" activePane="bottomRight" state="frozen"/>
      <selection pane="topRight" activeCell="B1" sqref="B1"/>
      <selection pane="bottomLeft" activeCell="A3" sqref="A3"/>
      <selection pane="bottomRight" activeCell="E643" sqref="E643"/>
    </sheetView>
  </sheetViews>
  <sheetFormatPr defaultRowHeight="12.75" x14ac:dyDescent="0.2"/>
  <cols>
    <col min="1" max="1" width="11.85546875" customWidth="1"/>
    <col min="2" max="2" width="9.7109375" bestFit="1" customWidth="1"/>
    <col min="3" max="3" width="11.42578125" customWidth="1"/>
    <col min="4" max="4" width="15.42578125" customWidth="1"/>
    <col min="5" max="5" width="12.85546875" customWidth="1"/>
    <col min="6" max="6" width="11.28515625" customWidth="1"/>
    <col min="7" max="7" width="13" customWidth="1"/>
    <col min="8" max="8" width="10.140625" customWidth="1"/>
    <col min="9" max="9" width="9.7109375" customWidth="1"/>
    <col min="10" max="10" width="12.140625" customWidth="1"/>
    <col min="13" max="13" width="10.42578125" bestFit="1" customWidth="1"/>
    <col min="14" max="14" width="9" bestFit="1" customWidth="1"/>
    <col min="15" max="15" width="6.7109375" customWidth="1"/>
    <col min="16" max="16" width="7.5703125" customWidth="1"/>
    <col min="17" max="17" width="8" customWidth="1"/>
    <col min="18" max="18" width="20.42578125" bestFit="1" customWidth="1"/>
    <col min="19" max="19" width="14.42578125" customWidth="1"/>
    <col min="20" max="20" width="10.28515625" customWidth="1"/>
    <col min="21" max="21" width="12.7109375" customWidth="1"/>
  </cols>
  <sheetData>
    <row r="1" spans="1:32" ht="13.5" thickBot="1" x14ac:dyDescent="0.25"/>
    <row r="2" spans="1:32" x14ac:dyDescent="0.2">
      <c r="A2" s="215" t="s">
        <v>339</v>
      </c>
      <c r="B2" s="215" t="s">
        <v>5</v>
      </c>
      <c r="C2" s="215"/>
      <c r="D2" s="313" t="s">
        <v>1</v>
      </c>
      <c r="E2" s="314"/>
      <c r="F2" s="313" t="s">
        <v>2</v>
      </c>
      <c r="G2" s="314"/>
      <c r="H2" s="216" t="s">
        <v>28</v>
      </c>
      <c r="I2" s="216" t="s">
        <v>254</v>
      </c>
      <c r="J2" s="217" t="s">
        <v>312</v>
      </c>
      <c r="K2" s="219"/>
      <c r="L2" s="9"/>
      <c r="M2" s="151"/>
      <c r="N2" s="151"/>
      <c r="O2" s="152"/>
      <c r="P2" s="152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</row>
    <row r="3" spans="1:32" ht="15.75" x14ac:dyDescent="0.25">
      <c r="A3" s="215" t="s">
        <v>230</v>
      </c>
      <c r="B3" s="218" t="s">
        <v>316</v>
      </c>
      <c r="C3" s="218" t="s">
        <v>317</v>
      </c>
      <c r="D3" s="218" t="s">
        <v>316</v>
      </c>
      <c r="E3" s="218" t="s">
        <v>317</v>
      </c>
      <c r="F3" s="218" t="s">
        <v>316</v>
      </c>
      <c r="G3" s="218" t="s">
        <v>317</v>
      </c>
      <c r="H3" s="311" t="s">
        <v>29</v>
      </c>
      <c r="I3" s="312"/>
      <c r="J3" s="214" t="s">
        <v>311</v>
      </c>
      <c r="K3" s="207"/>
      <c r="L3" s="9"/>
      <c r="M3" s="220"/>
      <c r="N3" s="220"/>
      <c r="O3" s="221"/>
      <c r="P3" s="221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</row>
    <row r="4" spans="1:32" x14ac:dyDescent="0.2">
      <c r="A4" s="30">
        <v>38862</v>
      </c>
      <c r="B4">
        <v>1808.5</v>
      </c>
      <c r="C4">
        <v>1561.9</v>
      </c>
      <c r="D4">
        <v>21621.7</v>
      </c>
      <c r="E4">
        <v>27677.200000000001</v>
      </c>
      <c r="F4">
        <f t="shared" ref="F4:F18" si="0">+B4+D4</f>
        <v>23430.2</v>
      </c>
      <c r="G4">
        <f t="shared" ref="G4:G18" si="1">+C4+E4</f>
        <v>29239.100000000002</v>
      </c>
      <c r="H4" s="1">
        <f t="shared" ref="H4:H38" si="2">+F4/G4-1</f>
        <v>-0.19866890567767137</v>
      </c>
      <c r="I4" s="1"/>
      <c r="J4" s="1"/>
      <c r="K4" s="158"/>
      <c r="L4" s="158"/>
      <c r="M4" s="158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  <c r="AB4" s="164"/>
      <c r="AC4" s="164"/>
      <c r="AD4" s="164"/>
      <c r="AE4" s="164"/>
      <c r="AF4" s="164"/>
    </row>
    <row r="5" spans="1:32" x14ac:dyDescent="0.2">
      <c r="A5" s="30">
        <v>38869</v>
      </c>
      <c r="B5">
        <v>1733</v>
      </c>
      <c r="C5">
        <v>1522.3</v>
      </c>
      <c r="D5">
        <v>21877.9</v>
      </c>
      <c r="E5">
        <v>27792.7</v>
      </c>
      <c r="F5">
        <f t="shared" si="0"/>
        <v>23610.9</v>
      </c>
      <c r="G5">
        <f t="shared" si="1"/>
        <v>29315</v>
      </c>
      <c r="H5" s="1">
        <f t="shared" si="2"/>
        <v>-0.19457956677468868</v>
      </c>
      <c r="I5" s="1"/>
      <c r="J5" s="1"/>
      <c r="K5" s="158"/>
      <c r="L5" s="158"/>
      <c r="M5" s="158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</row>
    <row r="6" spans="1:32" x14ac:dyDescent="0.2">
      <c r="A6" s="30">
        <v>38876</v>
      </c>
      <c r="B6">
        <v>1900.8</v>
      </c>
      <c r="C6">
        <v>1481.2</v>
      </c>
      <c r="D6">
        <v>22093.599999999999</v>
      </c>
      <c r="E6">
        <v>28016.5</v>
      </c>
      <c r="F6">
        <f t="shared" si="0"/>
        <v>23994.399999999998</v>
      </c>
      <c r="G6">
        <f t="shared" si="1"/>
        <v>29497.7</v>
      </c>
      <c r="H6" s="1">
        <f t="shared" si="2"/>
        <v>-0.18656708828145929</v>
      </c>
      <c r="I6" s="1"/>
      <c r="J6" s="1"/>
      <c r="K6" s="158"/>
      <c r="L6" s="158"/>
      <c r="M6" s="158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</row>
    <row r="7" spans="1:32" x14ac:dyDescent="0.2">
      <c r="A7" s="30">
        <v>38883</v>
      </c>
      <c r="B7">
        <v>1892.6</v>
      </c>
      <c r="C7">
        <v>1344.4</v>
      </c>
      <c r="D7">
        <v>22301.9</v>
      </c>
      <c r="E7">
        <v>28299.9</v>
      </c>
      <c r="F7">
        <f t="shared" si="0"/>
        <v>24194.5</v>
      </c>
      <c r="G7">
        <f t="shared" si="1"/>
        <v>29644.300000000003</v>
      </c>
      <c r="H7" s="1">
        <f t="shared" si="2"/>
        <v>-0.18383972635548829</v>
      </c>
      <c r="I7" s="1"/>
      <c r="J7" s="1"/>
      <c r="K7" s="158"/>
      <c r="L7" s="158"/>
      <c r="M7" s="158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</row>
    <row r="8" spans="1:32" x14ac:dyDescent="0.2">
      <c r="A8" s="30">
        <v>38890</v>
      </c>
      <c r="B8">
        <v>1954.1</v>
      </c>
      <c r="C8">
        <v>1338.9</v>
      </c>
      <c r="D8">
        <v>22609.200000000001</v>
      </c>
      <c r="E8">
        <v>28475.599999999999</v>
      </c>
      <c r="F8">
        <f t="shared" si="0"/>
        <v>24563.3</v>
      </c>
      <c r="G8">
        <f t="shared" si="1"/>
        <v>29814.5</v>
      </c>
      <c r="H8" s="1">
        <f t="shared" si="2"/>
        <v>-0.17612906471683243</v>
      </c>
      <c r="I8" s="1"/>
      <c r="J8" s="1"/>
      <c r="K8" s="158"/>
      <c r="L8" s="158"/>
      <c r="M8" s="158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</row>
    <row r="9" spans="1:32" x14ac:dyDescent="0.2">
      <c r="A9" s="30">
        <v>38897</v>
      </c>
      <c r="B9">
        <v>1943.1</v>
      </c>
      <c r="C9">
        <v>1333.5</v>
      </c>
      <c r="D9">
        <v>22834.7</v>
      </c>
      <c r="E9">
        <v>28643.200000000001</v>
      </c>
      <c r="F9">
        <f t="shared" si="0"/>
        <v>24777.8</v>
      </c>
      <c r="G9">
        <f t="shared" si="1"/>
        <v>29976.7</v>
      </c>
      <c r="H9" s="1">
        <f t="shared" si="2"/>
        <v>-0.17343136502683754</v>
      </c>
      <c r="I9" s="1"/>
      <c r="J9" s="1"/>
      <c r="K9" s="158"/>
      <c r="L9" s="158"/>
      <c r="M9" s="158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</row>
    <row r="10" spans="1:32" x14ac:dyDescent="0.2">
      <c r="A10" s="30">
        <v>38904</v>
      </c>
      <c r="B10">
        <v>2118.6</v>
      </c>
      <c r="C10">
        <v>1296.9000000000001</v>
      </c>
      <c r="D10">
        <v>22975.599999999999</v>
      </c>
      <c r="E10">
        <v>28799.3</v>
      </c>
      <c r="F10">
        <f t="shared" si="0"/>
        <v>25094.199999999997</v>
      </c>
      <c r="G10">
        <f t="shared" si="1"/>
        <v>30096.2</v>
      </c>
      <c r="H10" s="1">
        <f t="shared" si="2"/>
        <v>-0.1662003841016475</v>
      </c>
      <c r="I10" s="1"/>
      <c r="J10" s="1"/>
      <c r="K10" s="158"/>
      <c r="L10" s="158"/>
      <c r="M10" s="158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</row>
    <row r="11" spans="1:32" x14ac:dyDescent="0.2">
      <c r="A11" s="30">
        <v>38911</v>
      </c>
      <c r="B11">
        <v>1999.8</v>
      </c>
      <c r="C11">
        <v>1267.0999999999999</v>
      </c>
      <c r="D11">
        <v>23330.400000000001</v>
      </c>
      <c r="E11">
        <v>28894.9</v>
      </c>
      <c r="F11">
        <f t="shared" si="0"/>
        <v>25330.2</v>
      </c>
      <c r="G11">
        <f t="shared" si="1"/>
        <v>30162</v>
      </c>
      <c r="H11" s="33">
        <f t="shared" si="2"/>
        <v>-0.16019494728466277</v>
      </c>
      <c r="I11" s="33"/>
      <c r="J11" s="33"/>
      <c r="K11" s="222"/>
      <c r="L11" s="222"/>
      <c r="M11" s="222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</row>
    <row r="12" spans="1:32" x14ac:dyDescent="0.2">
      <c r="A12" s="30">
        <v>38918</v>
      </c>
      <c r="B12">
        <v>1901.4</v>
      </c>
      <c r="C12">
        <v>1007.5</v>
      </c>
      <c r="D12">
        <v>23618.6</v>
      </c>
      <c r="E12">
        <v>29091.599999999999</v>
      </c>
      <c r="F12">
        <f t="shared" si="0"/>
        <v>25520</v>
      </c>
      <c r="G12">
        <f t="shared" si="1"/>
        <v>30099.1</v>
      </c>
      <c r="H12" s="33">
        <f t="shared" si="2"/>
        <v>-0.15213411696695245</v>
      </c>
      <c r="I12" s="33"/>
      <c r="J12" s="33"/>
      <c r="K12" s="222"/>
      <c r="L12" s="222"/>
      <c r="M12" s="222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</row>
    <row r="13" spans="1:32" x14ac:dyDescent="0.2">
      <c r="A13" s="30">
        <v>38925</v>
      </c>
      <c r="B13">
        <v>1841.7</v>
      </c>
      <c r="C13">
        <v>999.2</v>
      </c>
      <c r="D13">
        <v>23855.599999999999</v>
      </c>
      <c r="E13">
        <v>29195.9</v>
      </c>
      <c r="F13">
        <f t="shared" si="0"/>
        <v>25697.3</v>
      </c>
      <c r="G13">
        <f t="shared" si="1"/>
        <v>30195.100000000002</v>
      </c>
      <c r="H13" s="33">
        <f t="shared" si="2"/>
        <v>-0.14895794350739033</v>
      </c>
      <c r="I13" s="33"/>
      <c r="J13" s="33"/>
      <c r="K13" s="222"/>
      <c r="L13" s="222"/>
      <c r="M13" s="222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</row>
    <row r="14" spans="1:32" x14ac:dyDescent="0.2">
      <c r="A14" s="30">
        <v>38932</v>
      </c>
      <c r="B14">
        <v>1662.4</v>
      </c>
      <c r="C14">
        <v>957.9</v>
      </c>
      <c r="D14">
        <v>24309.5</v>
      </c>
      <c r="E14">
        <v>29329.7</v>
      </c>
      <c r="F14">
        <f t="shared" si="0"/>
        <v>25971.9</v>
      </c>
      <c r="G14">
        <f t="shared" si="1"/>
        <v>30287.600000000002</v>
      </c>
      <c r="H14" s="33">
        <f t="shared" si="2"/>
        <v>-0.14249065624215851</v>
      </c>
      <c r="I14" s="33"/>
      <c r="J14" s="33"/>
      <c r="K14" s="222"/>
      <c r="L14" s="222"/>
      <c r="M14" s="222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</row>
    <row r="15" spans="1:32" x14ac:dyDescent="0.2">
      <c r="A15" s="30">
        <v>38939</v>
      </c>
      <c r="B15">
        <v>1732.7</v>
      </c>
      <c r="C15">
        <v>900.8</v>
      </c>
      <c r="D15">
        <v>24496.7</v>
      </c>
      <c r="E15">
        <v>29537.7</v>
      </c>
      <c r="F15">
        <f t="shared" si="0"/>
        <v>26229.4</v>
      </c>
      <c r="G15">
        <f t="shared" si="1"/>
        <v>30438.5</v>
      </c>
      <c r="H15" s="33">
        <f t="shared" si="2"/>
        <v>-0.13828210982801381</v>
      </c>
      <c r="I15" s="33"/>
      <c r="J15" s="33"/>
      <c r="K15" s="222"/>
      <c r="L15" s="222"/>
      <c r="M15" s="222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</row>
    <row r="16" spans="1:32" x14ac:dyDescent="0.2">
      <c r="A16" s="30">
        <v>38946</v>
      </c>
      <c r="B16">
        <v>1451.1</v>
      </c>
      <c r="C16">
        <v>853.1</v>
      </c>
      <c r="D16">
        <v>24825.5</v>
      </c>
      <c r="E16">
        <v>29686.400000000001</v>
      </c>
      <c r="F16">
        <f t="shared" si="0"/>
        <v>26276.6</v>
      </c>
      <c r="G16">
        <f t="shared" si="1"/>
        <v>30539.5</v>
      </c>
      <c r="H16" s="33">
        <f t="shared" si="2"/>
        <v>-0.13958643723702091</v>
      </c>
      <c r="I16" s="33"/>
      <c r="J16" s="33"/>
      <c r="K16" s="222"/>
      <c r="L16" s="222"/>
      <c r="M16" s="222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</row>
    <row r="17" spans="1:32" x14ac:dyDescent="0.2">
      <c r="A17" s="30">
        <v>38953</v>
      </c>
      <c r="B17">
        <v>1103.2</v>
      </c>
      <c r="C17">
        <v>699.2</v>
      </c>
      <c r="D17">
        <v>25203</v>
      </c>
      <c r="E17">
        <v>29878.2</v>
      </c>
      <c r="F17">
        <f t="shared" si="0"/>
        <v>26306.2</v>
      </c>
      <c r="G17">
        <f t="shared" si="1"/>
        <v>30577.4</v>
      </c>
      <c r="H17" s="33">
        <f t="shared" si="2"/>
        <v>-0.1396848652926671</v>
      </c>
      <c r="I17" s="33"/>
      <c r="J17" s="33"/>
      <c r="K17" s="222"/>
      <c r="L17" s="222"/>
      <c r="M17" s="222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</row>
    <row r="18" spans="1:32" x14ac:dyDescent="0.2">
      <c r="A18" s="30">
        <v>38960</v>
      </c>
      <c r="B18">
        <v>813.8</v>
      </c>
      <c r="C18">
        <v>624.70000000000005</v>
      </c>
      <c r="D18">
        <v>25510.3</v>
      </c>
      <c r="E18">
        <v>29966</v>
      </c>
      <c r="F18">
        <f t="shared" si="0"/>
        <v>26324.1</v>
      </c>
      <c r="G18">
        <f t="shared" si="1"/>
        <v>30590.7</v>
      </c>
      <c r="H18" s="33">
        <f t="shared" si="2"/>
        <v>-0.13947376163343772</v>
      </c>
      <c r="I18" s="33"/>
      <c r="J18" s="33"/>
      <c r="K18" s="222"/>
      <c r="L18" s="222"/>
      <c r="M18" s="222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</row>
    <row r="19" spans="1:32" x14ac:dyDescent="0.2">
      <c r="A19" s="75">
        <f t="shared" ref="A19:A252" si="3">+A18+7</f>
        <v>38967</v>
      </c>
      <c r="B19" s="74">
        <v>7003.7</v>
      </c>
      <c r="C19" s="74">
        <v>4421.7</v>
      </c>
      <c r="D19" s="74">
        <v>212.4</v>
      </c>
      <c r="E19" s="74">
        <v>154.5</v>
      </c>
      <c r="F19" s="74">
        <f t="shared" ref="F19:G38" si="4">+B19+D19</f>
        <v>7216.0999999999995</v>
      </c>
      <c r="G19" s="74">
        <f t="shared" si="4"/>
        <v>4576.2</v>
      </c>
      <c r="H19" s="33">
        <f t="shared" si="2"/>
        <v>0.57687601066386951</v>
      </c>
      <c r="I19" s="33"/>
      <c r="J19" s="33">
        <f>+D19/E19-1</f>
        <v>0.37475728155339816</v>
      </c>
      <c r="K19" s="222"/>
      <c r="L19" s="222"/>
      <c r="M19" s="222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</row>
    <row r="20" spans="1:32" x14ac:dyDescent="0.2">
      <c r="A20" s="76">
        <f t="shared" si="3"/>
        <v>38974</v>
      </c>
      <c r="B20">
        <v>7408.7</v>
      </c>
      <c r="C20">
        <v>5016.6000000000004</v>
      </c>
      <c r="D20">
        <v>558.9</v>
      </c>
      <c r="E20">
        <v>311.60000000000002</v>
      </c>
      <c r="F20">
        <f t="shared" si="4"/>
        <v>7967.5999999999995</v>
      </c>
      <c r="G20">
        <f t="shared" si="4"/>
        <v>5328.2000000000007</v>
      </c>
      <c r="H20" s="33">
        <f t="shared" si="2"/>
        <v>0.49536428812732214</v>
      </c>
      <c r="I20" s="33">
        <f>+F20/F19-1</f>
        <v>0.10414212663350009</v>
      </c>
      <c r="J20" s="33">
        <f>+D20/E20-1</f>
        <v>0.79364569961489062</v>
      </c>
      <c r="K20" s="222"/>
      <c r="L20" s="222"/>
      <c r="M20" s="222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</row>
    <row r="21" spans="1:32" x14ac:dyDescent="0.2">
      <c r="A21" s="76">
        <f t="shared" si="3"/>
        <v>38981</v>
      </c>
      <c r="B21">
        <v>7970.7</v>
      </c>
      <c r="C21">
        <v>5473.3</v>
      </c>
      <c r="D21">
        <v>863.5</v>
      </c>
      <c r="E21">
        <v>530.5</v>
      </c>
      <c r="F21">
        <f t="shared" si="4"/>
        <v>8834.2000000000007</v>
      </c>
      <c r="G21">
        <f t="shared" si="4"/>
        <v>6003.8</v>
      </c>
      <c r="H21" s="33">
        <f t="shared" si="2"/>
        <v>0.4714347579866085</v>
      </c>
      <c r="I21" s="33">
        <f>+F21/F20-1</f>
        <v>0.10876550027611853</v>
      </c>
      <c r="J21" s="33">
        <f>+D21/E21-1</f>
        <v>0.62770970782280866</v>
      </c>
      <c r="K21" s="222"/>
      <c r="L21" s="222"/>
      <c r="M21" s="222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</row>
    <row r="22" spans="1:32" x14ac:dyDescent="0.2">
      <c r="A22" s="76">
        <f t="shared" si="3"/>
        <v>38988</v>
      </c>
      <c r="B22">
        <v>8592.1</v>
      </c>
      <c r="C22">
        <v>5808.5</v>
      </c>
      <c r="D22">
        <v>1437</v>
      </c>
      <c r="E22">
        <v>736.6</v>
      </c>
      <c r="F22">
        <f t="shared" si="4"/>
        <v>10029.1</v>
      </c>
      <c r="G22">
        <f t="shared" si="4"/>
        <v>6545.1</v>
      </c>
      <c r="H22" s="33">
        <f t="shared" si="2"/>
        <v>0.53230661105254318</v>
      </c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</row>
    <row r="23" spans="1:32" x14ac:dyDescent="0.2">
      <c r="A23" s="76">
        <f t="shared" si="3"/>
        <v>38995</v>
      </c>
      <c r="B23">
        <v>8954.1</v>
      </c>
      <c r="C23">
        <v>6095.5</v>
      </c>
      <c r="D23">
        <v>2161.1</v>
      </c>
      <c r="E23">
        <v>1134.4000000000001</v>
      </c>
      <c r="F23">
        <f t="shared" si="4"/>
        <v>11115.2</v>
      </c>
      <c r="G23">
        <f t="shared" si="4"/>
        <v>7229.9</v>
      </c>
      <c r="H23" s="33">
        <f t="shared" si="2"/>
        <v>0.53739332494225378</v>
      </c>
      <c r="I23">
        <f t="shared" ref="I23:I59" si="5">+F23-F22</f>
        <v>1086.1000000000004</v>
      </c>
      <c r="J23">
        <f t="shared" ref="J23:J29" si="6">+D23-D22</f>
        <v>724.09999999999991</v>
      </c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</row>
    <row r="24" spans="1:32" x14ac:dyDescent="0.2">
      <c r="A24" s="76">
        <f t="shared" si="3"/>
        <v>39002</v>
      </c>
      <c r="B24">
        <v>8995.7999999999993</v>
      </c>
      <c r="C24">
        <v>5986.8</v>
      </c>
      <c r="D24">
        <v>2987.8</v>
      </c>
      <c r="E24">
        <v>2131.9</v>
      </c>
      <c r="F24">
        <f t="shared" si="4"/>
        <v>11983.599999999999</v>
      </c>
      <c r="G24">
        <f t="shared" si="4"/>
        <v>8118.7000000000007</v>
      </c>
      <c r="H24" s="33">
        <f t="shared" si="2"/>
        <v>0.4760491211647182</v>
      </c>
      <c r="I24">
        <f t="shared" si="5"/>
        <v>868.39999999999782</v>
      </c>
      <c r="J24">
        <f t="shared" si="6"/>
        <v>826.70000000000027</v>
      </c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</row>
    <row r="25" spans="1:32" x14ac:dyDescent="0.2">
      <c r="A25" s="76">
        <f t="shared" si="3"/>
        <v>39009</v>
      </c>
      <c r="B25">
        <v>8438.7000000000007</v>
      </c>
      <c r="C25">
        <v>5922.7</v>
      </c>
      <c r="D25">
        <v>4168.8</v>
      </c>
      <c r="E25">
        <v>3037.9</v>
      </c>
      <c r="F25">
        <f t="shared" si="4"/>
        <v>12607.5</v>
      </c>
      <c r="G25">
        <f t="shared" si="4"/>
        <v>8960.6</v>
      </c>
      <c r="H25" s="33">
        <f t="shared" si="2"/>
        <v>0.40699283530120756</v>
      </c>
      <c r="I25">
        <f t="shared" si="5"/>
        <v>623.90000000000146</v>
      </c>
      <c r="J25">
        <f t="shared" si="6"/>
        <v>1181</v>
      </c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</row>
    <row r="26" spans="1:32" x14ac:dyDescent="0.2">
      <c r="A26" s="76">
        <f t="shared" si="3"/>
        <v>39016</v>
      </c>
      <c r="B26">
        <v>7852.8</v>
      </c>
      <c r="C26">
        <v>5672.5</v>
      </c>
      <c r="D26">
        <v>5394.9</v>
      </c>
      <c r="E26">
        <v>4049.4</v>
      </c>
      <c r="F26">
        <f t="shared" si="4"/>
        <v>13247.7</v>
      </c>
      <c r="G26">
        <f t="shared" si="4"/>
        <v>9721.9</v>
      </c>
      <c r="H26" s="33">
        <f t="shared" si="2"/>
        <v>0.36266573406432911</v>
      </c>
      <c r="I26">
        <f t="shared" si="5"/>
        <v>640.20000000000073</v>
      </c>
      <c r="J26">
        <f t="shared" si="6"/>
        <v>1226.0999999999995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</row>
    <row r="27" spans="1:32" x14ac:dyDescent="0.2">
      <c r="A27" s="76">
        <f t="shared" si="3"/>
        <v>39023</v>
      </c>
      <c r="B27">
        <v>7496.7</v>
      </c>
      <c r="C27">
        <v>5241.8</v>
      </c>
      <c r="D27">
        <v>6460.1</v>
      </c>
      <c r="E27">
        <v>5060.3</v>
      </c>
      <c r="F27">
        <f t="shared" si="4"/>
        <v>13956.8</v>
      </c>
      <c r="G27">
        <f t="shared" si="4"/>
        <v>10302.1</v>
      </c>
      <c r="H27" s="33">
        <f t="shared" si="2"/>
        <v>0.35475291445433443</v>
      </c>
      <c r="I27">
        <f t="shared" si="5"/>
        <v>709.09999999999854</v>
      </c>
      <c r="J27">
        <f t="shared" si="6"/>
        <v>1065.2000000000007</v>
      </c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</row>
    <row r="28" spans="1:32" x14ac:dyDescent="0.2">
      <c r="A28" s="76">
        <f t="shared" si="3"/>
        <v>39030</v>
      </c>
      <c r="B28">
        <v>7080.1</v>
      </c>
      <c r="C28">
        <v>5146.8</v>
      </c>
      <c r="D28">
        <v>7632.3</v>
      </c>
      <c r="E28">
        <v>5753.7</v>
      </c>
      <c r="F28">
        <f t="shared" si="4"/>
        <v>14712.400000000001</v>
      </c>
      <c r="G28">
        <f t="shared" si="4"/>
        <v>10900.5</v>
      </c>
      <c r="H28" s="33">
        <f t="shared" si="2"/>
        <v>0.34969955506628159</v>
      </c>
      <c r="I28">
        <f t="shared" si="5"/>
        <v>755.60000000000218</v>
      </c>
      <c r="J28">
        <f t="shared" si="6"/>
        <v>1172.1999999999998</v>
      </c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</row>
    <row r="29" spans="1:32" x14ac:dyDescent="0.2">
      <c r="A29" s="76">
        <f t="shared" si="3"/>
        <v>39037</v>
      </c>
      <c r="B29">
        <v>7272.5</v>
      </c>
      <c r="C29">
        <v>4383.5</v>
      </c>
      <c r="D29">
        <v>8241.9</v>
      </c>
      <c r="E29">
        <v>6726.4</v>
      </c>
      <c r="F29">
        <f t="shared" si="4"/>
        <v>15514.4</v>
      </c>
      <c r="G29">
        <f t="shared" si="4"/>
        <v>11109.9</v>
      </c>
      <c r="H29" s="33">
        <f t="shared" si="2"/>
        <v>0.39644821285520115</v>
      </c>
      <c r="I29">
        <f t="shared" si="5"/>
        <v>801.99999999999818</v>
      </c>
      <c r="J29">
        <f t="shared" si="6"/>
        <v>609.59999999999945</v>
      </c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</row>
    <row r="30" spans="1:32" x14ac:dyDescent="0.2">
      <c r="A30" s="76">
        <f t="shared" si="3"/>
        <v>39044</v>
      </c>
      <c r="B30">
        <v>7331.3</v>
      </c>
      <c r="C30">
        <v>3926</v>
      </c>
      <c r="D30">
        <v>8912.4</v>
      </c>
      <c r="E30">
        <v>7515</v>
      </c>
      <c r="F30">
        <f t="shared" si="4"/>
        <v>16243.7</v>
      </c>
      <c r="G30">
        <f t="shared" si="4"/>
        <v>11441</v>
      </c>
      <c r="H30" s="33">
        <f t="shared" si="2"/>
        <v>0.41977973953325765</v>
      </c>
      <c r="I30">
        <f t="shared" si="5"/>
        <v>729.30000000000109</v>
      </c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4"/>
      <c r="AD30" s="164"/>
      <c r="AE30" s="164"/>
      <c r="AF30" s="164"/>
    </row>
    <row r="31" spans="1:32" x14ac:dyDescent="0.2">
      <c r="A31" s="76">
        <f t="shared" si="3"/>
        <v>39051</v>
      </c>
      <c r="B31">
        <v>7068.1</v>
      </c>
      <c r="C31">
        <v>4079.4</v>
      </c>
      <c r="D31">
        <v>9842.5</v>
      </c>
      <c r="E31">
        <v>8313.7000000000007</v>
      </c>
      <c r="F31">
        <f t="shared" si="4"/>
        <v>16910.599999999999</v>
      </c>
      <c r="G31">
        <f t="shared" si="4"/>
        <v>12393.1</v>
      </c>
      <c r="H31" s="33">
        <f t="shared" si="2"/>
        <v>0.364517352397705</v>
      </c>
      <c r="I31">
        <f t="shared" si="5"/>
        <v>666.89999999999782</v>
      </c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</row>
    <row r="32" spans="1:32" x14ac:dyDescent="0.2">
      <c r="A32" s="76">
        <f t="shared" si="3"/>
        <v>39058</v>
      </c>
      <c r="B32">
        <v>6897.6</v>
      </c>
      <c r="C32">
        <v>3944.3</v>
      </c>
      <c r="D32">
        <v>10916.4</v>
      </c>
      <c r="E32">
        <v>8861.9</v>
      </c>
      <c r="F32">
        <f t="shared" si="4"/>
        <v>17814</v>
      </c>
      <c r="G32">
        <f t="shared" si="4"/>
        <v>12806.2</v>
      </c>
      <c r="H32" s="33">
        <f t="shared" si="2"/>
        <v>0.39104496259624244</v>
      </c>
      <c r="I32">
        <f t="shared" si="5"/>
        <v>903.40000000000146</v>
      </c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</row>
    <row r="33" spans="1:32" x14ac:dyDescent="0.2">
      <c r="A33" s="76">
        <f t="shared" si="3"/>
        <v>39065</v>
      </c>
      <c r="C33">
        <v>4003.6</v>
      </c>
      <c r="D33">
        <v>11545.3</v>
      </c>
      <c r="E33">
        <v>9632.2000000000007</v>
      </c>
      <c r="F33">
        <f t="shared" si="4"/>
        <v>11545.3</v>
      </c>
      <c r="G33">
        <f t="shared" si="4"/>
        <v>13635.800000000001</v>
      </c>
      <c r="H33" s="33">
        <f t="shared" si="2"/>
        <v>-0.15330967013303232</v>
      </c>
      <c r="I33">
        <f t="shared" si="5"/>
        <v>-6268.7000000000007</v>
      </c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</row>
    <row r="34" spans="1:32" x14ac:dyDescent="0.2">
      <c r="A34" s="76">
        <f t="shared" si="3"/>
        <v>39072</v>
      </c>
      <c r="B34">
        <v>7375.7</v>
      </c>
      <c r="C34">
        <v>4286.2</v>
      </c>
      <c r="D34">
        <v>12217.7</v>
      </c>
      <c r="E34">
        <v>10239.9</v>
      </c>
      <c r="F34">
        <f t="shared" si="4"/>
        <v>19593.400000000001</v>
      </c>
      <c r="G34">
        <f t="shared" si="4"/>
        <v>14526.099999999999</v>
      </c>
      <c r="H34" s="33">
        <f t="shared" si="2"/>
        <v>0.34884105162431789</v>
      </c>
      <c r="I34">
        <f t="shared" si="5"/>
        <v>8048.1000000000022</v>
      </c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4"/>
      <c r="AD34" s="164"/>
      <c r="AE34" s="164"/>
      <c r="AF34" s="164"/>
    </row>
    <row r="35" spans="1:32" x14ac:dyDescent="0.2">
      <c r="A35" s="76">
        <f t="shared" si="3"/>
        <v>39079</v>
      </c>
      <c r="B35">
        <v>6886.2</v>
      </c>
      <c r="C35">
        <v>4375.1000000000004</v>
      </c>
      <c r="D35">
        <v>13033.4</v>
      </c>
      <c r="E35">
        <v>10612.5</v>
      </c>
      <c r="F35">
        <f t="shared" si="4"/>
        <v>19919.599999999999</v>
      </c>
      <c r="G35">
        <f t="shared" si="4"/>
        <v>14987.6</v>
      </c>
      <c r="H35" s="33">
        <f t="shared" si="2"/>
        <v>0.32907203288051434</v>
      </c>
      <c r="I35">
        <f t="shared" si="5"/>
        <v>326.19999999999709</v>
      </c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</row>
    <row r="36" spans="1:32" x14ac:dyDescent="0.2">
      <c r="A36" s="76">
        <f t="shared" si="3"/>
        <v>39086</v>
      </c>
      <c r="B36">
        <v>6917.8</v>
      </c>
      <c r="C36">
        <v>4148.8</v>
      </c>
      <c r="D36">
        <v>13591.4</v>
      </c>
      <c r="E36">
        <v>11286.9</v>
      </c>
      <c r="F36">
        <f t="shared" si="4"/>
        <v>20509.2</v>
      </c>
      <c r="G36">
        <f t="shared" si="4"/>
        <v>15435.7</v>
      </c>
      <c r="H36" s="33">
        <f t="shared" si="2"/>
        <v>0.32868609781221458</v>
      </c>
      <c r="I36">
        <f t="shared" si="5"/>
        <v>589.60000000000218</v>
      </c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</row>
    <row r="37" spans="1:32" x14ac:dyDescent="0.2">
      <c r="A37" s="76">
        <f t="shared" si="3"/>
        <v>39093</v>
      </c>
      <c r="B37">
        <v>7138.7</v>
      </c>
      <c r="C37">
        <v>4870.1000000000004</v>
      </c>
      <c r="D37">
        <v>14466.3</v>
      </c>
      <c r="E37">
        <v>11844.2</v>
      </c>
      <c r="F37">
        <f t="shared" si="4"/>
        <v>21605</v>
      </c>
      <c r="G37">
        <f t="shared" si="4"/>
        <v>16714.300000000003</v>
      </c>
      <c r="H37" s="33">
        <f t="shared" si="2"/>
        <v>0.29260573281561286</v>
      </c>
      <c r="I37">
        <f t="shared" si="5"/>
        <v>1095.7999999999993</v>
      </c>
      <c r="J37">
        <v>30480</v>
      </c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</row>
    <row r="38" spans="1:32" x14ac:dyDescent="0.2">
      <c r="A38" s="76">
        <f t="shared" si="3"/>
        <v>39100</v>
      </c>
      <c r="B38">
        <v>7124.4</v>
      </c>
      <c r="C38">
        <v>4523.8</v>
      </c>
      <c r="D38">
        <v>15096.2</v>
      </c>
      <c r="E38">
        <v>12712.5</v>
      </c>
      <c r="F38">
        <f t="shared" si="4"/>
        <v>22220.6</v>
      </c>
      <c r="G38">
        <f t="shared" si="4"/>
        <v>17236.3</v>
      </c>
      <c r="H38" s="33">
        <f t="shared" si="2"/>
        <v>0.28917459083445984</v>
      </c>
      <c r="I38">
        <f t="shared" si="5"/>
        <v>615.59999999999854</v>
      </c>
      <c r="J38">
        <v>30480</v>
      </c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164"/>
      <c r="AD38" s="164"/>
      <c r="AE38" s="164"/>
      <c r="AF38" s="164"/>
    </row>
    <row r="39" spans="1:32" x14ac:dyDescent="0.2">
      <c r="A39" s="76">
        <f t="shared" si="3"/>
        <v>39107</v>
      </c>
      <c r="B39">
        <v>6778</v>
      </c>
      <c r="C39">
        <v>4402.6000000000004</v>
      </c>
      <c r="D39">
        <v>16120.2</v>
      </c>
      <c r="E39">
        <v>13280.3</v>
      </c>
      <c r="F39">
        <f t="shared" ref="F39:G48" si="7">+B39+D39</f>
        <v>22898.2</v>
      </c>
      <c r="G39">
        <f t="shared" si="7"/>
        <v>17682.900000000001</v>
      </c>
      <c r="H39" s="33">
        <f t="shared" ref="H39:H48" si="8">+F39/G39-1</f>
        <v>0.29493465438361355</v>
      </c>
      <c r="I39">
        <f t="shared" si="5"/>
        <v>677.60000000000218</v>
      </c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  <c r="AA39" s="164"/>
      <c r="AB39" s="164"/>
      <c r="AC39" s="164"/>
      <c r="AD39" s="164"/>
      <c r="AE39" s="164"/>
      <c r="AF39" s="164"/>
    </row>
    <row r="40" spans="1:32" x14ac:dyDescent="0.2">
      <c r="A40" s="76">
        <f t="shared" si="3"/>
        <v>39114</v>
      </c>
      <c r="B40">
        <v>6685.8</v>
      </c>
      <c r="C40">
        <v>4247</v>
      </c>
      <c r="D40">
        <v>17015.7</v>
      </c>
      <c r="E40">
        <v>13954.1</v>
      </c>
      <c r="F40">
        <f t="shared" si="7"/>
        <v>23701.5</v>
      </c>
      <c r="G40">
        <f t="shared" si="7"/>
        <v>18201.099999999999</v>
      </c>
      <c r="H40" s="33">
        <f t="shared" si="8"/>
        <v>0.30220151529303174</v>
      </c>
      <c r="I40">
        <f t="shared" si="5"/>
        <v>803.29999999999927</v>
      </c>
      <c r="J40">
        <v>1120</v>
      </c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  <c r="AA40" s="164"/>
      <c r="AB40" s="164"/>
      <c r="AC40" s="164"/>
      <c r="AD40" s="164"/>
      <c r="AE40" s="164"/>
      <c r="AF40" s="164"/>
    </row>
    <row r="41" spans="1:32" x14ac:dyDescent="0.2">
      <c r="A41" s="76">
        <f t="shared" si="3"/>
        <v>39121</v>
      </c>
      <c r="B41" s="82">
        <v>5862.6</v>
      </c>
      <c r="C41">
        <v>3788.4</v>
      </c>
      <c r="D41">
        <v>18219.5</v>
      </c>
      <c r="E41">
        <v>14942.3</v>
      </c>
      <c r="F41">
        <f t="shared" si="7"/>
        <v>24082.1</v>
      </c>
      <c r="G41">
        <f t="shared" si="7"/>
        <v>18730.7</v>
      </c>
      <c r="H41" s="33">
        <f t="shared" si="8"/>
        <v>0.28570208267710218</v>
      </c>
      <c r="I41">
        <f t="shared" si="5"/>
        <v>380.59999999999854</v>
      </c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4"/>
      <c r="AE41" s="164"/>
      <c r="AF41" s="164"/>
    </row>
    <row r="42" spans="1:32" x14ac:dyDescent="0.2">
      <c r="A42" s="76">
        <f t="shared" si="3"/>
        <v>39128</v>
      </c>
      <c r="B42" s="82">
        <v>5735.7</v>
      </c>
      <c r="C42">
        <v>3543.9</v>
      </c>
      <c r="D42">
        <v>18951.3</v>
      </c>
      <c r="E42">
        <v>15690.6</v>
      </c>
      <c r="F42">
        <f t="shared" si="7"/>
        <v>24687</v>
      </c>
      <c r="G42">
        <f t="shared" si="7"/>
        <v>19234.5</v>
      </c>
      <c r="H42" s="33">
        <f t="shared" si="8"/>
        <v>0.28347500584886531</v>
      </c>
      <c r="I42">
        <f t="shared" si="5"/>
        <v>604.90000000000146</v>
      </c>
      <c r="J42">
        <v>1100</v>
      </c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</row>
    <row r="43" spans="1:32" x14ac:dyDescent="0.2">
      <c r="A43" s="76">
        <f t="shared" si="3"/>
        <v>39135</v>
      </c>
      <c r="B43" s="82">
        <v>5217.1000000000004</v>
      </c>
      <c r="C43">
        <v>3406.2</v>
      </c>
      <c r="D43">
        <v>19885.5</v>
      </c>
      <c r="E43">
        <v>16195.8</v>
      </c>
      <c r="F43">
        <f t="shared" si="7"/>
        <v>25102.6</v>
      </c>
      <c r="G43">
        <f t="shared" si="7"/>
        <v>19602</v>
      </c>
      <c r="H43" s="33">
        <f t="shared" si="8"/>
        <v>0.28061422303846539</v>
      </c>
      <c r="I43">
        <f t="shared" si="5"/>
        <v>415.59999999999854</v>
      </c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</row>
    <row r="44" spans="1:32" x14ac:dyDescent="0.2">
      <c r="A44" s="76">
        <f t="shared" si="3"/>
        <v>39142</v>
      </c>
      <c r="B44" s="82">
        <v>4919.8</v>
      </c>
      <c r="C44">
        <v>3133.7</v>
      </c>
      <c r="D44">
        <v>20748.8</v>
      </c>
      <c r="E44">
        <v>16972.900000000001</v>
      </c>
      <c r="F44">
        <f t="shared" si="7"/>
        <v>25668.6</v>
      </c>
      <c r="G44">
        <f t="shared" si="7"/>
        <v>20106.600000000002</v>
      </c>
      <c r="H44" s="33">
        <f t="shared" si="8"/>
        <v>0.27662558562859929</v>
      </c>
      <c r="I44">
        <f t="shared" si="5"/>
        <v>566</v>
      </c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164"/>
      <c r="AD44" s="164"/>
      <c r="AE44" s="164"/>
      <c r="AF44" s="164"/>
    </row>
    <row r="45" spans="1:32" x14ac:dyDescent="0.2">
      <c r="A45" s="76">
        <f t="shared" si="3"/>
        <v>39149</v>
      </c>
      <c r="B45" s="82">
        <v>4587.1000000000004</v>
      </c>
      <c r="C45">
        <v>2675</v>
      </c>
      <c r="D45">
        <v>21525.1</v>
      </c>
      <c r="E45">
        <v>17813</v>
      </c>
      <c r="F45">
        <f t="shared" si="7"/>
        <v>26112.199999999997</v>
      </c>
      <c r="G45">
        <f t="shared" si="7"/>
        <v>20488</v>
      </c>
      <c r="H45" s="33">
        <f t="shared" si="8"/>
        <v>0.2745119094103865</v>
      </c>
      <c r="I45">
        <f t="shared" si="5"/>
        <v>443.59999999999854</v>
      </c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  <c r="AA45" s="164"/>
      <c r="AB45" s="164"/>
      <c r="AC45" s="164"/>
      <c r="AD45" s="164"/>
      <c r="AE45" s="164"/>
      <c r="AF45" s="164"/>
    </row>
    <row r="46" spans="1:32" x14ac:dyDescent="0.2">
      <c r="A46" s="76">
        <f t="shared" si="3"/>
        <v>39156</v>
      </c>
      <c r="B46" s="82">
        <v>4602.1000000000004</v>
      </c>
      <c r="C46">
        <v>2367.9</v>
      </c>
      <c r="D46">
        <v>22033.3</v>
      </c>
      <c r="E46">
        <v>18353.2</v>
      </c>
      <c r="F46">
        <f t="shared" si="7"/>
        <v>26635.4</v>
      </c>
      <c r="G46">
        <f t="shared" si="7"/>
        <v>20721.100000000002</v>
      </c>
      <c r="H46" s="33">
        <f t="shared" si="8"/>
        <v>0.28542403636872549</v>
      </c>
      <c r="I46">
        <f t="shared" si="5"/>
        <v>523.20000000000437</v>
      </c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</row>
    <row r="47" spans="1:32" x14ac:dyDescent="0.2">
      <c r="A47" s="76">
        <f t="shared" si="3"/>
        <v>39163</v>
      </c>
      <c r="B47" s="82">
        <v>4315.8</v>
      </c>
      <c r="C47">
        <v>1897.7</v>
      </c>
      <c r="D47">
        <v>22589.8</v>
      </c>
      <c r="E47">
        <v>19044</v>
      </c>
      <c r="F47">
        <f t="shared" si="7"/>
        <v>26905.599999999999</v>
      </c>
      <c r="G47">
        <f t="shared" si="7"/>
        <v>20941.7</v>
      </c>
      <c r="H47" s="33">
        <f t="shared" si="8"/>
        <v>0.28478585788164268</v>
      </c>
      <c r="I47">
        <f t="shared" si="5"/>
        <v>270.19999999999709</v>
      </c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</row>
    <row r="48" spans="1:32" x14ac:dyDescent="0.2">
      <c r="A48" s="76">
        <f t="shared" si="3"/>
        <v>39170</v>
      </c>
      <c r="B48" s="82">
        <v>3789.4</v>
      </c>
      <c r="C48">
        <v>1785.5</v>
      </c>
      <c r="D48">
        <v>23375.200000000001</v>
      </c>
      <c r="E48">
        <v>19510.5</v>
      </c>
      <c r="F48">
        <f t="shared" si="7"/>
        <v>27164.600000000002</v>
      </c>
      <c r="G48">
        <f t="shared" si="7"/>
        <v>21296</v>
      </c>
      <c r="H48" s="33">
        <f t="shared" si="8"/>
        <v>0.2755728775356876</v>
      </c>
      <c r="I48">
        <f t="shared" si="5"/>
        <v>259.00000000000364</v>
      </c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</row>
    <row r="49" spans="1:32" x14ac:dyDescent="0.2">
      <c r="A49" s="76">
        <f t="shared" si="3"/>
        <v>39177</v>
      </c>
      <c r="B49">
        <v>3393.8</v>
      </c>
      <c r="C49">
        <v>1942.1</v>
      </c>
      <c r="D49">
        <v>23907.8</v>
      </c>
      <c r="E49">
        <v>19698.099999999999</v>
      </c>
      <c r="F49">
        <f t="shared" ref="F49:G70" si="9">+B49+D49</f>
        <v>27301.599999999999</v>
      </c>
      <c r="G49">
        <f t="shared" si="9"/>
        <v>21640.199999999997</v>
      </c>
      <c r="H49" s="33">
        <f t="shared" ref="H49:H171" si="10">+F49/G49-1</f>
        <v>0.26161495734789897</v>
      </c>
      <c r="I49">
        <f t="shared" si="5"/>
        <v>136.99999999999636</v>
      </c>
      <c r="J49">
        <f>AVERAGE(I52:I66)</f>
        <v>196.64666666666648</v>
      </c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</row>
    <row r="50" spans="1:32" x14ac:dyDescent="0.2">
      <c r="A50" s="76">
        <f t="shared" si="3"/>
        <v>39184</v>
      </c>
      <c r="B50">
        <v>3200.5</v>
      </c>
      <c r="C50">
        <v>1848</v>
      </c>
      <c r="D50">
        <v>24384.6</v>
      </c>
      <c r="E50">
        <v>19986.8</v>
      </c>
      <c r="F50">
        <f t="shared" si="9"/>
        <v>27585.1</v>
      </c>
      <c r="G50">
        <f t="shared" si="9"/>
        <v>21834.799999999999</v>
      </c>
      <c r="H50" s="33">
        <f t="shared" si="10"/>
        <v>0.2633548280726179</v>
      </c>
      <c r="I50">
        <f t="shared" si="5"/>
        <v>283.5</v>
      </c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</row>
    <row r="51" spans="1:32" x14ac:dyDescent="0.2">
      <c r="A51" s="76">
        <f t="shared" si="3"/>
        <v>39191</v>
      </c>
      <c r="B51">
        <v>3168.5</v>
      </c>
      <c r="C51">
        <v>1686.7</v>
      </c>
      <c r="D51">
        <v>24839</v>
      </c>
      <c r="E51">
        <v>20259.5</v>
      </c>
      <c r="F51">
        <f t="shared" si="9"/>
        <v>28007.5</v>
      </c>
      <c r="G51">
        <f t="shared" si="9"/>
        <v>21946.2</v>
      </c>
      <c r="H51" s="33">
        <f t="shared" si="10"/>
        <v>0.27618904411697698</v>
      </c>
      <c r="I51">
        <f t="shared" si="5"/>
        <v>422.40000000000146</v>
      </c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</row>
    <row r="52" spans="1:32" x14ac:dyDescent="0.2">
      <c r="A52" s="76">
        <f t="shared" si="3"/>
        <v>39198</v>
      </c>
      <c r="B52">
        <v>2666.6</v>
      </c>
      <c r="C52">
        <v>1508.9</v>
      </c>
      <c r="D52">
        <v>25270.3</v>
      </c>
      <c r="E52">
        <v>20619.8</v>
      </c>
      <c r="F52">
        <f t="shared" si="9"/>
        <v>27936.899999999998</v>
      </c>
      <c r="G52">
        <f t="shared" si="9"/>
        <v>22128.7</v>
      </c>
      <c r="H52" s="33">
        <f t="shared" si="10"/>
        <v>0.26247362023074094</v>
      </c>
      <c r="I52">
        <f t="shared" si="5"/>
        <v>-70.600000000002183</v>
      </c>
      <c r="J52" s="83" t="s">
        <v>39</v>
      </c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</row>
    <row r="53" spans="1:32" x14ac:dyDescent="0.2">
      <c r="A53" s="76">
        <f t="shared" si="3"/>
        <v>39205</v>
      </c>
      <c r="B53">
        <v>2474.6999999999998</v>
      </c>
      <c r="C53">
        <v>1634</v>
      </c>
      <c r="D53">
        <v>25666</v>
      </c>
      <c r="E53">
        <v>20883</v>
      </c>
      <c r="F53">
        <f t="shared" si="9"/>
        <v>28140.7</v>
      </c>
      <c r="G53">
        <f t="shared" si="9"/>
        <v>22517</v>
      </c>
      <c r="H53" s="33">
        <f t="shared" si="10"/>
        <v>0.24975351956299696</v>
      </c>
      <c r="I53">
        <f t="shared" si="5"/>
        <v>203.80000000000291</v>
      </c>
      <c r="J53">
        <v>958.8</v>
      </c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</row>
    <row r="54" spans="1:32" x14ac:dyDescent="0.2">
      <c r="A54" s="76">
        <f t="shared" si="3"/>
        <v>39212</v>
      </c>
      <c r="B54">
        <v>2453.6</v>
      </c>
      <c r="C54">
        <v>1763.8</v>
      </c>
      <c r="D54">
        <v>25910.3</v>
      </c>
      <c r="E54">
        <v>21086</v>
      </c>
      <c r="F54">
        <f t="shared" si="9"/>
        <v>28363.899999999998</v>
      </c>
      <c r="G54">
        <f t="shared" si="9"/>
        <v>22849.8</v>
      </c>
      <c r="H54" s="33">
        <f t="shared" si="10"/>
        <v>0.24131939885688269</v>
      </c>
      <c r="I54">
        <f t="shared" si="5"/>
        <v>223.19999999999709</v>
      </c>
      <c r="J54">
        <v>1094.8</v>
      </c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</row>
    <row r="55" spans="1:32" x14ac:dyDescent="0.2">
      <c r="A55" s="76">
        <f t="shared" si="3"/>
        <v>39219</v>
      </c>
      <c r="B55">
        <v>2207</v>
      </c>
      <c r="C55">
        <v>1817.9</v>
      </c>
      <c r="D55">
        <v>26240.1</v>
      </c>
      <c r="E55">
        <v>21266.3</v>
      </c>
      <c r="F55">
        <f t="shared" si="9"/>
        <v>28447.1</v>
      </c>
      <c r="G55">
        <f t="shared" si="9"/>
        <v>23084.2</v>
      </c>
      <c r="H55" s="33">
        <f t="shared" si="10"/>
        <v>0.23231907538489516</v>
      </c>
      <c r="I55">
        <f t="shared" si="5"/>
        <v>83.200000000000728</v>
      </c>
      <c r="J55">
        <v>3352.8</v>
      </c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</row>
    <row r="56" spans="1:32" x14ac:dyDescent="0.2">
      <c r="A56" s="76">
        <f t="shared" si="3"/>
        <v>39226</v>
      </c>
      <c r="B56">
        <v>2331.6</v>
      </c>
      <c r="C56">
        <v>1808.5</v>
      </c>
      <c r="D56">
        <v>26460.799999999999</v>
      </c>
      <c r="E56">
        <v>21621.7</v>
      </c>
      <c r="F56">
        <f t="shared" si="9"/>
        <v>28792.399999999998</v>
      </c>
      <c r="G56">
        <f t="shared" si="9"/>
        <v>23430.2</v>
      </c>
      <c r="H56" s="33">
        <f t="shared" si="10"/>
        <v>0.22885848178846091</v>
      </c>
      <c r="I56">
        <f t="shared" si="5"/>
        <v>345.29999999999927</v>
      </c>
      <c r="J56">
        <v>3883.4</v>
      </c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</row>
    <row r="57" spans="1:32" x14ac:dyDescent="0.2">
      <c r="A57" s="76">
        <f t="shared" si="3"/>
        <v>39233</v>
      </c>
      <c r="B57">
        <v>2391.8000000000002</v>
      </c>
      <c r="C57">
        <v>1733</v>
      </c>
      <c r="D57">
        <v>26600.7</v>
      </c>
      <c r="E57">
        <v>21877.9</v>
      </c>
      <c r="F57">
        <f t="shared" si="9"/>
        <v>28992.5</v>
      </c>
      <c r="G57">
        <f t="shared" si="9"/>
        <v>23610.9</v>
      </c>
      <c r="H57" s="33">
        <f t="shared" si="10"/>
        <v>0.22792862618536347</v>
      </c>
      <c r="I57">
        <f t="shared" si="5"/>
        <v>200.10000000000218</v>
      </c>
      <c r="J57">
        <v>3908.4</v>
      </c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4"/>
      <c r="AD57" s="164"/>
      <c r="AE57" s="164"/>
      <c r="AF57" s="164"/>
    </row>
    <row r="58" spans="1:32" x14ac:dyDescent="0.2">
      <c r="A58" s="76">
        <f t="shared" si="3"/>
        <v>39240</v>
      </c>
      <c r="B58">
        <v>2262</v>
      </c>
      <c r="C58">
        <v>1900.8</v>
      </c>
      <c r="D58">
        <v>26951.7</v>
      </c>
      <c r="E58">
        <v>22093.599999999999</v>
      </c>
      <c r="F58">
        <f t="shared" si="9"/>
        <v>29213.7</v>
      </c>
      <c r="G58">
        <f t="shared" si="9"/>
        <v>23994.399999999998</v>
      </c>
      <c r="H58" s="33">
        <f t="shared" si="10"/>
        <v>0.21752158837061986</v>
      </c>
      <c r="I58">
        <f t="shared" si="5"/>
        <v>221.20000000000073</v>
      </c>
      <c r="J58">
        <v>3908.4</v>
      </c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</row>
    <row r="59" spans="1:32" x14ac:dyDescent="0.2">
      <c r="A59" s="76">
        <f t="shared" si="3"/>
        <v>39247</v>
      </c>
      <c r="B59">
        <v>2453.9</v>
      </c>
      <c r="C59">
        <v>1892.6</v>
      </c>
      <c r="D59">
        <v>27119.1</v>
      </c>
      <c r="E59">
        <v>22301.9</v>
      </c>
      <c r="F59">
        <f t="shared" si="9"/>
        <v>29573</v>
      </c>
      <c r="G59">
        <f t="shared" si="9"/>
        <v>24194.5</v>
      </c>
      <c r="H59" s="33">
        <f t="shared" si="10"/>
        <v>0.22230258943148229</v>
      </c>
      <c r="I59">
        <f t="shared" si="5"/>
        <v>359.29999999999927</v>
      </c>
      <c r="J59">
        <v>3939.9</v>
      </c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4"/>
      <c r="AD59" s="164"/>
      <c r="AE59" s="164"/>
      <c r="AF59" s="164"/>
    </row>
    <row r="60" spans="1:32" x14ac:dyDescent="0.2">
      <c r="A60" s="76">
        <f t="shared" si="3"/>
        <v>39254</v>
      </c>
      <c r="B60">
        <v>2282.1</v>
      </c>
      <c r="C60">
        <v>1954.1</v>
      </c>
      <c r="D60">
        <v>27530.6</v>
      </c>
      <c r="E60">
        <v>22600.400000000001</v>
      </c>
      <c r="F60">
        <f t="shared" si="9"/>
        <v>29812.699999999997</v>
      </c>
      <c r="G60">
        <f t="shared" si="9"/>
        <v>24554.5</v>
      </c>
      <c r="H60" s="33">
        <f t="shared" si="10"/>
        <v>0.21414404691604383</v>
      </c>
      <c r="I60">
        <f t="shared" ref="I60:I67" si="11">+F60-F59</f>
        <v>239.69999999999709</v>
      </c>
      <c r="J60">
        <v>3947.9</v>
      </c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  <c r="AA60" s="164"/>
      <c r="AB60" s="164"/>
      <c r="AC60" s="164"/>
      <c r="AD60" s="164"/>
      <c r="AE60" s="164"/>
      <c r="AF60" s="164"/>
    </row>
    <row r="61" spans="1:32" x14ac:dyDescent="0.2">
      <c r="A61" s="76">
        <f t="shared" si="3"/>
        <v>39261</v>
      </c>
      <c r="B61">
        <v>2189.9</v>
      </c>
      <c r="C61">
        <v>1943.1</v>
      </c>
      <c r="D61">
        <v>27814.6</v>
      </c>
      <c r="E61">
        <v>22826.9</v>
      </c>
      <c r="F61">
        <f t="shared" si="9"/>
        <v>30004.5</v>
      </c>
      <c r="G61">
        <f t="shared" si="9"/>
        <v>24770</v>
      </c>
      <c r="H61" s="33">
        <f t="shared" si="10"/>
        <v>0.21132418247880502</v>
      </c>
      <c r="I61">
        <f t="shared" si="11"/>
        <v>191.80000000000291</v>
      </c>
      <c r="J61">
        <v>4084.3</v>
      </c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</row>
    <row r="62" spans="1:32" x14ac:dyDescent="0.2">
      <c r="A62" s="76">
        <f t="shared" si="3"/>
        <v>39268</v>
      </c>
      <c r="B62">
        <v>2147.4</v>
      </c>
      <c r="C62">
        <v>2118.6</v>
      </c>
      <c r="D62">
        <v>28002.1</v>
      </c>
      <c r="E62">
        <v>22966.7</v>
      </c>
      <c r="F62">
        <f t="shared" si="9"/>
        <v>30149.5</v>
      </c>
      <c r="G62">
        <f t="shared" si="9"/>
        <v>25085.3</v>
      </c>
      <c r="H62" s="33">
        <f t="shared" si="10"/>
        <v>0.20187918820982809</v>
      </c>
      <c r="I62">
        <f t="shared" si="11"/>
        <v>145</v>
      </c>
      <c r="J62">
        <v>4123.3</v>
      </c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164"/>
      <c r="AC62" s="164"/>
      <c r="AD62" s="164"/>
      <c r="AE62" s="164"/>
      <c r="AF62" s="164"/>
    </row>
    <row r="63" spans="1:32" x14ac:dyDescent="0.2">
      <c r="A63" s="76">
        <f t="shared" si="3"/>
        <v>39275</v>
      </c>
      <c r="B63">
        <v>2005.1</v>
      </c>
      <c r="C63">
        <v>1999.8</v>
      </c>
      <c r="D63">
        <v>28325.3</v>
      </c>
      <c r="E63">
        <v>23321.599999999999</v>
      </c>
      <c r="F63">
        <f t="shared" si="9"/>
        <v>30330.399999999998</v>
      </c>
      <c r="G63">
        <f t="shared" si="9"/>
        <v>25321.399999999998</v>
      </c>
      <c r="H63" s="33">
        <f t="shared" si="10"/>
        <v>0.19781686636599871</v>
      </c>
      <c r="I63">
        <f t="shared" si="11"/>
        <v>180.89999999999782</v>
      </c>
      <c r="J63">
        <v>4288.2</v>
      </c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</row>
    <row r="64" spans="1:32" x14ac:dyDescent="0.2">
      <c r="A64" s="76">
        <f t="shared" si="3"/>
        <v>39282</v>
      </c>
      <c r="B64">
        <v>2119.1</v>
      </c>
      <c r="C64">
        <v>1901.4</v>
      </c>
      <c r="D64">
        <v>28499.7</v>
      </c>
      <c r="E64">
        <v>23618.6</v>
      </c>
      <c r="F64">
        <f t="shared" si="9"/>
        <v>30618.799999999999</v>
      </c>
      <c r="G64">
        <f t="shared" si="9"/>
        <v>25520</v>
      </c>
      <c r="H64" s="33">
        <f t="shared" si="10"/>
        <v>0.19979623824451398</v>
      </c>
      <c r="I64">
        <f t="shared" si="11"/>
        <v>288.40000000000146</v>
      </c>
      <c r="J64">
        <v>4316.5</v>
      </c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</row>
    <row r="65" spans="1:32" x14ac:dyDescent="0.2">
      <c r="A65" s="76">
        <f t="shared" si="3"/>
        <v>39289</v>
      </c>
      <c r="B65">
        <v>2149</v>
      </c>
      <c r="C65">
        <v>1841.7</v>
      </c>
      <c r="D65">
        <v>28654.9</v>
      </c>
      <c r="E65">
        <v>23855.599999999999</v>
      </c>
      <c r="F65">
        <f t="shared" si="9"/>
        <v>30803.9</v>
      </c>
      <c r="G65">
        <f t="shared" si="9"/>
        <v>25697.3</v>
      </c>
      <c r="H65" s="33">
        <f t="shared" si="10"/>
        <v>0.19872126643655186</v>
      </c>
      <c r="I65">
        <f t="shared" si="11"/>
        <v>185.10000000000218</v>
      </c>
      <c r="J65">
        <v>4571.7</v>
      </c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</row>
    <row r="66" spans="1:32" x14ac:dyDescent="0.2">
      <c r="A66" s="76">
        <f t="shared" si="3"/>
        <v>39296</v>
      </c>
      <c r="B66">
        <v>1852.6</v>
      </c>
      <c r="C66">
        <v>1662.4</v>
      </c>
      <c r="D66">
        <v>29104.6</v>
      </c>
      <c r="E66">
        <v>24309.5</v>
      </c>
      <c r="F66">
        <f t="shared" si="9"/>
        <v>30957.199999999997</v>
      </c>
      <c r="G66">
        <f t="shared" si="9"/>
        <v>25971.9</v>
      </c>
      <c r="H66" s="33">
        <f t="shared" si="10"/>
        <v>0.19194976108794481</v>
      </c>
      <c r="I66">
        <f t="shared" si="11"/>
        <v>153.29999999999563</v>
      </c>
      <c r="J66">
        <v>4948.8</v>
      </c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</row>
    <row r="67" spans="1:32" x14ac:dyDescent="0.2">
      <c r="A67" s="76">
        <f t="shared" si="3"/>
        <v>39303</v>
      </c>
      <c r="B67">
        <v>1914.6</v>
      </c>
      <c r="C67">
        <v>1732.7</v>
      </c>
      <c r="D67">
        <v>29278.799999999999</v>
      </c>
      <c r="E67">
        <v>24496.7</v>
      </c>
      <c r="F67">
        <f t="shared" si="9"/>
        <v>31193.399999999998</v>
      </c>
      <c r="G67">
        <f t="shared" si="9"/>
        <v>26229.4</v>
      </c>
      <c r="H67" s="33">
        <f t="shared" si="10"/>
        <v>0.18925328066978264</v>
      </c>
      <c r="I67">
        <f t="shared" si="11"/>
        <v>236.20000000000073</v>
      </c>
      <c r="J67">
        <v>5026.1000000000004</v>
      </c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</row>
    <row r="68" spans="1:32" x14ac:dyDescent="0.2">
      <c r="A68" s="76">
        <f t="shared" si="3"/>
        <v>39310</v>
      </c>
      <c r="B68">
        <v>1649.7</v>
      </c>
      <c r="C68">
        <v>1451.1</v>
      </c>
      <c r="D68">
        <v>29549.3</v>
      </c>
      <c r="E68">
        <v>24825.5</v>
      </c>
      <c r="F68">
        <f t="shared" si="9"/>
        <v>31199</v>
      </c>
      <c r="G68">
        <f t="shared" si="9"/>
        <v>26276.6</v>
      </c>
      <c r="H68" s="33">
        <f t="shared" si="10"/>
        <v>0.18733017209227998</v>
      </c>
      <c r="I68">
        <f>+F68-F67</f>
        <v>5.6000000000021828</v>
      </c>
      <c r="J68">
        <v>5978.1</v>
      </c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</row>
    <row r="69" spans="1:32" x14ac:dyDescent="0.2">
      <c r="A69" s="76">
        <f t="shared" si="3"/>
        <v>39317</v>
      </c>
      <c r="B69">
        <v>1245.8</v>
      </c>
      <c r="C69">
        <v>1103.2</v>
      </c>
      <c r="D69">
        <v>29870.7</v>
      </c>
      <c r="E69">
        <v>25203</v>
      </c>
      <c r="F69">
        <f t="shared" si="9"/>
        <v>31116.5</v>
      </c>
      <c r="G69">
        <f t="shared" si="9"/>
        <v>26306.2</v>
      </c>
      <c r="H69" s="33">
        <f t="shared" si="10"/>
        <v>0.18285803346739549</v>
      </c>
      <c r="I69">
        <f>+F69-F68</f>
        <v>-82.5</v>
      </c>
      <c r="J69">
        <v>6382.2</v>
      </c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</row>
    <row r="70" spans="1:32" x14ac:dyDescent="0.2">
      <c r="A70" s="76">
        <f t="shared" si="3"/>
        <v>39324</v>
      </c>
      <c r="B70">
        <v>990.1</v>
      </c>
      <c r="C70">
        <v>813.8</v>
      </c>
      <c r="D70">
        <v>30261</v>
      </c>
      <c r="E70">
        <v>25510.3</v>
      </c>
      <c r="F70">
        <f t="shared" si="9"/>
        <v>31251.1</v>
      </c>
      <c r="G70">
        <f t="shared" si="9"/>
        <v>26324.1</v>
      </c>
      <c r="H70" s="33">
        <f t="shared" si="10"/>
        <v>0.18716689269528675</v>
      </c>
      <c r="I70">
        <f>+F70-F69</f>
        <v>134.59999999999854</v>
      </c>
      <c r="J70">
        <v>6814.2</v>
      </c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</row>
    <row r="71" spans="1:32" x14ac:dyDescent="0.2">
      <c r="A71" s="77">
        <f t="shared" si="3"/>
        <v>39331</v>
      </c>
      <c r="B71">
        <v>7996.5</v>
      </c>
      <c r="C71">
        <v>7003.7</v>
      </c>
      <c r="F71">
        <v>8107</v>
      </c>
      <c r="G71">
        <v>7210.8</v>
      </c>
      <c r="H71" s="33">
        <f t="shared" si="10"/>
        <v>0.12428579353192437</v>
      </c>
      <c r="I71">
        <f t="shared" ref="I71:I91" si="12">+F71-F70</f>
        <v>-23144.1</v>
      </c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</row>
    <row r="72" spans="1:32" x14ac:dyDescent="0.2">
      <c r="A72" s="76">
        <f t="shared" si="3"/>
        <v>39338</v>
      </c>
      <c r="B72">
        <v>8105.6</v>
      </c>
      <c r="C72">
        <v>7408.7</v>
      </c>
      <c r="D72">
        <v>515</v>
      </c>
      <c r="E72">
        <v>558.9</v>
      </c>
      <c r="F72">
        <f t="shared" ref="F72:G171" si="13">+B72+D72</f>
        <v>8620.6</v>
      </c>
      <c r="G72">
        <f t="shared" si="13"/>
        <v>7967.5999999999995</v>
      </c>
      <c r="H72" s="33">
        <f t="shared" si="10"/>
        <v>8.1956925548471338E-2</v>
      </c>
      <c r="I72">
        <f t="shared" si="12"/>
        <v>513.60000000000036</v>
      </c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</row>
    <row r="73" spans="1:32" x14ac:dyDescent="0.2">
      <c r="A73" s="76">
        <f t="shared" si="3"/>
        <v>39345</v>
      </c>
      <c r="B73">
        <v>8366.4</v>
      </c>
      <c r="C73">
        <v>7970.7</v>
      </c>
      <c r="D73">
        <v>999.9</v>
      </c>
      <c r="E73">
        <v>863.5</v>
      </c>
      <c r="F73">
        <f t="shared" si="13"/>
        <v>9366.2999999999993</v>
      </c>
      <c r="G73">
        <f t="shared" si="13"/>
        <v>8834.2000000000007</v>
      </c>
      <c r="H73" s="33">
        <f t="shared" si="10"/>
        <v>6.0231826311380576E-2</v>
      </c>
      <c r="I73">
        <f t="shared" si="12"/>
        <v>745.69999999999891</v>
      </c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</row>
    <row r="74" spans="1:32" x14ac:dyDescent="0.2">
      <c r="A74" s="76">
        <f t="shared" si="3"/>
        <v>39352</v>
      </c>
      <c r="B74">
        <v>8752.9</v>
      </c>
      <c r="C74">
        <v>8592.1</v>
      </c>
      <c r="D74">
        <v>1279.3</v>
      </c>
      <c r="E74">
        <v>1437</v>
      </c>
      <c r="F74">
        <f t="shared" si="13"/>
        <v>10032.199999999999</v>
      </c>
      <c r="G74">
        <f t="shared" si="13"/>
        <v>10029.1</v>
      </c>
      <c r="H74" s="33">
        <f t="shared" si="10"/>
        <v>3.0910051749399869E-4</v>
      </c>
      <c r="I74">
        <f t="shared" si="12"/>
        <v>665.89999999999964</v>
      </c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</row>
    <row r="75" spans="1:32" x14ac:dyDescent="0.2">
      <c r="A75" s="76">
        <f t="shared" si="3"/>
        <v>39359</v>
      </c>
      <c r="B75">
        <v>8771.5</v>
      </c>
      <c r="C75">
        <v>8954.1</v>
      </c>
      <c r="D75">
        <v>1810.9</v>
      </c>
      <c r="E75">
        <v>2161.1</v>
      </c>
      <c r="F75">
        <f t="shared" si="13"/>
        <v>10582.4</v>
      </c>
      <c r="G75">
        <f t="shared" si="13"/>
        <v>11115.2</v>
      </c>
      <c r="H75" s="33">
        <f t="shared" si="10"/>
        <v>-4.7934360155462929E-2</v>
      </c>
      <c r="I75">
        <f t="shared" si="12"/>
        <v>550.20000000000073</v>
      </c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</row>
    <row r="76" spans="1:32" x14ac:dyDescent="0.2">
      <c r="A76" s="76">
        <f t="shared" si="3"/>
        <v>39366</v>
      </c>
      <c r="B76">
        <v>8536.1</v>
      </c>
      <c r="C76">
        <v>8995.7999999999993</v>
      </c>
      <c r="D76">
        <v>2796.9</v>
      </c>
      <c r="E76">
        <v>2987.8</v>
      </c>
      <c r="F76">
        <f t="shared" si="13"/>
        <v>11333</v>
      </c>
      <c r="G76">
        <f t="shared" si="13"/>
        <v>11983.599999999999</v>
      </c>
      <c r="H76" s="33">
        <f t="shared" si="10"/>
        <v>-5.4290864181047338E-2</v>
      </c>
      <c r="I76">
        <f t="shared" si="12"/>
        <v>750.60000000000036</v>
      </c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</row>
    <row r="77" spans="1:32" x14ac:dyDescent="0.2">
      <c r="A77" s="76">
        <f t="shared" si="3"/>
        <v>39373</v>
      </c>
      <c r="B77">
        <v>8132.9</v>
      </c>
      <c r="C77">
        <v>8438.7000000000007</v>
      </c>
      <c r="D77">
        <v>3663.5</v>
      </c>
      <c r="E77">
        <v>4168.8</v>
      </c>
      <c r="F77">
        <f t="shared" si="13"/>
        <v>11796.4</v>
      </c>
      <c r="G77">
        <f t="shared" si="13"/>
        <v>12607.5</v>
      </c>
      <c r="H77" s="33">
        <f t="shared" si="10"/>
        <v>-6.4334721395994499E-2</v>
      </c>
      <c r="I77">
        <f t="shared" si="12"/>
        <v>463.39999999999964</v>
      </c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</row>
    <row r="78" spans="1:32" x14ac:dyDescent="0.2">
      <c r="A78" s="76">
        <f t="shared" si="3"/>
        <v>39380</v>
      </c>
      <c r="B78">
        <v>8069.3</v>
      </c>
      <c r="C78">
        <v>7852.8</v>
      </c>
      <c r="D78">
        <v>4467.7</v>
      </c>
      <c r="E78">
        <v>5394.9</v>
      </c>
      <c r="F78">
        <f t="shared" si="13"/>
        <v>12537</v>
      </c>
      <c r="G78">
        <f t="shared" si="13"/>
        <v>13247.7</v>
      </c>
      <c r="H78" s="33">
        <f t="shared" si="10"/>
        <v>-5.3647048166851619E-2</v>
      </c>
      <c r="I78">
        <f t="shared" si="12"/>
        <v>740.60000000000036</v>
      </c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</row>
    <row r="79" spans="1:32" x14ac:dyDescent="0.2">
      <c r="A79" s="76">
        <f t="shared" si="3"/>
        <v>39387</v>
      </c>
      <c r="B79">
        <v>7855.6</v>
      </c>
      <c r="C79">
        <v>7496.7</v>
      </c>
      <c r="D79">
        <v>5296</v>
      </c>
      <c r="E79">
        <v>6460.1</v>
      </c>
      <c r="F79">
        <f t="shared" si="13"/>
        <v>13151.6</v>
      </c>
      <c r="G79">
        <f t="shared" si="13"/>
        <v>13956.8</v>
      </c>
      <c r="H79" s="33">
        <f t="shared" si="10"/>
        <v>-5.7692307692307598E-2</v>
      </c>
      <c r="I79">
        <f t="shared" si="12"/>
        <v>614.60000000000036</v>
      </c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</row>
    <row r="80" spans="1:32" x14ac:dyDescent="0.2">
      <c r="A80" s="76">
        <f t="shared" si="3"/>
        <v>39394</v>
      </c>
      <c r="B80">
        <v>8440.1</v>
      </c>
      <c r="C80">
        <v>7080.1</v>
      </c>
      <c r="D80">
        <v>6007.8</v>
      </c>
      <c r="E80">
        <v>7624.1</v>
      </c>
      <c r="F80">
        <f t="shared" si="13"/>
        <v>14447.900000000001</v>
      </c>
      <c r="G80">
        <f t="shared" si="13"/>
        <v>14704.2</v>
      </c>
      <c r="H80" s="33">
        <f t="shared" si="10"/>
        <v>-1.7430394037077801E-2</v>
      </c>
      <c r="I80">
        <f t="shared" si="12"/>
        <v>1296.3000000000011</v>
      </c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</row>
    <row r="81" spans="1:32" x14ac:dyDescent="0.2">
      <c r="A81" s="76">
        <f t="shared" si="3"/>
        <v>39401</v>
      </c>
      <c r="B81">
        <v>9589.9</v>
      </c>
      <c r="C81">
        <v>7272.5</v>
      </c>
      <c r="D81">
        <v>6665.5</v>
      </c>
      <c r="E81">
        <v>8233.6</v>
      </c>
      <c r="F81">
        <f t="shared" si="13"/>
        <v>16255.4</v>
      </c>
      <c r="G81">
        <f t="shared" si="13"/>
        <v>15506.1</v>
      </c>
      <c r="H81" s="33">
        <f t="shared" si="10"/>
        <v>4.8322918077401855E-2</v>
      </c>
      <c r="I81">
        <f t="shared" si="12"/>
        <v>1807.4999999999982</v>
      </c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</row>
    <row r="82" spans="1:32" x14ac:dyDescent="0.2">
      <c r="A82" s="76">
        <f t="shared" si="3"/>
        <v>39408</v>
      </c>
      <c r="B82">
        <v>9732.6</v>
      </c>
      <c r="C82">
        <v>7331.3</v>
      </c>
      <c r="D82">
        <v>7640.7</v>
      </c>
      <c r="E82">
        <v>8904.2000000000007</v>
      </c>
      <c r="F82">
        <f t="shared" si="13"/>
        <v>17373.3</v>
      </c>
      <c r="G82">
        <f t="shared" si="13"/>
        <v>16235.5</v>
      </c>
      <c r="H82" s="33">
        <f t="shared" si="10"/>
        <v>7.0080995349696584E-2</v>
      </c>
      <c r="I82">
        <f t="shared" si="12"/>
        <v>1117.8999999999996</v>
      </c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</row>
    <row r="83" spans="1:32" x14ac:dyDescent="0.2">
      <c r="A83" s="76">
        <f t="shared" si="3"/>
        <v>39415</v>
      </c>
      <c r="B83">
        <v>9797.1</v>
      </c>
      <c r="C83">
        <v>7068.1</v>
      </c>
      <c r="D83">
        <v>8380</v>
      </c>
      <c r="E83">
        <v>9834.2999999999993</v>
      </c>
      <c r="F83">
        <f t="shared" si="13"/>
        <v>18177.099999999999</v>
      </c>
      <c r="G83">
        <f t="shared" si="13"/>
        <v>16902.400000000001</v>
      </c>
      <c r="H83" s="33">
        <f t="shared" si="10"/>
        <v>7.5415325634229369E-2</v>
      </c>
      <c r="I83">
        <f t="shared" si="12"/>
        <v>803.79999999999927</v>
      </c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</row>
    <row r="84" spans="1:32" x14ac:dyDescent="0.2">
      <c r="A84" s="76">
        <f t="shared" si="3"/>
        <v>39422</v>
      </c>
      <c r="B84">
        <v>9868.7000000000007</v>
      </c>
      <c r="C84">
        <v>6897.6</v>
      </c>
      <c r="D84">
        <v>9279.9</v>
      </c>
      <c r="E84">
        <v>10895.5</v>
      </c>
      <c r="F84">
        <f t="shared" si="13"/>
        <v>19148.599999999999</v>
      </c>
      <c r="G84">
        <f t="shared" si="13"/>
        <v>17793.099999999999</v>
      </c>
      <c r="H84" s="33">
        <f t="shared" si="10"/>
        <v>7.6181216314189282E-2</v>
      </c>
      <c r="I84">
        <f t="shared" si="12"/>
        <v>971.5</v>
      </c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</row>
    <row r="85" spans="1:32" x14ac:dyDescent="0.2">
      <c r="A85" s="76">
        <f t="shared" si="3"/>
        <v>39429</v>
      </c>
      <c r="B85">
        <v>9638</v>
      </c>
      <c r="C85">
        <v>7010.6</v>
      </c>
      <c r="D85">
        <v>10367.6</v>
      </c>
      <c r="E85">
        <v>11524.5</v>
      </c>
      <c r="F85">
        <f t="shared" si="13"/>
        <v>20005.599999999999</v>
      </c>
      <c r="G85">
        <f t="shared" si="13"/>
        <v>18535.099999999999</v>
      </c>
      <c r="H85" s="33">
        <f t="shared" si="10"/>
        <v>7.9335962579106578E-2</v>
      </c>
      <c r="I85">
        <f t="shared" si="12"/>
        <v>857</v>
      </c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</row>
    <row r="86" spans="1:32" x14ac:dyDescent="0.2">
      <c r="A86" s="76">
        <f t="shared" si="3"/>
        <v>39436</v>
      </c>
      <c r="B86">
        <v>9486.7999999999993</v>
      </c>
      <c r="C86">
        <v>7375.7</v>
      </c>
      <c r="D86">
        <v>11201.9</v>
      </c>
      <c r="E86">
        <v>12196.8</v>
      </c>
      <c r="F86">
        <f t="shared" si="13"/>
        <v>20688.699999999997</v>
      </c>
      <c r="G86">
        <f t="shared" si="13"/>
        <v>19572.5</v>
      </c>
      <c r="H86" s="33">
        <f t="shared" si="10"/>
        <v>5.7028994763060226E-2</v>
      </c>
      <c r="I86">
        <f t="shared" si="12"/>
        <v>683.09999999999854</v>
      </c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</row>
    <row r="87" spans="1:32" x14ac:dyDescent="0.2">
      <c r="A87" s="76">
        <f t="shared" si="3"/>
        <v>39443</v>
      </c>
      <c r="B87">
        <v>9040.6</v>
      </c>
      <c r="C87">
        <v>6886.2</v>
      </c>
      <c r="D87">
        <v>11788.6</v>
      </c>
      <c r="E87">
        <v>13025.2</v>
      </c>
      <c r="F87">
        <f t="shared" si="13"/>
        <v>20829.2</v>
      </c>
      <c r="G87">
        <f t="shared" si="13"/>
        <v>19911.400000000001</v>
      </c>
      <c r="H87" s="33">
        <f t="shared" si="10"/>
        <v>4.609419729401254E-2</v>
      </c>
      <c r="I87">
        <f t="shared" si="12"/>
        <v>140.50000000000364</v>
      </c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</row>
    <row r="88" spans="1:32" x14ac:dyDescent="0.2">
      <c r="A88" s="76">
        <f t="shared" si="3"/>
        <v>39450</v>
      </c>
      <c r="B88">
        <v>8218.2999999999993</v>
      </c>
      <c r="C88">
        <v>6917.8</v>
      </c>
      <c r="D88">
        <v>12729.2</v>
      </c>
      <c r="E88">
        <v>13583.2</v>
      </c>
      <c r="F88">
        <f t="shared" si="13"/>
        <v>20947.5</v>
      </c>
      <c r="G88">
        <f t="shared" si="13"/>
        <v>20501</v>
      </c>
      <c r="H88" s="33">
        <f t="shared" si="10"/>
        <v>2.1779425393883223E-2</v>
      </c>
      <c r="I88">
        <f t="shared" si="12"/>
        <v>118.29999999999927</v>
      </c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</row>
    <row r="89" spans="1:32" x14ac:dyDescent="0.2">
      <c r="A89" s="76">
        <f t="shared" si="3"/>
        <v>39457</v>
      </c>
      <c r="B89">
        <v>8428.4</v>
      </c>
      <c r="C89">
        <v>7138.7</v>
      </c>
      <c r="D89">
        <v>13484.3</v>
      </c>
      <c r="E89">
        <v>14458</v>
      </c>
      <c r="F89">
        <f t="shared" si="13"/>
        <v>21912.699999999997</v>
      </c>
      <c r="G89">
        <f t="shared" si="13"/>
        <v>21596.7</v>
      </c>
      <c r="H89" s="33">
        <f t="shared" si="10"/>
        <v>1.4631865053457149E-2</v>
      </c>
      <c r="I89">
        <f t="shared" si="12"/>
        <v>965.19999999999709</v>
      </c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</row>
    <row r="90" spans="1:32" x14ac:dyDescent="0.2">
      <c r="A90" s="76">
        <f t="shared" si="3"/>
        <v>39464</v>
      </c>
      <c r="B90">
        <v>8085</v>
      </c>
      <c r="C90">
        <v>7124.4</v>
      </c>
      <c r="D90">
        <v>14490.8</v>
      </c>
      <c r="E90">
        <v>15088</v>
      </c>
      <c r="F90">
        <f t="shared" si="13"/>
        <v>22575.8</v>
      </c>
      <c r="G90">
        <f t="shared" si="13"/>
        <v>22212.400000000001</v>
      </c>
      <c r="H90" s="33">
        <f t="shared" si="10"/>
        <v>1.6360231222200206E-2</v>
      </c>
      <c r="I90">
        <f t="shared" si="12"/>
        <v>663.10000000000218</v>
      </c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</row>
    <row r="91" spans="1:32" x14ac:dyDescent="0.2">
      <c r="A91" s="76">
        <f t="shared" si="3"/>
        <v>39471</v>
      </c>
      <c r="B91">
        <v>7840.7</v>
      </c>
      <c r="C91">
        <v>6778</v>
      </c>
      <c r="D91">
        <v>15223</v>
      </c>
      <c r="E91">
        <v>16112</v>
      </c>
      <c r="F91">
        <f t="shared" si="13"/>
        <v>23063.7</v>
      </c>
      <c r="G91">
        <f t="shared" si="13"/>
        <v>22890</v>
      </c>
      <c r="H91" s="33">
        <f t="shared" si="10"/>
        <v>7.5884665792922412E-3</v>
      </c>
      <c r="I91">
        <f t="shared" si="12"/>
        <v>487.90000000000146</v>
      </c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</row>
    <row r="92" spans="1:32" x14ac:dyDescent="0.2">
      <c r="A92" s="76">
        <f t="shared" si="3"/>
        <v>39478</v>
      </c>
      <c r="B92">
        <v>7985.7</v>
      </c>
      <c r="C92">
        <v>6685.8</v>
      </c>
      <c r="D92">
        <v>16115.1</v>
      </c>
      <c r="E92">
        <v>16951.7</v>
      </c>
      <c r="F92">
        <f t="shared" si="13"/>
        <v>24100.799999999999</v>
      </c>
      <c r="G92">
        <f t="shared" si="13"/>
        <v>23637.5</v>
      </c>
      <c r="H92" s="33">
        <f t="shared" si="10"/>
        <v>1.9600211528291833E-2</v>
      </c>
      <c r="I92">
        <f t="shared" ref="I92:I97" si="14">+F92-F91</f>
        <v>1037.0999999999985</v>
      </c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</row>
    <row r="93" spans="1:32" s="100" customFormat="1" x14ac:dyDescent="0.2">
      <c r="A93" s="99">
        <f t="shared" si="3"/>
        <v>39485</v>
      </c>
      <c r="B93" s="100">
        <v>7288.9</v>
      </c>
      <c r="C93" s="100">
        <v>5862.6</v>
      </c>
      <c r="D93" s="100">
        <v>17140.3</v>
      </c>
      <c r="E93" s="100">
        <v>18148.099999999999</v>
      </c>
      <c r="F93" s="100">
        <f t="shared" si="13"/>
        <v>24429.199999999997</v>
      </c>
      <c r="G93" s="100">
        <f t="shared" si="13"/>
        <v>24010.699999999997</v>
      </c>
      <c r="H93" s="127">
        <f t="shared" si="10"/>
        <v>1.742972924571129E-2</v>
      </c>
      <c r="I93" s="100">
        <f t="shared" si="14"/>
        <v>328.39999999999782</v>
      </c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</row>
    <row r="94" spans="1:32" x14ac:dyDescent="0.2">
      <c r="A94" s="76">
        <f t="shared" si="3"/>
        <v>39492</v>
      </c>
      <c r="B94">
        <v>6977.2</v>
      </c>
      <c r="C94">
        <v>5735.7</v>
      </c>
      <c r="D94">
        <v>18082.7</v>
      </c>
      <c r="E94">
        <v>18943.099999999999</v>
      </c>
      <c r="F94">
        <f t="shared" si="13"/>
        <v>25059.9</v>
      </c>
      <c r="G94">
        <f t="shared" si="13"/>
        <v>24678.799999999999</v>
      </c>
      <c r="H94" s="33">
        <f t="shared" si="10"/>
        <v>1.5442404006677846E-2</v>
      </c>
      <c r="I94">
        <f t="shared" si="14"/>
        <v>630.70000000000437</v>
      </c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</row>
    <row r="95" spans="1:32" x14ac:dyDescent="0.2">
      <c r="A95" s="76">
        <f t="shared" si="3"/>
        <v>39499</v>
      </c>
      <c r="B95">
        <v>6893.4</v>
      </c>
      <c r="C95">
        <v>5217.1000000000004</v>
      </c>
      <c r="D95">
        <v>18750.099999999999</v>
      </c>
      <c r="E95">
        <v>19877.2</v>
      </c>
      <c r="F95">
        <f t="shared" si="13"/>
        <v>25643.5</v>
      </c>
      <c r="G95">
        <f t="shared" si="13"/>
        <v>25094.300000000003</v>
      </c>
      <c r="H95" s="33">
        <f t="shared" si="10"/>
        <v>2.1885448089805193E-2</v>
      </c>
      <c r="I95">
        <f t="shared" si="14"/>
        <v>583.59999999999854</v>
      </c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</row>
    <row r="96" spans="1:32" x14ac:dyDescent="0.2">
      <c r="A96" s="76">
        <f t="shared" si="3"/>
        <v>39506</v>
      </c>
      <c r="B96">
        <v>6137.7</v>
      </c>
      <c r="C96">
        <v>4919.8</v>
      </c>
      <c r="D96">
        <v>19708.5</v>
      </c>
      <c r="E96">
        <v>20740.5</v>
      </c>
      <c r="F96">
        <f t="shared" si="13"/>
        <v>25846.2</v>
      </c>
      <c r="G96">
        <f t="shared" si="13"/>
        <v>25660.3</v>
      </c>
      <c r="H96" s="33">
        <f t="shared" si="10"/>
        <v>7.2446541934427788E-3</v>
      </c>
      <c r="I96">
        <f t="shared" si="14"/>
        <v>202.70000000000073</v>
      </c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</row>
    <row r="97" spans="1:32" x14ac:dyDescent="0.2">
      <c r="A97" s="76">
        <f t="shared" si="3"/>
        <v>39513</v>
      </c>
      <c r="B97">
        <v>5508.7</v>
      </c>
      <c r="C97">
        <v>4587.1000000000004</v>
      </c>
      <c r="D97">
        <v>20595.099999999999</v>
      </c>
      <c r="E97">
        <v>21525.1</v>
      </c>
      <c r="F97">
        <f t="shared" si="13"/>
        <v>26103.8</v>
      </c>
      <c r="G97">
        <f t="shared" si="13"/>
        <v>26112.199999999997</v>
      </c>
      <c r="H97" s="33">
        <f t="shared" si="10"/>
        <v>-3.216887125557788E-4</v>
      </c>
      <c r="I97">
        <f t="shared" si="14"/>
        <v>257.59999999999854</v>
      </c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</row>
    <row r="98" spans="1:32" x14ac:dyDescent="0.2">
      <c r="A98" s="76">
        <f t="shared" si="3"/>
        <v>39520</v>
      </c>
      <c r="B98">
        <v>5191.1000000000004</v>
      </c>
      <c r="C98">
        <v>4602.1000000000004</v>
      </c>
      <c r="D98">
        <v>21351.200000000001</v>
      </c>
      <c r="E98">
        <v>22033.3</v>
      </c>
      <c r="F98">
        <f t="shared" si="13"/>
        <v>26542.300000000003</v>
      </c>
      <c r="G98">
        <f t="shared" si="13"/>
        <v>26635.4</v>
      </c>
      <c r="H98" s="33">
        <f t="shared" si="10"/>
        <v>-3.4953482958768323E-3</v>
      </c>
      <c r="I98">
        <f t="shared" ref="I98:I103" si="15">+F98-F97</f>
        <v>438.50000000000364</v>
      </c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</row>
    <row r="99" spans="1:32" x14ac:dyDescent="0.2">
      <c r="A99" s="76">
        <f t="shared" si="3"/>
        <v>39527</v>
      </c>
      <c r="B99">
        <v>4924.1000000000004</v>
      </c>
      <c r="C99">
        <v>4315.8</v>
      </c>
      <c r="D99">
        <v>21987.7</v>
      </c>
      <c r="E99">
        <v>22589.8</v>
      </c>
      <c r="F99">
        <f t="shared" si="13"/>
        <v>26911.800000000003</v>
      </c>
      <c r="G99">
        <f t="shared" si="13"/>
        <v>26905.599999999999</v>
      </c>
      <c r="H99" s="33">
        <f t="shared" si="10"/>
        <v>2.304352997146708E-4</v>
      </c>
      <c r="I99">
        <f t="shared" si="15"/>
        <v>369.5</v>
      </c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</row>
    <row r="100" spans="1:32" x14ac:dyDescent="0.2">
      <c r="A100" s="76">
        <f t="shared" si="3"/>
        <v>39534</v>
      </c>
      <c r="B100">
        <v>4380.6000000000004</v>
      </c>
      <c r="C100">
        <v>3789.4</v>
      </c>
      <c r="D100">
        <v>22716</v>
      </c>
      <c r="E100">
        <v>23375.200000000001</v>
      </c>
      <c r="F100">
        <f t="shared" si="13"/>
        <v>27096.6</v>
      </c>
      <c r="G100">
        <f t="shared" si="13"/>
        <v>27164.600000000002</v>
      </c>
      <c r="H100" s="33">
        <f t="shared" si="10"/>
        <v>-2.5032579165532587E-3</v>
      </c>
      <c r="I100">
        <f t="shared" si="15"/>
        <v>184.79999999999563</v>
      </c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</row>
    <row r="101" spans="1:32" x14ac:dyDescent="0.2">
      <c r="A101" s="76">
        <f t="shared" si="3"/>
        <v>39541</v>
      </c>
      <c r="B101">
        <v>4538.1000000000004</v>
      </c>
      <c r="C101">
        <v>3393.8</v>
      </c>
      <c r="D101">
        <v>23142.3</v>
      </c>
      <c r="E101">
        <v>23907.8</v>
      </c>
      <c r="F101">
        <f t="shared" si="13"/>
        <v>27680.400000000001</v>
      </c>
      <c r="G101">
        <f t="shared" si="13"/>
        <v>27301.599999999999</v>
      </c>
      <c r="H101" s="33">
        <f t="shared" si="10"/>
        <v>1.3874644709467754E-2</v>
      </c>
      <c r="I101">
        <f t="shared" si="15"/>
        <v>583.80000000000291</v>
      </c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</row>
    <row r="102" spans="1:32" x14ac:dyDescent="0.2">
      <c r="A102" s="76">
        <f t="shared" si="3"/>
        <v>39548</v>
      </c>
      <c r="B102">
        <v>4606.8999999999996</v>
      </c>
      <c r="C102">
        <v>3200.5</v>
      </c>
      <c r="D102">
        <v>23550.400000000001</v>
      </c>
      <c r="E102">
        <v>24384.6</v>
      </c>
      <c r="F102">
        <f t="shared" si="13"/>
        <v>28157.300000000003</v>
      </c>
      <c r="G102">
        <f t="shared" si="13"/>
        <v>27585.1</v>
      </c>
      <c r="H102" s="33">
        <f t="shared" si="10"/>
        <v>2.0743082316178052E-2</v>
      </c>
      <c r="I102">
        <f t="shared" si="15"/>
        <v>476.90000000000146</v>
      </c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</row>
    <row r="103" spans="1:32" x14ac:dyDescent="0.2">
      <c r="A103" s="76">
        <f t="shared" si="3"/>
        <v>39555</v>
      </c>
      <c r="B103">
        <v>4444.2</v>
      </c>
      <c r="C103">
        <v>3168.5</v>
      </c>
      <c r="D103">
        <v>24089.8</v>
      </c>
      <c r="E103">
        <v>24839</v>
      </c>
      <c r="F103">
        <f t="shared" si="13"/>
        <v>28534</v>
      </c>
      <c r="G103">
        <f t="shared" si="13"/>
        <v>28007.5</v>
      </c>
      <c r="H103" s="33">
        <f t="shared" si="10"/>
        <v>1.8798536106400032E-2</v>
      </c>
      <c r="I103">
        <f t="shared" si="15"/>
        <v>376.69999999999709</v>
      </c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</row>
    <row r="104" spans="1:32" x14ac:dyDescent="0.2">
      <c r="A104" s="76">
        <f t="shared" si="3"/>
        <v>39562</v>
      </c>
      <c r="B104">
        <v>4210.2</v>
      </c>
      <c r="C104">
        <v>2666.6</v>
      </c>
      <c r="D104">
        <v>24634.7</v>
      </c>
      <c r="E104">
        <v>25270.3</v>
      </c>
      <c r="F104">
        <f t="shared" si="13"/>
        <v>28844.9</v>
      </c>
      <c r="G104">
        <f t="shared" si="13"/>
        <v>27936.899999999998</v>
      </c>
      <c r="H104" s="33">
        <f t="shared" si="10"/>
        <v>3.2501816593824007E-2</v>
      </c>
      <c r="I104">
        <f t="shared" ref="I104:I110" si="16">+F104-F103</f>
        <v>310.90000000000146</v>
      </c>
      <c r="J104">
        <v>1278.2</v>
      </c>
      <c r="K104" s="164"/>
      <c r="L104" s="164"/>
      <c r="M104" s="164"/>
      <c r="N104" s="164"/>
      <c r="O104" s="223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</row>
    <row r="105" spans="1:32" x14ac:dyDescent="0.2">
      <c r="A105" s="76">
        <f t="shared" si="3"/>
        <v>39569</v>
      </c>
      <c r="B105">
        <v>3889.3</v>
      </c>
      <c r="C105">
        <v>2474.6999999999998</v>
      </c>
      <c r="D105">
        <v>24996.6</v>
      </c>
      <c r="E105">
        <v>25666.400000000001</v>
      </c>
      <c r="F105">
        <f t="shared" si="13"/>
        <v>28885.899999999998</v>
      </c>
      <c r="G105">
        <f t="shared" si="13"/>
        <v>28141.100000000002</v>
      </c>
      <c r="H105" s="33">
        <f t="shared" si="10"/>
        <v>2.6466627104128726E-2</v>
      </c>
      <c r="I105">
        <f t="shared" si="16"/>
        <v>40.999999999996362</v>
      </c>
      <c r="J105">
        <v>1517.8</v>
      </c>
      <c r="K105" s="164"/>
      <c r="L105" s="164"/>
      <c r="M105" s="164"/>
      <c r="N105" s="164"/>
      <c r="O105" s="223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</row>
    <row r="106" spans="1:32" x14ac:dyDescent="0.2">
      <c r="A106" s="76">
        <f t="shared" si="3"/>
        <v>39576</v>
      </c>
      <c r="B106">
        <v>3603</v>
      </c>
      <c r="C106">
        <v>2453.6</v>
      </c>
      <c r="D106">
        <v>25484.3</v>
      </c>
      <c r="E106">
        <v>25910.3</v>
      </c>
      <c r="F106">
        <f t="shared" si="13"/>
        <v>29087.3</v>
      </c>
      <c r="G106">
        <f t="shared" si="13"/>
        <v>28363.899999999998</v>
      </c>
      <c r="H106" s="33">
        <f t="shared" si="10"/>
        <v>2.5504250120752081E-2</v>
      </c>
      <c r="I106">
        <f t="shared" si="16"/>
        <v>201.40000000000146</v>
      </c>
      <c r="J106">
        <v>1517.8</v>
      </c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</row>
    <row r="107" spans="1:32" x14ac:dyDescent="0.2">
      <c r="A107" s="76">
        <f t="shared" si="3"/>
        <v>39583</v>
      </c>
      <c r="B107">
        <v>3714.2</v>
      </c>
      <c r="C107">
        <v>2207</v>
      </c>
      <c r="D107">
        <v>25755.9</v>
      </c>
      <c r="E107">
        <v>26239.7</v>
      </c>
      <c r="F107">
        <f t="shared" si="13"/>
        <v>29470.100000000002</v>
      </c>
      <c r="G107">
        <f t="shared" si="13"/>
        <v>28446.7</v>
      </c>
      <c r="H107" s="33">
        <f t="shared" si="10"/>
        <v>3.5976053461385771E-2</v>
      </c>
      <c r="I107">
        <f t="shared" si="16"/>
        <v>382.80000000000291</v>
      </c>
      <c r="J107" s="84">
        <v>2004.7</v>
      </c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</row>
    <row r="108" spans="1:32" x14ac:dyDescent="0.2">
      <c r="A108" s="76">
        <f t="shared" si="3"/>
        <v>39590</v>
      </c>
      <c r="B108">
        <v>3571.6</v>
      </c>
      <c r="C108">
        <v>2331.6</v>
      </c>
      <c r="D108">
        <v>26141.200000000001</v>
      </c>
      <c r="E108">
        <v>26460.400000000001</v>
      </c>
      <c r="F108">
        <f t="shared" si="13"/>
        <v>29712.799999999999</v>
      </c>
      <c r="G108">
        <f t="shared" si="13"/>
        <v>28792</v>
      </c>
      <c r="H108" s="33">
        <f t="shared" si="10"/>
        <v>3.1981105862739723E-2</v>
      </c>
      <c r="I108">
        <f t="shared" si="16"/>
        <v>242.69999999999709</v>
      </c>
      <c r="J108" s="84">
        <v>2267.3000000000002</v>
      </c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</row>
    <row r="109" spans="1:32" x14ac:dyDescent="0.2">
      <c r="A109" s="76">
        <f t="shared" si="3"/>
        <v>39597</v>
      </c>
      <c r="B109">
        <v>3590.8</v>
      </c>
      <c r="C109">
        <v>2391.8000000000002</v>
      </c>
      <c r="D109">
        <v>26423.599999999999</v>
      </c>
      <c r="E109">
        <v>26599.7</v>
      </c>
      <c r="F109">
        <f t="shared" si="13"/>
        <v>30014.399999999998</v>
      </c>
      <c r="G109">
        <f t="shared" si="13"/>
        <v>28991.5</v>
      </c>
      <c r="H109" s="33">
        <f t="shared" si="10"/>
        <v>3.5282755290343637E-2</v>
      </c>
      <c r="I109">
        <f t="shared" si="16"/>
        <v>301.59999999999854</v>
      </c>
      <c r="J109">
        <v>2550.3000000000002</v>
      </c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</row>
    <row r="110" spans="1:32" x14ac:dyDescent="0.2">
      <c r="A110" s="76">
        <f t="shared" si="3"/>
        <v>39604</v>
      </c>
      <c r="B110">
        <v>3657.7</v>
      </c>
      <c r="C110">
        <v>2262</v>
      </c>
      <c r="D110">
        <v>26628.7</v>
      </c>
      <c r="E110">
        <v>26951.3</v>
      </c>
      <c r="F110">
        <f t="shared" si="13"/>
        <v>30286.400000000001</v>
      </c>
      <c r="G110">
        <f t="shared" si="13"/>
        <v>29213.3</v>
      </c>
      <c r="H110" s="33">
        <f t="shared" si="10"/>
        <v>3.6733268750877235E-2</v>
      </c>
      <c r="I110">
        <f t="shared" si="16"/>
        <v>272.00000000000364</v>
      </c>
      <c r="J110">
        <v>2578.9</v>
      </c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</row>
    <row r="111" spans="1:32" x14ac:dyDescent="0.2">
      <c r="A111" s="76">
        <f t="shared" si="3"/>
        <v>39611</v>
      </c>
      <c r="B111">
        <v>3472.7</v>
      </c>
      <c r="C111">
        <v>2453.9</v>
      </c>
      <c r="D111">
        <v>26984.9</v>
      </c>
      <c r="E111">
        <v>27118.7</v>
      </c>
      <c r="F111">
        <f t="shared" si="13"/>
        <v>30457.600000000002</v>
      </c>
      <c r="G111">
        <f t="shared" si="13"/>
        <v>29572.600000000002</v>
      </c>
      <c r="H111" s="33">
        <f t="shared" si="10"/>
        <v>2.9926350743593622E-2</v>
      </c>
      <c r="I111">
        <f t="shared" ref="I111:I117" si="17">+F111-F110</f>
        <v>171.20000000000073</v>
      </c>
      <c r="J111">
        <v>2588.1</v>
      </c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</row>
    <row r="112" spans="1:32" x14ac:dyDescent="0.2">
      <c r="A112" s="76">
        <f t="shared" si="3"/>
        <v>39618</v>
      </c>
      <c r="B112">
        <v>2876.8</v>
      </c>
      <c r="C112">
        <v>2282.1</v>
      </c>
      <c r="D112">
        <v>27312.7</v>
      </c>
      <c r="E112">
        <v>27530.2</v>
      </c>
      <c r="F112">
        <f t="shared" si="13"/>
        <v>30189.5</v>
      </c>
      <c r="G112">
        <f t="shared" si="13"/>
        <v>29812.3</v>
      </c>
      <c r="H112" s="33">
        <f t="shared" si="10"/>
        <v>1.2652495781942275E-2</v>
      </c>
      <c r="I112">
        <f t="shared" si="17"/>
        <v>-268.10000000000218</v>
      </c>
      <c r="J112">
        <v>4877.3999999999996</v>
      </c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</row>
    <row r="113" spans="1:32" x14ac:dyDescent="0.2">
      <c r="A113" s="76">
        <f t="shared" si="3"/>
        <v>39625</v>
      </c>
      <c r="B113">
        <v>2786.9</v>
      </c>
      <c r="C113">
        <v>2189.9</v>
      </c>
      <c r="D113">
        <v>27868.5</v>
      </c>
      <c r="E113">
        <v>27814.6</v>
      </c>
      <c r="F113">
        <f t="shared" si="13"/>
        <v>30655.4</v>
      </c>
      <c r="G113">
        <f t="shared" si="13"/>
        <v>30004.5</v>
      </c>
      <c r="H113" s="33">
        <f t="shared" si="10"/>
        <v>2.169341265476854E-2</v>
      </c>
      <c r="I113">
        <f t="shared" si="17"/>
        <v>465.90000000000146</v>
      </c>
      <c r="J113">
        <v>5053.8999999999996</v>
      </c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</row>
    <row r="114" spans="1:32" x14ac:dyDescent="0.2">
      <c r="A114" s="76">
        <f t="shared" si="3"/>
        <v>39632</v>
      </c>
      <c r="B114">
        <v>2550</v>
      </c>
      <c r="C114">
        <v>2147.4</v>
      </c>
      <c r="D114">
        <v>28171.8</v>
      </c>
      <c r="E114">
        <v>28002.1</v>
      </c>
      <c r="F114">
        <f t="shared" si="13"/>
        <v>30721.8</v>
      </c>
      <c r="G114">
        <f t="shared" si="13"/>
        <v>30149.5</v>
      </c>
      <c r="H114" s="33">
        <f t="shared" si="10"/>
        <v>1.8982072671188455E-2</v>
      </c>
      <c r="I114">
        <f t="shared" si="17"/>
        <v>66.399999999997817</v>
      </c>
      <c r="J114" s="84">
        <v>5276.4</v>
      </c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</row>
    <row r="115" spans="1:32" x14ac:dyDescent="0.2">
      <c r="A115" s="76">
        <f t="shared" si="3"/>
        <v>39639</v>
      </c>
      <c r="B115">
        <v>2360</v>
      </c>
      <c r="C115">
        <v>2005.1</v>
      </c>
      <c r="D115">
        <v>28425.3</v>
      </c>
      <c r="E115">
        <v>28325.3</v>
      </c>
      <c r="F115">
        <f t="shared" si="13"/>
        <v>30785.3</v>
      </c>
      <c r="G115">
        <f t="shared" si="13"/>
        <v>30330.399999999998</v>
      </c>
      <c r="H115" s="33">
        <f t="shared" si="10"/>
        <v>1.4998153667607372E-2</v>
      </c>
      <c r="I115">
        <f t="shared" si="17"/>
        <v>63.5</v>
      </c>
      <c r="J115" s="84">
        <v>5315.4</v>
      </c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</row>
    <row r="116" spans="1:32" x14ac:dyDescent="0.2">
      <c r="A116" s="76">
        <f t="shared" si="3"/>
        <v>39646</v>
      </c>
      <c r="B116">
        <v>2343.1</v>
      </c>
      <c r="C116">
        <v>2119.1</v>
      </c>
      <c r="D116">
        <v>28625.3</v>
      </c>
      <c r="E116">
        <v>28499.7</v>
      </c>
      <c r="F116">
        <f t="shared" si="13"/>
        <v>30968.399999999998</v>
      </c>
      <c r="G116">
        <f t="shared" si="13"/>
        <v>30618.799999999999</v>
      </c>
      <c r="H116" s="33">
        <f t="shared" si="10"/>
        <v>1.1417821730440147E-2</v>
      </c>
      <c r="I116">
        <f t="shared" si="17"/>
        <v>183.09999999999854</v>
      </c>
      <c r="J116" s="84">
        <v>5867.9</v>
      </c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</row>
    <row r="117" spans="1:32" x14ac:dyDescent="0.2">
      <c r="A117" s="76">
        <f t="shared" si="3"/>
        <v>39653</v>
      </c>
      <c r="B117">
        <v>2233.1</v>
      </c>
      <c r="C117">
        <v>2149</v>
      </c>
      <c r="D117">
        <v>29006.799999999999</v>
      </c>
      <c r="E117">
        <v>28654.9</v>
      </c>
      <c r="F117">
        <f t="shared" si="13"/>
        <v>31239.899999999998</v>
      </c>
      <c r="G117">
        <f t="shared" si="13"/>
        <v>30803.9</v>
      </c>
      <c r="H117" s="33">
        <f t="shared" si="10"/>
        <v>1.4154051921996702E-2</v>
      </c>
      <c r="I117">
        <f t="shared" si="17"/>
        <v>271.5</v>
      </c>
      <c r="J117" s="84">
        <v>6303.9</v>
      </c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</row>
    <row r="118" spans="1:32" x14ac:dyDescent="0.2">
      <c r="A118" s="76">
        <f t="shared" si="3"/>
        <v>39660</v>
      </c>
      <c r="B118">
        <v>2223.1</v>
      </c>
      <c r="C118">
        <v>1852.6</v>
      </c>
      <c r="D118">
        <v>29391.200000000001</v>
      </c>
      <c r="E118">
        <v>29104.6</v>
      </c>
      <c r="F118">
        <f t="shared" si="13"/>
        <v>31614.3</v>
      </c>
      <c r="G118">
        <f t="shared" si="13"/>
        <v>30957.199999999997</v>
      </c>
      <c r="H118" s="33">
        <f t="shared" si="10"/>
        <v>2.1226079878025272E-2</v>
      </c>
      <c r="I118">
        <f>+F118-F117</f>
        <v>374.40000000000146</v>
      </c>
      <c r="J118" s="84">
        <v>6549.1</v>
      </c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</row>
    <row r="119" spans="1:32" x14ac:dyDescent="0.2">
      <c r="A119" s="76">
        <f t="shared" si="3"/>
        <v>39667</v>
      </c>
      <c r="B119">
        <v>1889</v>
      </c>
      <c r="C119">
        <v>1914.5</v>
      </c>
      <c r="D119">
        <v>29675.599999999999</v>
      </c>
      <c r="E119">
        <v>29278.799999999999</v>
      </c>
      <c r="F119">
        <f t="shared" si="13"/>
        <v>31564.6</v>
      </c>
      <c r="G119">
        <f t="shared" si="13"/>
        <v>31193.3</v>
      </c>
      <c r="H119" s="33">
        <f t="shared" si="10"/>
        <v>1.1903197160928691E-2</v>
      </c>
      <c r="I119">
        <f>+F119-F118</f>
        <v>-49.700000000000728</v>
      </c>
      <c r="J119">
        <v>6668.3</v>
      </c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</row>
    <row r="120" spans="1:32" x14ac:dyDescent="0.2">
      <c r="A120" s="76">
        <f t="shared" si="3"/>
        <v>39674</v>
      </c>
      <c r="B120">
        <v>1642.2</v>
      </c>
      <c r="C120">
        <v>1649.7</v>
      </c>
      <c r="D120">
        <v>29841.3</v>
      </c>
      <c r="E120">
        <v>29841.3</v>
      </c>
      <c r="F120">
        <f t="shared" si="13"/>
        <v>31483.5</v>
      </c>
      <c r="G120">
        <f t="shared" si="13"/>
        <v>31491</v>
      </c>
      <c r="H120" s="33">
        <f t="shared" si="10"/>
        <v>-2.381632847480164E-4</v>
      </c>
      <c r="I120">
        <f>+F120-F119</f>
        <v>-81.099999999998545</v>
      </c>
      <c r="J120">
        <v>7025.8</v>
      </c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</row>
    <row r="121" spans="1:32" x14ac:dyDescent="0.2">
      <c r="A121" s="76">
        <f t="shared" si="3"/>
        <v>39681</v>
      </c>
      <c r="B121">
        <v>1225.3</v>
      </c>
      <c r="C121">
        <v>1245.8</v>
      </c>
      <c r="D121">
        <v>30064.9</v>
      </c>
      <c r="E121">
        <v>29870.7</v>
      </c>
      <c r="F121">
        <f t="shared" si="13"/>
        <v>31290.2</v>
      </c>
      <c r="G121">
        <f t="shared" si="13"/>
        <v>31116.5</v>
      </c>
      <c r="H121" s="33">
        <f t="shared" si="10"/>
        <v>5.5822473607249901E-3</v>
      </c>
      <c r="I121">
        <f>+F121-F120</f>
        <v>-193.29999999999927</v>
      </c>
      <c r="J121" s="82">
        <v>7362.3</v>
      </c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</row>
    <row r="122" spans="1:32" s="100" customFormat="1" x14ac:dyDescent="0.2">
      <c r="A122" s="99">
        <f t="shared" si="3"/>
        <v>39688</v>
      </c>
      <c r="B122" s="100">
        <v>923.1</v>
      </c>
      <c r="C122" s="100">
        <v>990.1</v>
      </c>
      <c r="D122" s="100">
        <v>30411.3</v>
      </c>
      <c r="E122" s="100">
        <v>30261</v>
      </c>
      <c r="F122" s="100">
        <f t="shared" si="13"/>
        <v>31334.399999999998</v>
      </c>
      <c r="G122" s="100">
        <f t="shared" si="13"/>
        <v>31251.1</v>
      </c>
      <c r="H122" s="127">
        <f t="shared" si="10"/>
        <v>2.665506174182708E-3</v>
      </c>
      <c r="I122" s="100">
        <f>+F122-F121</f>
        <v>44.19999999999709</v>
      </c>
      <c r="J122" s="128">
        <v>7598.5</v>
      </c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</row>
    <row r="123" spans="1:32" x14ac:dyDescent="0.2">
      <c r="A123" s="92">
        <f t="shared" si="3"/>
        <v>39695</v>
      </c>
      <c r="B123">
        <v>8913.2999999999993</v>
      </c>
      <c r="C123">
        <v>7996.5</v>
      </c>
      <c r="D123">
        <v>33.1</v>
      </c>
      <c r="E123">
        <v>110.5</v>
      </c>
      <c r="F123" s="191">
        <f t="shared" si="13"/>
        <v>8946.4</v>
      </c>
      <c r="G123" s="191">
        <f t="shared" si="13"/>
        <v>8107</v>
      </c>
      <c r="H123" s="33">
        <f t="shared" si="10"/>
        <v>0.10354015048723331</v>
      </c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</row>
    <row r="124" spans="1:32" x14ac:dyDescent="0.2">
      <c r="A124" s="76">
        <f t="shared" si="3"/>
        <v>39702</v>
      </c>
      <c r="B124">
        <v>9103.2000000000007</v>
      </c>
      <c r="C124">
        <v>8105.6</v>
      </c>
      <c r="D124">
        <v>254.8</v>
      </c>
      <c r="E124">
        <v>515</v>
      </c>
      <c r="F124">
        <f t="shared" si="13"/>
        <v>9358</v>
      </c>
      <c r="G124">
        <f t="shared" si="13"/>
        <v>8620.6</v>
      </c>
      <c r="H124" s="33">
        <f t="shared" si="10"/>
        <v>8.553928960861179E-2</v>
      </c>
      <c r="I124">
        <f t="shared" ref="I124:I144" si="18">+F124-F123</f>
        <v>411.60000000000036</v>
      </c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</row>
    <row r="125" spans="1:32" x14ac:dyDescent="0.2">
      <c r="A125" s="76">
        <f t="shared" si="3"/>
        <v>39709</v>
      </c>
      <c r="B125">
        <v>9651.1</v>
      </c>
      <c r="C125">
        <v>8366.4</v>
      </c>
      <c r="D125">
        <v>319.39999999999998</v>
      </c>
      <c r="E125">
        <v>999.9</v>
      </c>
      <c r="F125">
        <f t="shared" si="13"/>
        <v>9970.5</v>
      </c>
      <c r="G125">
        <f t="shared" si="13"/>
        <v>9366.2999999999993</v>
      </c>
      <c r="H125" s="33">
        <f t="shared" si="10"/>
        <v>6.4507863297139867E-2</v>
      </c>
      <c r="I125">
        <f t="shared" si="18"/>
        <v>612.5</v>
      </c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</row>
    <row r="126" spans="1:32" x14ac:dyDescent="0.2">
      <c r="A126" s="76">
        <f t="shared" si="3"/>
        <v>39716</v>
      </c>
      <c r="B126">
        <v>9960.2000000000007</v>
      </c>
      <c r="C126">
        <v>8752.9</v>
      </c>
      <c r="D126">
        <v>481.3</v>
      </c>
      <c r="E126">
        <v>1279.3</v>
      </c>
      <c r="F126">
        <f t="shared" si="13"/>
        <v>10441.5</v>
      </c>
      <c r="G126">
        <f t="shared" si="13"/>
        <v>10032.199999999999</v>
      </c>
      <c r="H126" s="33">
        <f t="shared" si="10"/>
        <v>4.079862841649895E-2</v>
      </c>
      <c r="I126">
        <f t="shared" si="18"/>
        <v>471</v>
      </c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</row>
    <row r="127" spans="1:32" x14ac:dyDescent="0.2">
      <c r="A127" s="76">
        <f t="shared" si="3"/>
        <v>39723</v>
      </c>
      <c r="B127">
        <v>10163.9</v>
      </c>
      <c r="C127">
        <v>8771.5</v>
      </c>
      <c r="D127">
        <v>880</v>
      </c>
      <c r="E127">
        <v>1810.9</v>
      </c>
      <c r="F127">
        <f t="shared" si="13"/>
        <v>11043.9</v>
      </c>
      <c r="G127">
        <f t="shared" si="13"/>
        <v>10582.4</v>
      </c>
      <c r="H127" s="33">
        <f t="shared" si="10"/>
        <v>4.3610145146658619E-2</v>
      </c>
      <c r="I127">
        <f t="shared" si="18"/>
        <v>602.39999999999964</v>
      </c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</row>
    <row r="128" spans="1:32" x14ac:dyDescent="0.2">
      <c r="A128" s="76">
        <f t="shared" si="3"/>
        <v>39730</v>
      </c>
      <c r="B128">
        <v>10784.4</v>
      </c>
      <c r="C128">
        <v>8536.1</v>
      </c>
      <c r="D128">
        <v>1287.5</v>
      </c>
      <c r="E128">
        <v>2781.6</v>
      </c>
      <c r="F128">
        <f t="shared" si="13"/>
        <v>12071.9</v>
      </c>
      <c r="G128">
        <f t="shared" si="13"/>
        <v>11317.7</v>
      </c>
      <c r="H128" s="33">
        <f t="shared" si="10"/>
        <v>6.663898141848601E-2</v>
      </c>
      <c r="I128">
        <f t="shared" si="18"/>
        <v>1028</v>
      </c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</row>
    <row r="129" spans="1:32" x14ac:dyDescent="0.2">
      <c r="A129" s="76">
        <f t="shared" si="3"/>
        <v>39737</v>
      </c>
      <c r="B129">
        <v>10488.6</v>
      </c>
      <c r="C129">
        <v>8132.9</v>
      </c>
      <c r="D129">
        <v>2367.3000000000002</v>
      </c>
      <c r="E129">
        <v>3648.1</v>
      </c>
      <c r="F129">
        <f t="shared" si="13"/>
        <v>12855.900000000001</v>
      </c>
      <c r="G129">
        <f t="shared" si="13"/>
        <v>11781</v>
      </c>
      <c r="H129" s="33">
        <f t="shared" si="10"/>
        <v>9.1240132416603226E-2</v>
      </c>
      <c r="I129">
        <f t="shared" si="18"/>
        <v>784.00000000000182</v>
      </c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</row>
    <row r="130" spans="1:32" x14ac:dyDescent="0.2">
      <c r="A130" s="76">
        <f t="shared" si="3"/>
        <v>39744</v>
      </c>
      <c r="B130">
        <v>10596.9</v>
      </c>
      <c r="C130">
        <v>8069.3</v>
      </c>
      <c r="D130">
        <v>3651.1</v>
      </c>
      <c r="E130">
        <v>4452.3999999999996</v>
      </c>
      <c r="F130">
        <f t="shared" si="13"/>
        <v>14248</v>
      </c>
      <c r="G130">
        <f t="shared" si="13"/>
        <v>12521.7</v>
      </c>
      <c r="H130" s="33">
        <f t="shared" si="10"/>
        <v>0.13786466693819532</v>
      </c>
      <c r="I130">
        <f t="shared" si="18"/>
        <v>1392.0999999999985</v>
      </c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 s="164"/>
      <c r="AE130" s="164"/>
      <c r="AF130" s="164"/>
    </row>
    <row r="131" spans="1:32" x14ac:dyDescent="0.2">
      <c r="A131" s="76">
        <f t="shared" si="3"/>
        <v>39751</v>
      </c>
      <c r="B131">
        <v>10002.9</v>
      </c>
      <c r="C131">
        <v>7855.6</v>
      </c>
      <c r="D131">
        <v>5139.7</v>
      </c>
      <c r="E131">
        <v>5280.6</v>
      </c>
      <c r="F131">
        <f t="shared" si="13"/>
        <v>15142.599999999999</v>
      </c>
      <c r="G131">
        <f t="shared" si="13"/>
        <v>13136.2</v>
      </c>
      <c r="H131" s="33">
        <f t="shared" si="10"/>
        <v>0.1527382348015407</v>
      </c>
      <c r="I131">
        <f t="shared" si="18"/>
        <v>894.59999999999854</v>
      </c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4"/>
      <c r="AF131" s="164"/>
    </row>
    <row r="132" spans="1:32" x14ac:dyDescent="0.2">
      <c r="A132" s="76">
        <f t="shared" si="3"/>
        <v>39758</v>
      </c>
      <c r="B132">
        <v>9439.2000000000007</v>
      </c>
      <c r="C132">
        <v>8440.1</v>
      </c>
      <c r="D132">
        <v>6781.7</v>
      </c>
      <c r="E132">
        <v>5992.4</v>
      </c>
      <c r="F132">
        <f t="shared" si="13"/>
        <v>16220.900000000001</v>
      </c>
      <c r="G132">
        <f t="shared" si="13"/>
        <v>14432.5</v>
      </c>
      <c r="H132" s="33">
        <f t="shared" si="10"/>
        <v>0.12391477567988929</v>
      </c>
      <c r="I132">
        <f t="shared" si="18"/>
        <v>1078.3000000000029</v>
      </c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</row>
    <row r="133" spans="1:32" x14ac:dyDescent="0.2">
      <c r="A133" s="76">
        <f t="shared" si="3"/>
        <v>39765</v>
      </c>
      <c r="B133">
        <v>9162.6</v>
      </c>
      <c r="C133">
        <v>9589.9</v>
      </c>
      <c r="D133">
        <v>7249.2</v>
      </c>
      <c r="E133">
        <v>6650.2</v>
      </c>
      <c r="F133">
        <f t="shared" si="13"/>
        <v>16411.8</v>
      </c>
      <c r="G133">
        <f t="shared" si="13"/>
        <v>16240.099999999999</v>
      </c>
      <c r="H133" s="33">
        <f t="shared" si="10"/>
        <v>1.0572594996336226E-2</v>
      </c>
      <c r="I133">
        <f t="shared" si="18"/>
        <v>190.89999999999782</v>
      </c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</row>
    <row r="134" spans="1:32" x14ac:dyDescent="0.2">
      <c r="A134" s="76">
        <f t="shared" si="3"/>
        <v>39772</v>
      </c>
      <c r="B134">
        <v>8928.7999999999993</v>
      </c>
      <c r="C134">
        <v>9733</v>
      </c>
      <c r="D134">
        <v>8264.6</v>
      </c>
      <c r="E134">
        <v>7625.4</v>
      </c>
      <c r="F134">
        <f t="shared" si="13"/>
        <v>17193.400000000001</v>
      </c>
      <c r="G134">
        <f t="shared" si="13"/>
        <v>17358.400000000001</v>
      </c>
      <c r="H134" s="33">
        <f t="shared" si="10"/>
        <v>-9.5054843764402763E-3</v>
      </c>
      <c r="I134">
        <f t="shared" si="18"/>
        <v>781.60000000000218</v>
      </c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</row>
    <row r="135" spans="1:32" x14ac:dyDescent="0.2">
      <c r="A135" s="76">
        <f t="shared" si="3"/>
        <v>39779</v>
      </c>
      <c r="B135">
        <v>8026.2</v>
      </c>
      <c r="C135">
        <v>9797.1</v>
      </c>
      <c r="D135">
        <v>9526.9</v>
      </c>
      <c r="E135">
        <v>8364.7000000000007</v>
      </c>
      <c r="F135">
        <f t="shared" si="13"/>
        <v>17553.099999999999</v>
      </c>
      <c r="G135">
        <f t="shared" si="13"/>
        <v>18161.800000000003</v>
      </c>
      <c r="H135" s="33">
        <f t="shared" si="10"/>
        <v>-3.3515400455902178E-2</v>
      </c>
      <c r="I135">
        <f t="shared" si="18"/>
        <v>359.69999999999709</v>
      </c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</row>
    <row r="136" spans="1:32" x14ac:dyDescent="0.2">
      <c r="A136" s="76">
        <f t="shared" si="3"/>
        <v>39786</v>
      </c>
      <c r="B136">
        <v>7888.7</v>
      </c>
      <c r="C136">
        <v>9868.7000000000007</v>
      </c>
      <c r="D136">
        <v>10474.299999999999</v>
      </c>
      <c r="E136">
        <v>9264.5</v>
      </c>
      <c r="F136">
        <f t="shared" si="13"/>
        <v>18363</v>
      </c>
      <c r="G136">
        <f t="shared" si="13"/>
        <v>19133.2</v>
      </c>
      <c r="H136" s="33">
        <f t="shared" si="10"/>
        <v>-4.0254635920807802E-2</v>
      </c>
      <c r="I136">
        <f t="shared" si="18"/>
        <v>809.90000000000146</v>
      </c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</row>
    <row r="137" spans="1:32" x14ac:dyDescent="0.2">
      <c r="A137" s="76">
        <f t="shared" si="3"/>
        <v>39793</v>
      </c>
      <c r="B137">
        <v>7627.6</v>
      </c>
      <c r="C137">
        <v>9638</v>
      </c>
      <c r="D137">
        <v>11629</v>
      </c>
      <c r="E137">
        <v>10367.6</v>
      </c>
      <c r="F137">
        <f t="shared" si="13"/>
        <v>19256.599999999999</v>
      </c>
      <c r="G137">
        <f t="shared" si="13"/>
        <v>20005.599999999999</v>
      </c>
      <c r="H137" s="33">
        <f t="shared" si="10"/>
        <v>-3.7439516935258155E-2</v>
      </c>
      <c r="I137">
        <f t="shared" si="18"/>
        <v>893.59999999999854</v>
      </c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</row>
    <row r="138" spans="1:32" x14ac:dyDescent="0.2">
      <c r="A138" s="76">
        <f t="shared" si="3"/>
        <v>39800</v>
      </c>
      <c r="B138">
        <v>7260.9</v>
      </c>
      <c r="C138">
        <v>9486.7999999999993</v>
      </c>
      <c r="D138">
        <v>12580.5</v>
      </c>
      <c r="E138">
        <v>11201.9</v>
      </c>
      <c r="F138">
        <f t="shared" si="13"/>
        <v>19841.400000000001</v>
      </c>
      <c r="G138">
        <f t="shared" si="13"/>
        <v>20688.699999999997</v>
      </c>
      <c r="H138" s="33">
        <f t="shared" si="10"/>
        <v>-4.0954724076427973E-2</v>
      </c>
      <c r="I138">
        <f t="shared" si="18"/>
        <v>584.80000000000291</v>
      </c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</row>
    <row r="139" spans="1:32" x14ac:dyDescent="0.2">
      <c r="A139" s="76">
        <f t="shared" si="3"/>
        <v>39807</v>
      </c>
      <c r="B139">
        <v>6850</v>
      </c>
      <c r="C139">
        <v>9040.6</v>
      </c>
      <c r="D139">
        <v>13501.3</v>
      </c>
      <c r="E139">
        <v>11788.6</v>
      </c>
      <c r="F139">
        <f t="shared" si="13"/>
        <v>20351.3</v>
      </c>
      <c r="G139">
        <f t="shared" si="13"/>
        <v>20829.2</v>
      </c>
      <c r="H139" s="33">
        <f t="shared" si="10"/>
        <v>-2.2943752040404886E-2</v>
      </c>
      <c r="I139">
        <f t="shared" si="18"/>
        <v>509.89999999999782</v>
      </c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</row>
    <row r="140" spans="1:32" x14ac:dyDescent="0.2">
      <c r="A140" s="76">
        <f t="shared" si="3"/>
        <v>39814</v>
      </c>
      <c r="B140">
        <v>6576.2</v>
      </c>
      <c r="C140">
        <v>8218.2999999999993</v>
      </c>
      <c r="D140">
        <v>14305.6</v>
      </c>
      <c r="E140">
        <v>12729.2</v>
      </c>
      <c r="F140">
        <f t="shared" si="13"/>
        <v>20881.8</v>
      </c>
      <c r="G140">
        <f t="shared" si="13"/>
        <v>20947.5</v>
      </c>
      <c r="H140" s="33">
        <f t="shared" si="10"/>
        <v>-3.1364124597207388E-3</v>
      </c>
      <c r="I140">
        <f t="shared" si="18"/>
        <v>530.5</v>
      </c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</row>
    <row r="141" spans="1:32" x14ac:dyDescent="0.2">
      <c r="A141" s="76">
        <f t="shared" si="3"/>
        <v>39821</v>
      </c>
      <c r="B141">
        <v>7210.7</v>
      </c>
      <c r="C141">
        <v>8428.4</v>
      </c>
      <c r="D141">
        <v>15032.7</v>
      </c>
      <c r="E141">
        <v>13484.3</v>
      </c>
      <c r="F141">
        <f t="shared" si="13"/>
        <v>22243.4</v>
      </c>
      <c r="G141">
        <f t="shared" si="13"/>
        <v>21912.699999999997</v>
      </c>
      <c r="H141" s="33">
        <f t="shared" si="10"/>
        <v>1.5091704810452633E-2</v>
      </c>
      <c r="I141">
        <f t="shared" si="18"/>
        <v>1361.6000000000022</v>
      </c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</row>
    <row r="142" spans="1:32" x14ac:dyDescent="0.2">
      <c r="A142" s="76">
        <f t="shared" si="3"/>
        <v>39828</v>
      </c>
      <c r="B142">
        <v>7518.1</v>
      </c>
      <c r="C142">
        <v>8085</v>
      </c>
      <c r="D142">
        <v>16050.1</v>
      </c>
      <c r="E142">
        <v>14490.8</v>
      </c>
      <c r="F142">
        <f t="shared" si="13"/>
        <v>23568.2</v>
      </c>
      <c r="G142">
        <f t="shared" si="13"/>
        <v>22575.8</v>
      </c>
      <c r="H142" s="33">
        <f t="shared" si="10"/>
        <v>4.3958575111402443E-2</v>
      </c>
      <c r="I142">
        <f t="shared" si="18"/>
        <v>1324.7999999999993</v>
      </c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</row>
    <row r="143" spans="1:32" x14ac:dyDescent="0.2">
      <c r="A143" s="76">
        <f t="shared" si="3"/>
        <v>39835</v>
      </c>
      <c r="B143">
        <v>7086.2</v>
      </c>
      <c r="C143">
        <v>7840.7</v>
      </c>
      <c r="D143">
        <v>17008.099999999999</v>
      </c>
      <c r="E143">
        <v>15223.1</v>
      </c>
      <c r="F143">
        <f t="shared" si="13"/>
        <v>24094.3</v>
      </c>
      <c r="G143">
        <f t="shared" si="13"/>
        <v>23063.8</v>
      </c>
      <c r="H143" s="33">
        <f t="shared" si="10"/>
        <v>4.4680408258829907E-2</v>
      </c>
      <c r="I143">
        <f t="shared" si="18"/>
        <v>526.09999999999854</v>
      </c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</row>
    <row r="144" spans="1:32" x14ac:dyDescent="0.2">
      <c r="A144" s="76">
        <f t="shared" si="3"/>
        <v>39842</v>
      </c>
      <c r="B144">
        <v>6359.2</v>
      </c>
      <c r="C144">
        <v>7985.7</v>
      </c>
      <c r="D144">
        <v>18071.7</v>
      </c>
      <c r="E144">
        <v>16115.1</v>
      </c>
      <c r="F144">
        <f t="shared" si="13"/>
        <v>24430.9</v>
      </c>
      <c r="G144">
        <f t="shared" si="13"/>
        <v>24100.799999999999</v>
      </c>
      <c r="H144" s="33">
        <f t="shared" si="10"/>
        <v>1.3696640775409996E-2</v>
      </c>
      <c r="I144">
        <f t="shared" si="18"/>
        <v>336.60000000000218</v>
      </c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</row>
    <row r="145" spans="1:32" x14ac:dyDescent="0.2">
      <c r="A145" s="76">
        <f t="shared" si="3"/>
        <v>39849</v>
      </c>
      <c r="B145">
        <v>6035.1</v>
      </c>
      <c r="C145">
        <v>7288.9</v>
      </c>
      <c r="D145">
        <v>19464.5</v>
      </c>
      <c r="E145">
        <v>17140.3</v>
      </c>
      <c r="F145">
        <f t="shared" si="13"/>
        <v>25499.599999999999</v>
      </c>
      <c r="G145">
        <f t="shared" si="13"/>
        <v>24429.199999999997</v>
      </c>
      <c r="H145" s="33">
        <f t="shared" si="10"/>
        <v>4.3816416419694582E-2</v>
      </c>
      <c r="I145">
        <f t="shared" ref="I145:I152" si="19">+F145-F144</f>
        <v>1068.6999999999971</v>
      </c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</row>
    <row r="146" spans="1:32" s="100" customFormat="1" x14ac:dyDescent="0.2">
      <c r="A146" s="99">
        <f t="shared" si="3"/>
        <v>39856</v>
      </c>
      <c r="B146" s="100">
        <v>5870</v>
      </c>
      <c r="C146" s="100">
        <v>6977.2</v>
      </c>
      <c r="D146" s="100">
        <v>20723.900000000001</v>
      </c>
      <c r="E146" s="100">
        <v>18082.7</v>
      </c>
      <c r="F146" s="100">
        <f t="shared" si="13"/>
        <v>26593.9</v>
      </c>
      <c r="G146" s="100">
        <f t="shared" si="13"/>
        <v>25059.9</v>
      </c>
      <c r="H146" s="127">
        <f t="shared" si="10"/>
        <v>6.1213332854480607E-2</v>
      </c>
      <c r="I146" s="100">
        <f t="shared" si="19"/>
        <v>1094.3000000000029</v>
      </c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</row>
    <row r="147" spans="1:32" x14ac:dyDescent="0.2">
      <c r="A147" s="76">
        <f t="shared" si="3"/>
        <v>39863</v>
      </c>
      <c r="B147">
        <v>5301.4</v>
      </c>
      <c r="C147">
        <v>6893.4</v>
      </c>
      <c r="D147">
        <v>21631.8</v>
      </c>
      <c r="E147">
        <v>18750.099999999999</v>
      </c>
      <c r="F147">
        <f t="shared" si="13"/>
        <v>26933.199999999997</v>
      </c>
      <c r="G147">
        <f t="shared" si="13"/>
        <v>25643.5</v>
      </c>
      <c r="H147" s="33">
        <f t="shared" si="10"/>
        <v>5.0293446682394993E-2</v>
      </c>
      <c r="I147">
        <f t="shared" si="19"/>
        <v>339.29999999999563</v>
      </c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</row>
    <row r="148" spans="1:32" x14ac:dyDescent="0.2">
      <c r="A148" s="76">
        <f t="shared" si="3"/>
        <v>39870</v>
      </c>
      <c r="B148">
        <v>4705.3</v>
      </c>
      <c r="C148">
        <v>6137.7</v>
      </c>
      <c r="D148">
        <v>22383.7</v>
      </c>
      <c r="E148">
        <v>19708.5</v>
      </c>
      <c r="F148">
        <f t="shared" si="13"/>
        <v>27089</v>
      </c>
      <c r="G148">
        <f t="shared" si="13"/>
        <v>25846.2</v>
      </c>
      <c r="H148" s="33">
        <f t="shared" si="10"/>
        <v>4.8084437944456049E-2</v>
      </c>
      <c r="I148">
        <f t="shared" si="19"/>
        <v>155.80000000000291</v>
      </c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</row>
    <row r="149" spans="1:32" x14ac:dyDescent="0.2">
      <c r="A149" s="76">
        <f t="shared" si="3"/>
        <v>39877</v>
      </c>
      <c r="B149">
        <v>4655.8</v>
      </c>
      <c r="C149">
        <v>5508.7</v>
      </c>
      <c r="D149">
        <v>23270.2</v>
      </c>
      <c r="E149">
        <v>20595.099999999999</v>
      </c>
      <c r="F149">
        <f t="shared" si="13"/>
        <v>27926</v>
      </c>
      <c r="G149">
        <f t="shared" si="13"/>
        <v>26103.8</v>
      </c>
      <c r="H149" s="33">
        <f t="shared" si="10"/>
        <v>6.9805928638742243E-2</v>
      </c>
      <c r="I149">
        <f t="shared" si="19"/>
        <v>837</v>
      </c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</row>
    <row r="150" spans="1:32" x14ac:dyDescent="0.2">
      <c r="A150" s="76">
        <f t="shared" si="3"/>
        <v>39884</v>
      </c>
      <c r="B150">
        <v>4170.3</v>
      </c>
      <c r="C150">
        <v>5191.1000000000004</v>
      </c>
      <c r="D150">
        <v>23899.1</v>
      </c>
      <c r="E150">
        <v>21351.200000000001</v>
      </c>
      <c r="F150">
        <f t="shared" si="13"/>
        <v>28069.399999999998</v>
      </c>
      <c r="G150">
        <f t="shared" si="13"/>
        <v>26542.300000000003</v>
      </c>
      <c r="H150" s="33">
        <f t="shared" si="10"/>
        <v>5.7534576882937616E-2</v>
      </c>
      <c r="I150">
        <f t="shared" si="19"/>
        <v>143.39999999999782</v>
      </c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</row>
    <row r="151" spans="1:32" x14ac:dyDescent="0.2">
      <c r="A151" s="76">
        <f t="shared" si="3"/>
        <v>39891</v>
      </c>
      <c r="B151">
        <v>4104.8</v>
      </c>
      <c r="C151">
        <v>4924.1000000000004</v>
      </c>
      <c r="D151">
        <v>24393.4</v>
      </c>
      <c r="E151">
        <v>21987.7</v>
      </c>
      <c r="F151">
        <f t="shared" si="13"/>
        <v>28498.2</v>
      </c>
      <c r="G151">
        <f t="shared" si="13"/>
        <v>26911.800000000003</v>
      </c>
      <c r="H151" s="33">
        <f t="shared" si="10"/>
        <v>5.8948119412302269E-2</v>
      </c>
      <c r="I151">
        <f t="shared" si="19"/>
        <v>428.80000000000291</v>
      </c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</row>
    <row r="152" spans="1:32" x14ac:dyDescent="0.2">
      <c r="A152" s="76">
        <f t="shared" si="3"/>
        <v>39898</v>
      </c>
      <c r="B152">
        <v>3954.5</v>
      </c>
      <c r="C152">
        <v>4380.6000000000004</v>
      </c>
      <c r="D152">
        <v>25143.5</v>
      </c>
      <c r="E152">
        <v>22716</v>
      </c>
      <c r="F152">
        <f t="shared" si="13"/>
        <v>29098</v>
      </c>
      <c r="G152">
        <f t="shared" si="13"/>
        <v>27096.6</v>
      </c>
      <c r="H152" s="33">
        <f t="shared" si="10"/>
        <v>7.3861665301181656E-2</v>
      </c>
      <c r="I152">
        <f t="shared" si="19"/>
        <v>599.79999999999927</v>
      </c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</row>
    <row r="153" spans="1:32" x14ac:dyDescent="0.2">
      <c r="A153" s="76">
        <f t="shared" si="3"/>
        <v>39905</v>
      </c>
      <c r="B153">
        <v>3801.7</v>
      </c>
      <c r="C153">
        <v>4538.1000000000004</v>
      </c>
      <c r="D153">
        <v>25727.8</v>
      </c>
      <c r="E153">
        <v>23142.3</v>
      </c>
      <c r="F153">
        <f t="shared" si="13"/>
        <v>29529.5</v>
      </c>
      <c r="G153">
        <f t="shared" si="13"/>
        <v>27680.400000000001</v>
      </c>
      <c r="H153" s="33">
        <f t="shared" si="10"/>
        <v>6.6801780321093629E-2</v>
      </c>
      <c r="I153">
        <f t="shared" ref="I153:I171" si="20">+F153-F152</f>
        <v>431.5</v>
      </c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</row>
    <row r="154" spans="1:32" x14ac:dyDescent="0.2">
      <c r="A154" s="76">
        <f t="shared" si="3"/>
        <v>39912</v>
      </c>
      <c r="B154">
        <v>4072.8</v>
      </c>
      <c r="C154">
        <v>4606.8999999999996</v>
      </c>
      <c r="D154">
        <v>26265</v>
      </c>
      <c r="E154">
        <v>23550.400000000001</v>
      </c>
      <c r="F154">
        <f t="shared" si="13"/>
        <v>30337.8</v>
      </c>
      <c r="G154">
        <f t="shared" si="13"/>
        <v>28157.300000000003</v>
      </c>
      <c r="H154" s="33">
        <f t="shared" si="10"/>
        <v>7.7439953404623285E-2</v>
      </c>
      <c r="I154">
        <f t="shared" si="20"/>
        <v>808.29999999999927</v>
      </c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</row>
    <row r="155" spans="1:32" x14ac:dyDescent="0.2">
      <c r="A155" s="76">
        <f t="shared" si="3"/>
        <v>39919</v>
      </c>
      <c r="B155">
        <v>4029.1</v>
      </c>
      <c r="C155">
        <v>4444.2</v>
      </c>
      <c r="D155">
        <v>26925.8</v>
      </c>
      <c r="E155">
        <v>24089.8</v>
      </c>
      <c r="F155">
        <f t="shared" si="13"/>
        <v>30954.899999999998</v>
      </c>
      <c r="G155">
        <f t="shared" si="13"/>
        <v>28534</v>
      </c>
      <c r="H155" s="33">
        <f t="shared" si="10"/>
        <v>8.4842643863461076E-2</v>
      </c>
      <c r="I155">
        <f t="shared" si="20"/>
        <v>617.09999999999854</v>
      </c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</row>
    <row r="156" spans="1:32" x14ac:dyDescent="0.2">
      <c r="A156" s="76">
        <f t="shared" si="3"/>
        <v>39926</v>
      </c>
      <c r="B156">
        <v>4583.3999999999996</v>
      </c>
      <c r="C156">
        <v>4210.2</v>
      </c>
      <c r="D156">
        <v>27206.2</v>
      </c>
      <c r="E156">
        <v>24634.7</v>
      </c>
      <c r="F156">
        <f t="shared" si="13"/>
        <v>31789.599999999999</v>
      </c>
      <c r="G156">
        <f t="shared" si="13"/>
        <v>28844.9</v>
      </c>
      <c r="H156" s="33">
        <f t="shared" si="10"/>
        <v>0.10208737073104768</v>
      </c>
      <c r="I156">
        <f t="shared" si="20"/>
        <v>834.70000000000073</v>
      </c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</row>
    <row r="157" spans="1:32" x14ac:dyDescent="0.2">
      <c r="A157" s="76">
        <f t="shared" si="3"/>
        <v>39933</v>
      </c>
      <c r="B157">
        <v>4851.3</v>
      </c>
      <c r="C157">
        <v>3889.3</v>
      </c>
      <c r="D157">
        <v>27592.7</v>
      </c>
      <c r="E157">
        <v>24996.6</v>
      </c>
      <c r="F157">
        <f t="shared" si="13"/>
        <v>32444</v>
      </c>
      <c r="G157">
        <f t="shared" si="13"/>
        <v>28885.899999999998</v>
      </c>
      <c r="H157" s="33">
        <f t="shared" si="10"/>
        <v>0.12317774415891503</v>
      </c>
      <c r="I157">
        <f t="shared" si="20"/>
        <v>654.40000000000146</v>
      </c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</row>
    <row r="158" spans="1:32" x14ac:dyDescent="0.2">
      <c r="A158" s="76">
        <f t="shared" si="3"/>
        <v>39940</v>
      </c>
      <c r="B158">
        <v>4810.8999999999996</v>
      </c>
      <c r="C158">
        <v>3603</v>
      </c>
      <c r="D158">
        <v>28034.9</v>
      </c>
      <c r="E158">
        <v>25484.3</v>
      </c>
      <c r="F158">
        <f t="shared" si="13"/>
        <v>32845.800000000003</v>
      </c>
      <c r="G158">
        <f t="shared" si="13"/>
        <v>29087.3</v>
      </c>
      <c r="H158" s="33">
        <f t="shared" si="10"/>
        <v>0.12921446816995741</v>
      </c>
      <c r="I158">
        <f t="shared" si="20"/>
        <v>401.80000000000291</v>
      </c>
      <c r="K158" s="164"/>
      <c r="L158" s="164"/>
      <c r="M158" s="164"/>
      <c r="N158" s="223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</row>
    <row r="159" spans="1:32" x14ac:dyDescent="0.2">
      <c r="A159" s="76">
        <f t="shared" si="3"/>
        <v>39947</v>
      </c>
      <c r="B159">
        <v>5098.1000000000004</v>
      </c>
      <c r="C159">
        <v>3714.2</v>
      </c>
      <c r="D159">
        <v>28424.799999999999</v>
      </c>
      <c r="E159">
        <v>25755.9</v>
      </c>
      <c r="F159">
        <f t="shared" si="13"/>
        <v>33522.9</v>
      </c>
      <c r="G159">
        <f t="shared" si="13"/>
        <v>29470.100000000002</v>
      </c>
      <c r="H159" s="33">
        <f t="shared" si="10"/>
        <v>0.13752243799647768</v>
      </c>
      <c r="I159">
        <f t="shared" si="20"/>
        <v>677.09999999999854</v>
      </c>
      <c r="K159" s="164"/>
      <c r="L159" s="164"/>
      <c r="M159" s="164"/>
      <c r="N159" s="223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</row>
    <row r="160" spans="1:32" x14ac:dyDescent="0.2">
      <c r="A160" s="76">
        <f t="shared" si="3"/>
        <v>39954</v>
      </c>
      <c r="B160">
        <v>4779.3999999999996</v>
      </c>
      <c r="C160">
        <v>3574.6</v>
      </c>
      <c r="D160">
        <v>28980.799999999999</v>
      </c>
      <c r="E160">
        <v>26141.200000000001</v>
      </c>
      <c r="F160">
        <f t="shared" si="13"/>
        <v>33760.199999999997</v>
      </c>
      <c r="G160">
        <f t="shared" si="13"/>
        <v>29715.8</v>
      </c>
      <c r="H160" s="33">
        <f t="shared" si="10"/>
        <v>0.13610267938268517</v>
      </c>
      <c r="I160">
        <f t="shared" si="20"/>
        <v>237.29999999999563</v>
      </c>
      <c r="K160" s="164"/>
      <c r="L160" s="164"/>
      <c r="M160" s="164"/>
      <c r="N160" s="223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</row>
    <row r="161" spans="1:32" x14ac:dyDescent="0.2">
      <c r="A161" s="76">
        <f t="shared" si="3"/>
        <v>39961</v>
      </c>
      <c r="B161">
        <v>4442.8999999999996</v>
      </c>
      <c r="C161">
        <v>3590.8</v>
      </c>
      <c r="D161">
        <v>29293.4</v>
      </c>
      <c r="E161">
        <v>26423.599999999999</v>
      </c>
      <c r="F161">
        <f t="shared" si="13"/>
        <v>33736.300000000003</v>
      </c>
      <c r="G161">
        <f t="shared" si="13"/>
        <v>30014.399999999998</v>
      </c>
      <c r="H161" s="33">
        <f t="shared" si="10"/>
        <v>0.12400381150381179</v>
      </c>
      <c r="I161">
        <f t="shared" si="20"/>
        <v>-23.899999999994179</v>
      </c>
      <c r="K161" s="164"/>
      <c r="L161" s="164"/>
      <c r="M161" s="164"/>
      <c r="N161" s="223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</row>
    <row r="162" spans="1:32" x14ac:dyDescent="0.2">
      <c r="A162" s="76">
        <f t="shared" si="3"/>
        <v>39968</v>
      </c>
      <c r="B162">
        <v>4080.8</v>
      </c>
      <c r="C162">
        <v>3657.7</v>
      </c>
      <c r="D162">
        <v>29594.5</v>
      </c>
      <c r="E162">
        <v>26628.7</v>
      </c>
      <c r="F162">
        <f t="shared" si="13"/>
        <v>33675.300000000003</v>
      </c>
      <c r="G162">
        <f t="shared" si="13"/>
        <v>30286.400000000001</v>
      </c>
      <c r="H162" s="33">
        <f t="shared" si="10"/>
        <v>0.1118951080352899</v>
      </c>
      <c r="I162">
        <f t="shared" si="20"/>
        <v>-61</v>
      </c>
      <c r="K162" s="164"/>
      <c r="L162" s="164"/>
      <c r="M162" s="164"/>
      <c r="N162" s="223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</row>
    <row r="163" spans="1:32" x14ac:dyDescent="0.2">
      <c r="A163" s="76">
        <f t="shared" si="3"/>
        <v>39975</v>
      </c>
      <c r="B163">
        <v>3877.1</v>
      </c>
      <c r="C163">
        <v>3472.7</v>
      </c>
      <c r="D163">
        <v>29943.8</v>
      </c>
      <c r="E163">
        <v>26984.9</v>
      </c>
      <c r="F163">
        <f t="shared" si="13"/>
        <v>33820.9</v>
      </c>
      <c r="G163">
        <f t="shared" si="13"/>
        <v>30457.600000000002</v>
      </c>
      <c r="H163" s="33">
        <f t="shared" si="10"/>
        <v>0.11042564089094342</v>
      </c>
      <c r="I163">
        <f t="shared" si="20"/>
        <v>145.59999999999854</v>
      </c>
      <c r="K163" s="164"/>
      <c r="L163" s="164"/>
      <c r="M163" s="164"/>
      <c r="N163" s="223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</row>
    <row r="164" spans="1:32" x14ac:dyDescent="0.2">
      <c r="A164" s="76">
        <f t="shared" si="3"/>
        <v>39982</v>
      </c>
      <c r="B164">
        <v>3526.9</v>
      </c>
      <c r="C164">
        <v>2876.8</v>
      </c>
      <c r="D164">
        <v>30322.1</v>
      </c>
      <c r="E164">
        <v>27312.7</v>
      </c>
      <c r="F164">
        <f t="shared" si="13"/>
        <v>33849</v>
      </c>
      <c r="G164">
        <f t="shared" si="13"/>
        <v>30189.5</v>
      </c>
      <c r="H164" s="33">
        <f t="shared" si="10"/>
        <v>0.12121764189536099</v>
      </c>
      <c r="I164">
        <f t="shared" si="20"/>
        <v>28.099999999998545</v>
      </c>
      <c r="K164" s="164"/>
      <c r="L164" s="164"/>
      <c r="M164" s="164"/>
      <c r="N164" s="223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</row>
    <row r="165" spans="1:32" x14ac:dyDescent="0.2">
      <c r="A165" s="76">
        <f t="shared" si="3"/>
        <v>39989</v>
      </c>
      <c r="B165">
        <v>3333.2</v>
      </c>
      <c r="C165">
        <v>2786.9</v>
      </c>
      <c r="D165">
        <v>30709.200000000001</v>
      </c>
      <c r="E165">
        <v>27868.5</v>
      </c>
      <c r="F165">
        <f t="shared" si="13"/>
        <v>34042.400000000001</v>
      </c>
      <c r="G165">
        <f t="shared" si="13"/>
        <v>30655.4</v>
      </c>
      <c r="H165" s="33">
        <f t="shared" si="10"/>
        <v>0.11048624385915695</v>
      </c>
      <c r="I165">
        <f t="shared" si="20"/>
        <v>193.40000000000146</v>
      </c>
      <c r="K165" s="164"/>
      <c r="L165" s="164"/>
      <c r="M165" s="164"/>
      <c r="N165" s="223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</row>
    <row r="166" spans="1:32" x14ac:dyDescent="0.2">
      <c r="A166" s="76">
        <f t="shared" si="3"/>
        <v>39996</v>
      </c>
      <c r="B166">
        <v>3202.3</v>
      </c>
      <c r="C166">
        <v>2550</v>
      </c>
      <c r="D166">
        <v>31127.1</v>
      </c>
      <c r="E166">
        <v>28171.8</v>
      </c>
      <c r="F166">
        <f t="shared" si="13"/>
        <v>34329.4</v>
      </c>
      <c r="G166">
        <f t="shared" si="13"/>
        <v>30721.8</v>
      </c>
      <c r="H166" s="33">
        <f t="shared" si="10"/>
        <v>0.11742801528556268</v>
      </c>
      <c r="I166">
        <f t="shared" si="20"/>
        <v>287</v>
      </c>
      <c r="K166" s="164"/>
      <c r="L166" s="164"/>
      <c r="M166" s="164"/>
      <c r="N166" s="223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</row>
    <row r="167" spans="1:32" x14ac:dyDescent="0.2">
      <c r="A167" s="76">
        <f t="shared" si="3"/>
        <v>40003</v>
      </c>
      <c r="B167">
        <v>2947</v>
      </c>
      <c r="C167">
        <v>2360</v>
      </c>
      <c r="D167">
        <v>31516.7</v>
      </c>
      <c r="E167">
        <v>28425.3</v>
      </c>
      <c r="F167">
        <f t="shared" si="13"/>
        <v>34463.699999999997</v>
      </c>
      <c r="G167">
        <f t="shared" si="13"/>
        <v>30785.3</v>
      </c>
      <c r="H167" s="33">
        <f t="shared" si="10"/>
        <v>0.11948559864610697</v>
      </c>
      <c r="I167">
        <f t="shared" si="20"/>
        <v>134.29999999999563</v>
      </c>
      <c r="K167" s="164"/>
      <c r="L167" s="164"/>
      <c r="M167" s="164"/>
      <c r="N167" s="223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</row>
    <row r="168" spans="1:32" x14ac:dyDescent="0.2">
      <c r="A168" s="76">
        <f t="shared" si="3"/>
        <v>40010</v>
      </c>
      <c r="B168">
        <v>2983.9</v>
      </c>
      <c r="C168">
        <v>2343.1</v>
      </c>
      <c r="D168">
        <v>31799.7</v>
      </c>
      <c r="E168">
        <v>28625.3</v>
      </c>
      <c r="F168">
        <f t="shared" si="13"/>
        <v>34783.599999999999</v>
      </c>
      <c r="G168">
        <f t="shared" si="13"/>
        <v>30968.399999999998</v>
      </c>
      <c r="H168" s="33">
        <f t="shared" si="10"/>
        <v>0.12319654874000596</v>
      </c>
      <c r="I168">
        <f t="shared" si="20"/>
        <v>319.90000000000146</v>
      </c>
      <c r="K168" s="164"/>
      <c r="L168" s="164"/>
      <c r="M168" s="164"/>
      <c r="N168" s="223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</row>
    <row r="169" spans="1:32" x14ac:dyDescent="0.2">
      <c r="A169" s="76">
        <f t="shared" si="3"/>
        <v>40017</v>
      </c>
      <c r="B169">
        <v>2886.9</v>
      </c>
      <c r="C169">
        <v>2233.1</v>
      </c>
      <c r="D169">
        <v>32142.3</v>
      </c>
      <c r="E169">
        <v>29006.799999999999</v>
      </c>
      <c r="F169">
        <f t="shared" si="13"/>
        <v>35029.199999999997</v>
      </c>
      <c r="G169">
        <f t="shared" si="13"/>
        <v>31239.899999999998</v>
      </c>
      <c r="H169" s="33">
        <f t="shared" si="10"/>
        <v>0.12129680312677049</v>
      </c>
      <c r="I169">
        <f t="shared" si="20"/>
        <v>245.59999999999854</v>
      </c>
      <c r="K169" s="164"/>
      <c r="L169" s="164"/>
      <c r="M169" s="164"/>
      <c r="N169" s="223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</row>
    <row r="170" spans="1:32" x14ac:dyDescent="0.2">
      <c r="A170" s="76">
        <f t="shared" si="3"/>
        <v>40024</v>
      </c>
      <c r="B170">
        <v>3163.5</v>
      </c>
      <c r="C170">
        <v>2223.1</v>
      </c>
      <c r="D170">
        <v>32360.2</v>
      </c>
      <c r="E170">
        <v>29391.200000000001</v>
      </c>
      <c r="F170">
        <f t="shared" si="13"/>
        <v>35523.699999999997</v>
      </c>
      <c r="G170">
        <f t="shared" si="13"/>
        <v>31614.3</v>
      </c>
      <c r="H170" s="33">
        <f t="shared" si="10"/>
        <v>0.12365923015850422</v>
      </c>
      <c r="I170">
        <f t="shared" si="20"/>
        <v>494.5</v>
      </c>
      <c r="K170" s="164"/>
      <c r="L170" s="164"/>
      <c r="M170" s="164"/>
      <c r="N170" s="223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</row>
    <row r="171" spans="1:32" x14ac:dyDescent="0.2">
      <c r="A171" s="76">
        <f t="shared" si="3"/>
        <v>40031</v>
      </c>
      <c r="B171">
        <v>3153.3</v>
      </c>
      <c r="C171">
        <v>1889</v>
      </c>
      <c r="D171">
        <v>32629.9</v>
      </c>
      <c r="E171">
        <v>29675.599999999999</v>
      </c>
      <c r="F171">
        <f t="shared" si="13"/>
        <v>35783.200000000004</v>
      </c>
      <c r="G171">
        <f t="shared" si="13"/>
        <v>31564.6</v>
      </c>
      <c r="H171" s="33">
        <f t="shared" si="10"/>
        <v>0.13364972152347909</v>
      </c>
      <c r="I171">
        <f t="shared" si="20"/>
        <v>259.50000000000728</v>
      </c>
      <c r="K171" s="164"/>
      <c r="L171" s="164"/>
      <c r="M171" s="164"/>
      <c r="N171" s="223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</row>
    <row r="172" spans="1:32" x14ac:dyDescent="0.2">
      <c r="A172" s="76">
        <f t="shared" si="3"/>
        <v>40038</v>
      </c>
      <c r="B172">
        <v>3272.6</v>
      </c>
      <c r="C172">
        <v>1642.2</v>
      </c>
      <c r="D172" s="96">
        <v>32785.5</v>
      </c>
      <c r="E172" s="96">
        <v>29841.3</v>
      </c>
      <c r="F172">
        <f>+B172+D172</f>
        <v>36058.1</v>
      </c>
      <c r="G172">
        <f>+C172+E172</f>
        <v>31483.5</v>
      </c>
      <c r="H172" s="33">
        <f>+F172/G172-1</f>
        <v>0.14530150713865986</v>
      </c>
      <c r="I172">
        <f t="shared" ref="I172:I267" si="21">+F172-F171</f>
        <v>274.89999999999418</v>
      </c>
      <c r="K172" s="164"/>
      <c r="L172" s="164"/>
      <c r="M172" s="164"/>
      <c r="N172" s="223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</row>
    <row r="173" spans="1:32" x14ac:dyDescent="0.2">
      <c r="A173" s="76">
        <f t="shared" si="3"/>
        <v>40045</v>
      </c>
      <c r="B173">
        <v>3049</v>
      </c>
      <c r="C173">
        <v>1225.3</v>
      </c>
      <c r="D173" s="96">
        <v>33097</v>
      </c>
      <c r="E173" s="96">
        <v>29842.3</v>
      </c>
      <c r="F173">
        <f t="shared" ref="F173:F267" si="22">+B173+D173</f>
        <v>36146</v>
      </c>
      <c r="G173">
        <f t="shared" ref="G173:G267" si="23">+C173+E173</f>
        <v>31067.599999999999</v>
      </c>
      <c r="H173" s="33">
        <f t="shared" ref="H173:H267" si="24">+F173/G173-1</f>
        <v>0.16346290025621557</v>
      </c>
      <c r="I173">
        <f t="shared" si="21"/>
        <v>87.900000000001455</v>
      </c>
      <c r="K173" s="164"/>
      <c r="L173" s="164"/>
      <c r="M173" s="164"/>
      <c r="N173" s="223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</row>
    <row r="174" spans="1:32" x14ac:dyDescent="0.2">
      <c r="A174" s="76">
        <f t="shared" si="3"/>
        <v>40052</v>
      </c>
      <c r="B174">
        <v>2381.8000000000002</v>
      </c>
      <c r="C174">
        <v>923.1</v>
      </c>
      <c r="D174" s="96">
        <v>33705.4</v>
      </c>
      <c r="E174" s="96">
        <v>30411.3</v>
      </c>
      <c r="F174">
        <f t="shared" si="22"/>
        <v>36087.200000000004</v>
      </c>
      <c r="G174">
        <f t="shared" si="23"/>
        <v>31334.399999999998</v>
      </c>
      <c r="H174" s="33">
        <f t="shared" si="24"/>
        <v>0.15167994281045782</v>
      </c>
      <c r="I174">
        <f t="shared" si="21"/>
        <v>-58.799999999995634</v>
      </c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</row>
    <row r="175" spans="1:32" x14ac:dyDescent="0.2">
      <c r="A175" s="76">
        <f t="shared" si="3"/>
        <v>40059</v>
      </c>
      <c r="B175">
        <v>16947.400000000001</v>
      </c>
      <c r="C175">
        <v>8913.2999999999993</v>
      </c>
      <c r="D175" s="96">
        <v>193.8</v>
      </c>
      <c r="E175" s="96">
        <v>33.1</v>
      </c>
      <c r="F175" s="191">
        <f t="shared" si="22"/>
        <v>17141.2</v>
      </c>
      <c r="G175" s="191">
        <f t="shared" si="23"/>
        <v>8946.4</v>
      </c>
      <c r="H175" s="33">
        <f t="shared" si="24"/>
        <v>0.91598855405526258</v>
      </c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</row>
    <row r="176" spans="1:32" x14ac:dyDescent="0.2">
      <c r="A176" s="76">
        <f t="shared" si="3"/>
        <v>40066</v>
      </c>
      <c r="B176">
        <v>17172.900000000001</v>
      </c>
      <c r="C176">
        <v>9103.2000000000007</v>
      </c>
      <c r="D176" s="96">
        <v>263.8</v>
      </c>
      <c r="E176" s="96">
        <v>221.7</v>
      </c>
      <c r="F176">
        <f t="shared" si="22"/>
        <v>17436.7</v>
      </c>
      <c r="G176">
        <f t="shared" si="23"/>
        <v>9324.9000000000015</v>
      </c>
      <c r="H176" s="33">
        <f t="shared" si="24"/>
        <v>0.86990745209063891</v>
      </c>
      <c r="I176">
        <f t="shared" si="21"/>
        <v>295.5</v>
      </c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</row>
    <row r="177" spans="1:32" x14ac:dyDescent="0.2">
      <c r="A177" s="76">
        <f t="shared" si="3"/>
        <v>40073</v>
      </c>
      <c r="B177">
        <v>18241.7</v>
      </c>
      <c r="C177">
        <v>9651.1</v>
      </c>
      <c r="D177" s="96">
        <v>540.9</v>
      </c>
      <c r="E177" s="96">
        <v>319.39999999999998</v>
      </c>
      <c r="F177">
        <f t="shared" si="22"/>
        <v>18782.600000000002</v>
      </c>
      <c r="G177">
        <f t="shared" si="23"/>
        <v>9970.5</v>
      </c>
      <c r="H177" s="33">
        <f t="shared" si="24"/>
        <v>0.88381726091971347</v>
      </c>
      <c r="I177">
        <f t="shared" si="21"/>
        <v>1345.9000000000015</v>
      </c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</row>
    <row r="178" spans="1:32" x14ac:dyDescent="0.2">
      <c r="A178" s="76">
        <f t="shared" si="3"/>
        <v>40080</v>
      </c>
      <c r="B178">
        <v>19417.5</v>
      </c>
      <c r="C178">
        <v>9960.2000000000007</v>
      </c>
      <c r="D178" s="96">
        <v>749.9</v>
      </c>
      <c r="E178" s="96">
        <v>481.3</v>
      </c>
      <c r="F178">
        <f t="shared" si="22"/>
        <v>20167.400000000001</v>
      </c>
      <c r="G178">
        <f t="shared" si="23"/>
        <v>10441.5</v>
      </c>
      <c r="H178" s="33">
        <f t="shared" si="24"/>
        <v>0.93146578556720794</v>
      </c>
      <c r="I178">
        <f t="shared" si="21"/>
        <v>1384.7999999999993</v>
      </c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</row>
    <row r="179" spans="1:32" x14ac:dyDescent="0.2">
      <c r="A179" s="76">
        <f t="shared" si="3"/>
        <v>40087</v>
      </c>
      <c r="B179">
        <v>19527.7</v>
      </c>
      <c r="C179">
        <v>10163.9</v>
      </c>
      <c r="D179" s="96">
        <v>1090.7</v>
      </c>
      <c r="E179" s="96">
        <v>880</v>
      </c>
      <c r="F179">
        <f t="shared" si="22"/>
        <v>20618.400000000001</v>
      </c>
      <c r="G179">
        <f t="shared" si="23"/>
        <v>11043.9</v>
      </c>
      <c r="H179" s="33">
        <f t="shared" si="24"/>
        <v>0.86694917556298057</v>
      </c>
      <c r="I179">
        <f t="shared" si="21"/>
        <v>451</v>
      </c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</row>
    <row r="180" spans="1:32" x14ac:dyDescent="0.2">
      <c r="A180" s="76">
        <f t="shared" si="3"/>
        <v>40094</v>
      </c>
      <c r="B180">
        <v>19577</v>
      </c>
      <c r="C180">
        <v>10784.4</v>
      </c>
      <c r="D180" s="96">
        <v>1696</v>
      </c>
      <c r="E180" s="96">
        <v>1287.5</v>
      </c>
      <c r="F180">
        <f t="shared" si="22"/>
        <v>21273</v>
      </c>
      <c r="G180">
        <f t="shared" si="23"/>
        <v>12071.9</v>
      </c>
      <c r="H180" s="33">
        <f t="shared" si="24"/>
        <v>0.7621915357151734</v>
      </c>
      <c r="I180">
        <f t="shared" si="21"/>
        <v>654.59999999999854</v>
      </c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</row>
    <row r="181" spans="1:32" x14ac:dyDescent="0.2">
      <c r="A181" s="76">
        <f t="shared" si="3"/>
        <v>40101</v>
      </c>
      <c r="B181">
        <v>19707.900000000001</v>
      </c>
      <c r="C181">
        <v>10488.6</v>
      </c>
      <c r="D181" s="96">
        <v>2552.4</v>
      </c>
      <c r="E181" s="96">
        <v>2302.1</v>
      </c>
      <c r="F181">
        <f t="shared" si="22"/>
        <v>22260.300000000003</v>
      </c>
      <c r="G181">
        <f t="shared" si="23"/>
        <v>12790.7</v>
      </c>
      <c r="H181" s="33">
        <f t="shared" si="24"/>
        <v>0.74035041084538</v>
      </c>
      <c r="I181">
        <f t="shared" si="21"/>
        <v>987.30000000000291</v>
      </c>
      <c r="J181">
        <f>AVERAGE(I177:I180)</f>
        <v>959.07499999999982</v>
      </c>
      <c r="K181" s="158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</row>
    <row r="182" spans="1:32" x14ac:dyDescent="0.2">
      <c r="A182" s="76">
        <f t="shared" si="3"/>
        <v>40108</v>
      </c>
      <c r="B182">
        <v>18965.2</v>
      </c>
      <c r="C182">
        <v>10596.9</v>
      </c>
      <c r="D182" s="96">
        <v>3986</v>
      </c>
      <c r="E182" s="96">
        <v>3651.1</v>
      </c>
      <c r="F182">
        <f t="shared" si="22"/>
        <v>22951.200000000001</v>
      </c>
      <c r="G182">
        <f t="shared" si="23"/>
        <v>14248</v>
      </c>
      <c r="H182" s="33">
        <f t="shared" si="24"/>
        <v>0.61083660864682776</v>
      </c>
      <c r="I182">
        <f t="shared" si="21"/>
        <v>690.89999999999782</v>
      </c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</row>
    <row r="183" spans="1:32" x14ac:dyDescent="0.2">
      <c r="A183" s="76">
        <f t="shared" si="3"/>
        <v>40115</v>
      </c>
      <c r="B183">
        <v>17794.900000000001</v>
      </c>
      <c r="C183">
        <v>10002.9</v>
      </c>
      <c r="D183" s="96">
        <v>5678.5</v>
      </c>
      <c r="E183" s="96">
        <v>5139.7</v>
      </c>
      <c r="F183">
        <f t="shared" si="22"/>
        <v>23473.4</v>
      </c>
      <c r="G183">
        <f t="shared" si="23"/>
        <v>15142.599999999999</v>
      </c>
      <c r="H183" s="33">
        <f t="shared" si="24"/>
        <v>0.5501565120917149</v>
      </c>
      <c r="I183">
        <f t="shared" si="21"/>
        <v>522.20000000000073</v>
      </c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</row>
    <row r="184" spans="1:32" x14ac:dyDescent="0.2">
      <c r="A184" s="76">
        <f t="shared" si="3"/>
        <v>40122</v>
      </c>
      <c r="B184">
        <v>17431.2</v>
      </c>
      <c r="C184">
        <v>9439.2000000000007</v>
      </c>
      <c r="D184" s="96">
        <v>7250.6</v>
      </c>
      <c r="E184" s="96">
        <v>6181.7</v>
      </c>
      <c r="F184">
        <f t="shared" si="22"/>
        <v>24681.800000000003</v>
      </c>
      <c r="G184">
        <f t="shared" si="23"/>
        <v>15620.900000000001</v>
      </c>
      <c r="H184" s="33">
        <f t="shared" si="24"/>
        <v>0.58004980506885007</v>
      </c>
      <c r="I184">
        <f t="shared" si="21"/>
        <v>1208.4000000000015</v>
      </c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</row>
    <row r="185" spans="1:32" x14ac:dyDescent="0.2">
      <c r="A185" s="76">
        <f t="shared" si="3"/>
        <v>40129</v>
      </c>
      <c r="B185">
        <v>17056.599999999999</v>
      </c>
      <c r="C185">
        <v>9162.6</v>
      </c>
      <c r="D185" s="96">
        <v>8899.6</v>
      </c>
      <c r="E185" s="96">
        <v>7249.2</v>
      </c>
      <c r="F185">
        <f t="shared" si="22"/>
        <v>25956.199999999997</v>
      </c>
      <c r="G185">
        <f t="shared" si="23"/>
        <v>16411.8</v>
      </c>
      <c r="H185" s="33">
        <f t="shared" si="24"/>
        <v>0.58155717227848247</v>
      </c>
      <c r="I185">
        <f t="shared" si="21"/>
        <v>1274.3999999999942</v>
      </c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</row>
    <row r="186" spans="1:32" x14ac:dyDescent="0.2">
      <c r="A186" s="76">
        <f t="shared" si="3"/>
        <v>40136</v>
      </c>
      <c r="B186">
        <v>15757.5</v>
      </c>
      <c r="C186">
        <v>8928.7999999999993</v>
      </c>
      <c r="D186" s="96">
        <v>11334</v>
      </c>
      <c r="E186" s="96">
        <v>8264.4</v>
      </c>
      <c r="F186">
        <f t="shared" si="22"/>
        <v>27091.5</v>
      </c>
      <c r="G186">
        <f t="shared" si="23"/>
        <v>17193.199999999997</v>
      </c>
      <c r="H186" s="33">
        <f t="shared" si="24"/>
        <v>0.57571016448363332</v>
      </c>
      <c r="I186">
        <f t="shared" si="21"/>
        <v>1135.3000000000029</v>
      </c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</row>
    <row r="187" spans="1:32" x14ac:dyDescent="0.2">
      <c r="A187" s="76">
        <f t="shared" si="3"/>
        <v>40143</v>
      </c>
      <c r="B187">
        <v>15116.3</v>
      </c>
      <c r="C187">
        <v>8026.2</v>
      </c>
      <c r="D187" s="96">
        <v>12697.8</v>
      </c>
      <c r="E187" s="96">
        <v>9526.9</v>
      </c>
      <c r="F187">
        <f t="shared" si="22"/>
        <v>27814.1</v>
      </c>
      <c r="G187">
        <f t="shared" si="23"/>
        <v>17553.099999999999</v>
      </c>
      <c r="H187" s="33">
        <f t="shared" si="24"/>
        <v>0.58456910745110546</v>
      </c>
      <c r="I187">
        <f t="shared" si="21"/>
        <v>722.59999999999854</v>
      </c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</row>
    <row r="188" spans="1:32" x14ac:dyDescent="0.2">
      <c r="A188" s="76">
        <f t="shared" si="3"/>
        <v>40150</v>
      </c>
      <c r="B188">
        <v>13976.7</v>
      </c>
      <c r="C188">
        <v>7888.7</v>
      </c>
      <c r="D188" s="96">
        <v>14642.3</v>
      </c>
      <c r="E188" s="96">
        <v>10474.299999999999</v>
      </c>
      <c r="F188">
        <f t="shared" si="22"/>
        <v>28619</v>
      </c>
      <c r="G188">
        <f t="shared" si="23"/>
        <v>18363</v>
      </c>
      <c r="H188" s="33">
        <f t="shared" si="24"/>
        <v>0.55851440396449381</v>
      </c>
      <c r="I188">
        <f t="shared" si="21"/>
        <v>804.90000000000146</v>
      </c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</row>
    <row r="189" spans="1:32" x14ac:dyDescent="0.2">
      <c r="A189" s="76">
        <f t="shared" si="3"/>
        <v>40157</v>
      </c>
      <c r="B189">
        <v>13248.2</v>
      </c>
      <c r="C189">
        <v>7627.6</v>
      </c>
      <c r="D189" s="96">
        <v>16305.4</v>
      </c>
      <c r="E189" s="96">
        <v>11629</v>
      </c>
      <c r="F189">
        <f t="shared" si="22"/>
        <v>29553.599999999999</v>
      </c>
      <c r="G189">
        <f t="shared" si="23"/>
        <v>19256.599999999999</v>
      </c>
      <c r="H189" s="33">
        <f t="shared" si="24"/>
        <v>0.53472575636405195</v>
      </c>
      <c r="I189">
        <f t="shared" si="21"/>
        <v>934.59999999999854</v>
      </c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</row>
    <row r="190" spans="1:32" x14ac:dyDescent="0.2">
      <c r="A190" s="76">
        <f t="shared" si="3"/>
        <v>40164</v>
      </c>
      <c r="B190">
        <v>13550.7</v>
      </c>
      <c r="C190">
        <v>7260.9</v>
      </c>
      <c r="D190" s="96">
        <v>17198.599999999999</v>
      </c>
      <c r="E190" s="96">
        <v>12580.5</v>
      </c>
      <c r="F190">
        <f t="shared" si="22"/>
        <v>30749.3</v>
      </c>
      <c r="G190">
        <f t="shared" si="23"/>
        <v>19841.400000000001</v>
      </c>
      <c r="H190" s="33">
        <f t="shared" si="24"/>
        <v>0.54975455361012826</v>
      </c>
      <c r="I190">
        <f t="shared" si="21"/>
        <v>1195.7000000000007</v>
      </c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</row>
    <row r="191" spans="1:32" x14ac:dyDescent="0.2">
      <c r="A191" s="76">
        <f t="shared" si="3"/>
        <v>40171</v>
      </c>
      <c r="B191">
        <v>12969.5</v>
      </c>
      <c r="C191">
        <v>6850.8</v>
      </c>
      <c r="D191" s="96">
        <v>18578.7</v>
      </c>
      <c r="E191" s="96">
        <v>13501.3</v>
      </c>
      <c r="F191">
        <f t="shared" si="22"/>
        <v>31548.2</v>
      </c>
      <c r="G191">
        <f t="shared" si="23"/>
        <v>20352.099999999999</v>
      </c>
      <c r="H191" s="33">
        <f t="shared" si="24"/>
        <v>0.55012013502292167</v>
      </c>
      <c r="I191">
        <f t="shared" si="21"/>
        <v>798.90000000000146</v>
      </c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</row>
    <row r="192" spans="1:32" x14ac:dyDescent="0.2">
      <c r="A192" s="76">
        <f t="shared" si="3"/>
        <v>40178</v>
      </c>
      <c r="B192">
        <v>12516.5</v>
      </c>
      <c r="C192">
        <v>6576.2</v>
      </c>
      <c r="D192" s="96">
        <v>19748.5</v>
      </c>
      <c r="E192" s="96">
        <v>14305.6</v>
      </c>
      <c r="F192">
        <f t="shared" si="22"/>
        <v>32265</v>
      </c>
      <c r="G192">
        <f t="shared" si="23"/>
        <v>20881.8</v>
      </c>
      <c r="H192" s="33">
        <f t="shared" si="24"/>
        <v>0.54512542022239474</v>
      </c>
      <c r="I192">
        <f t="shared" si="21"/>
        <v>716.79999999999927</v>
      </c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</row>
    <row r="193" spans="1:32" x14ac:dyDescent="0.2">
      <c r="A193" s="76">
        <f t="shared" si="3"/>
        <v>40185</v>
      </c>
      <c r="B193">
        <v>11647.6</v>
      </c>
      <c r="C193">
        <v>7210.7</v>
      </c>
      <c r="D193" s="96">
        <v>21313.7</v>
      </c>
      <c r="E193" s="96">
        <v>15032.7</v>
      </c>
      <c r="F193">
        <f t="shared" si="22"/>
        <v>32961.300000000003</v>
      </c>
      <c r="G193">
        <f t="shared" si="23"/>
        <v>22243.4</v>
      </c>
      <c r="H193" s="33">
        <f t="shared" si="24"/>
        <v>0.4818463004756468</v>
      </c>
      <c r="I193">
        <f t="shared" si="21"/>
        <v>696.30000000000291</v>
      </c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</row>
    <row r="194" spans="1:32" x14ac:dyDescent="0.2">
      <c r="A194" s="76">
        <f t="shared" si="3"/>
        <v>40192</v>
      </c>
      <c r="B194">
        <v>11030.6</v>
      </c>
      <c r="C194">
        <v>7518.1</v>
      </c>
      <c r="D194" s="96">
        <v>22860.400000000001</v>
      </c>
      <c r="E194" s="96">
        <v>16050.1</v>
      </c>
      <c r="F194">
        <f t="shared" si="22"/>
        <v>33891</v>
      </c>
      <c r="G194">
        <f t="shared" si="23"/>
        <v>23568.2</v>
      </c>
      <c r="H194" s="33">
        <f t="shared" si="24"/>
        <v>0.43799696200812965</v>
      </c>
      <c r="I194">
        <f t="shared" si="21"/>
        <v>929.69999999999709</v>
      </c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</row>
    <row r="195" spans="1:32" x14ac:dyDescent="0.2">
      <c r="A195" s="76">
        <f t="shared" si="3"/>
        <v>40199</v>
      </c>
      <c r="B195">
        <v>10310</v>
      </c>
      <c r="C195">
        <v>7086.2</v>
      </c>
      <c r="D195" s="96">
        <v>24254.400000000001</v>
      </c>
      <c r="E195" s="96">
        <v>17008.099999999999</v>
      </c>
      <c r="F195">
        <f t="shared" si="22"/>
        <v>34564.400000000001</v>
      </c>
      <c r="G195">
        <f t="shared" si="23"/>
        <v>24094.3</v>
      </c>
      <c r="H195" s="33">
        <f t="shared" si="24"/>
        <v>0.43454676002208004</v>
      </c>
      <c r="I195">
        <f t="shared" si="21"/>
        <v>673.40000000000146</v>
      </c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</row>
    <row r="196" spans="1:32" x14ac:dyDescent="0.2">
      <c r="A196" s="76">
        <f t="shared" si="3"/>
        <v>40206</v>
      </c>
      <c r="B196">
        <v>9416.6</v>
      </c>
      <c r="C196">
        <v>6359.2</v>
      </c>
      <c r="D196" s="96">
        <v>25529.4</v>
      </c>
      <c r="E196" s="96">
        <v>18071.7</v>
      </c>
      <c r="F196">
        <f t="shared" si="22"/>
        <v>34946</v>
      </c>
      <c r="G196">
        <f t="shared" si="23"/>
        <v>24430.9</v>
      </c>
      <c r="H196" s="33">
        <f t="shared" si="24"/>
        <v>0.43040166346716657</v>
      </c>
      <c r="I196">
        <f t="shared" si="21"/>
        <v>381.59999999999854</v>
      </c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</row>
    <row r="197" spans="1:32" x14ac:dyDescent="0.2">
      <c r="A197" s="76">
        <f t="shared" si="3"/>
        <v>40213</v>
      </c>
      <c r="B197">
        <v>8530.5</v>
      </c>
      <c r="C197">
        <v>6035.1</v>
      </c>
      <c r="D197" s="96">
        <v>26728.3</v>
      </c>
      <c r="E197" s="96">
        <v>19464.5</v>
      </c>
      <c r="F197">
        <f t="shared" si="22"/>
        <v>35258.800000000003</v>
      </c>
      <c r="G197">
        <f t="shared" si="23"/>
        <v>25499.599999999999</v>
      </c>
      <c r="H197" s="33">
        <f t="shared" si="24"/>
        <v>0.38271972893692463</v>
      </c>
      <c r="I197">
        <f t="shared" si="21"/>
        <v>312.80000000000291</v>
      </c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</row>
    <row r="198" spans="1:32" x14ac:dyDescent="0.2">
      <c r="A198" s="76">
        <f t="shared" si="3"/>
        <v>40220</v>
      </c>
      <c r="B198">
        <v>7615.1</v>
      </c>
      <c r="C198">
        <v>5870</v>
      </c>
      <c r="D198" s="96">
        <v>27847.3</v>
      </c>
      <c r="E198" s="96">
        <v>20723.900000000001</v>
      </c>
      <c r="F198">
        <f t="shared" si="22"/>
        <v>35462.400000000001</v>
      </c>
      <c r="G198">
        <f t="shared" si="23"/>
        <v>26593.9</v>
      </c>
      <c r="H198" s="33">
        <f t="shared" si="24"/>
        <v>0.33347873008471862</v>
      </c>
      <c r="I198">
        <f t="shared" si="21"/>
        <v>203.59999999999854</v>
      </c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</row>
    <row r="199" spans="1:32" x14ac:dyDescent="0.2">
      <c r="A199" s="76">
        <f t="shared" si="3"/>
        <v>40227</v>
      </c>
      <c r="B199">
        <v>6732.2</v>
      </c>
      <c r="C199">
        <v>5301.4</v>
      </c>
      <c r="D199" s="96">
        <v>28969.3</v>
      </c>
      <c r="E199" s="96">
        <v>21631.8</v>
      </c>
      <c r="F199">
        <f t="shared" si="22"/>
        <v>35701.5</v>
      </c>
      <c r="G199">
        <f t="shared" si="23"/>
        <v>26933.199999999997</v>
      </c>
      <c r="H199" s="33">
        <f t="shared" si="24"/>
        <v>0.32555730473913247</v>
      </c>
      <c r="I199">
        <f t="shared" si="21"/>
        <v>239.09999999999854</v>
      </c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</row>
    <row r="200" spans="1:32" x14ac:dyDescent="0.2">
      <c r="A200" s="76">
        <f t="shared" si="3"/>
        <v>40234</v>
      </c>
      <c r="B200">
        <v>5817.1</v>
      </c>
      <c r="C200">
        <v>4705.3</v>
      </c>
      <c r="D200" s="96">
        <v>30066.9</v>
      </c>
      <c r="E200" s="96">
        <v>22383.7</v>
      </c>
      <c r="F200">
        <f t="shared" si="22"/>
        <v>35884</v>
      </c>
      <c r="G200">
        <f t="shared" si="23"/>
        <v>27089</v>
      </c>
      <c r="H200" s="33">
        <f t="shared" si="24"/>
        <v>0.32467053047362393</v>
      </c>
      <c r="I200">
        <f t="shared" si="21"/>
        <v>182.5</v>
      </c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</row>
    <row r="201" spans="1:32" x14ac:dyDescent="0.2">
      <c r="A201" s="76">
        <f t="shared" si="3"/>
        <v>40241</v>
      </c>
      <c r="B201">
        <v>4768.3</v>
      </c>
      <c r="C201">
        <v>4655.8</v>
      </c>
      <c r="D201" s="96">
        <v>30999.9</v>
      </c>
      <c r="E201" s="96">
        <v>23270.2</v>
      </c>
      <c r="F201">
        <f t="shared" si="22"/>
        <v>35768.200000000004</v>
      </c>
      <c r="G201">
        <f t="shared" si="23"/>
        <v>27926</v>
      </c>
      <c r="H201" s="33">
        <f t="shared" si="24"/>
        <v>0.28082074052853989</v>
      </c>
      <c r="I201">
        <f t="shared" si="21"/>
        <v>-115.79999999999563</v>
      </c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</row>
    <row r="202" spans="1:32" x14ac:dyDescent="0.2">
      <c r="A202" s="76">
        <f t="shared" si="3"/>
        <v>40248</v>
      </c>
      <c r="B202">
        <v>4068.9</v>
      </c>
      <c r="C202">
        <v>4170.3</v>
      </c>
      <c r="D202" s="96">
        <v>31913.3</v>
      </c>
      <c r="E202" s="96">
        <v>23899.1</v>
      </c>
      <c r="F202">
        <f t="shared" si="22"/>
        <v>35982.199999999997</v>
      </c>
      <c r="G202">
        <f t="shared" si="23"/>
        <v>28069.399999999998</v>
      </c>
      <c r="H202" s="33">
        <f t="shared" si="24"/>
        <v>0.28190128752306776</v>
      </c>
      <c r="I202">
        <f t="shared" si="21"/>
        <v>213.99999999999272</v>
      </c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</row>
    <row r="203" spans="1:32" x14ac:dyDescent="0.2">
      <c r="A203" s="76">
        <f t="shared" si="3"/>
        <v>40255</v>
      </c>
      <c r="B203">
        <v>3546.2</v>
      </c>
      <c r="C203">
        <v>4104.8</v>
      </c>
      <c r="D203" s="96">
        <v>32652.1</v>
      </c>
      <c r="E203" s="96">
        <v>24393.4</v>
      </c>
      <c r="F203">
        <f t="shared" si="22"/>
        <v>36198.299999999996</v>
      </c>
      <c r="G203">
        <f t="shared" si="23"/>
        <v>28498.2</v>
      </c>
      <c r="H203" s="33">
        <f t="shared" si="24"/>
        <v>0.27019601237972912</v>
      </c>
      <c r="I203">
        <f t="shared" si="21"/>
        <v>216.09999999999854</v>
      </c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</row>
    <row r="204" spans="1:32" x14ac:dyDescent="0.2">
      <c r="A204" s="76">
        <f t="shared" si="3"/>
        <v>40262</v>
      </c>
      <c r="B204">
        <v>2690.9</v>
      </c>
      <c r="C204">
        <v>3954.5</v>
      </c>
      <c r="D204" s="96">
        <v>33685.800000000003</v>
      </c>
      <c r="E204" s="96">
        <v>25143.5</v>
      </c>
      <c r="F204">
        <f t="shared" si="22"/>
        <v>36376.700000000004</v>
      </c>
      <c r="G204">
        <f t="shared" si="23"/>
        <v>29098</v>
      </c>
      <c r="H204" s="33">
        <f t="shared" si="24"/>
        <v>0.25014433981716966</v>
      </c>
      <c r="I204">
        <f t="shared" si="21"/>
        <v>178.40000000000873</v>
      </c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</row>
    <row r="205" spans="1:32" x14ac:dyDescent="0.2">
      <c r="A205" s="76">
        <f t="shared" si="3"/>
        <v>40269</v>
      </c>
      <c r="B205">
        <v>2455.6999999999998</v>
      </c>
      <c r="C205">
        <v>3801.7</v>
      </c>
      <c r="D205" s="96">
        <v>34126.699999999997</v>
      </c>
      <c r="E205" s="96">
        <v>25727.8</v>
      </c>
      <c r="F205">
        <f t="shared" si="22"/>
        <v>36582.399999999994</v>
      </c>
      <c r="G205">
        <f t="shared" si="23"/>
        <v>29529.5</v>
      </c>
      <c r="H205" s="33">
        <f t="shared" si="24"/>
        <v>0.23884251341878437</v>
      </c>
      <c r="I205">
        <f t="shared" si="21"/>
        <v>205.69999999998981</v>
      </c>
      <c r="K205" s="164"/>
      <c r="L205" s="223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</row>
    <row r="206" spans="1:32" x14ac:dyDescent="0.2">
      <c r="A206" s="76">
        <f t="shared" si="3"/>
        <v>40276</v>
      </c>
      <c r="B206">
        <v>2174.6999999999998</v>
      </c>
      <c r="C206">
        <v>4072.8</v>
      </c>
      <c r="D206" s="96">
        <v>34565.699999999997</v>
      </c>
      <c r="E206" s="96">
        <v>26265</v>
      </c>
      <c r="F206">
        <f t="shared" si="22"/>
        <v>36740.399999999994</v>
      </c>
      <c r="G206">
        <f t="shared" si="23"/>
        <v>30337.8</v>
      </c>
      <c r="H206" s="33">
        <f t="shared" si="24"/>
        <v>0.21104364851769053</v>
      </c>
      <c r="I206">
        <f t="shared" si="21"/>
        <v>158</v>
      </c>
      <c r="K206" s="164"/>
      <c r="L206" s="223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</row>
    <row r="207" spans="1:32" x14ac:dyDescent="0.2">
      <c r="A207" s="76">
        <f t="shared" si="3"/>
        <v>40283</v>
      </c>
      <c r="B207">
        <v>2056.5</v>
      </c>
      <c r="C207">
        <v>4029.1</v>
      </c>
      <c r="D207" s="96">
        <v>34992.6</v>
      </c>
      <c r="E207" s="96">
        <v>26925.8</v>
      </c>
      <c r="F207">
        <f t="shared" si="22"/>
        <v>37049.1</v>
      </c>
      <c r="G207">
        <f t="shared" si="23"/>
        <v>30954.899999999998</v>
      </c>
      <c r="H207" s="33">
        <f t="shared" si="24"/>
        <v>0.19687351598616054</v>
      </c>
      <c r="I207">
        <f t="shared" si="21"/>
        <v>308.70000000000437</v>
      </c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</row>
    <row r="208" spans="1:32" x14ac:dyDescent="0.2">
      <c r="A208" s="76">
        <f t="shared" si="3"/>
        <v>40290</v>
      </c>
      <c r="B208">
        <v>1879.8</v>
      </c>
      <c r="C208">
        <v>4583.3999999999996</v>
      </c>
      <c r="D208" s="96">
        <v>35270.300000000003</v>
      </c>
      <c r="E208" s="96">
        <v>27206.2</v>
      </c>
      <c r="F208">
        <f t="shared" si="22"/>
        <v>37150.100000000006</v>
      </c>
      <c r="G208">
        <f t="shared" si="23"/>
        <v>31789.599999999999</v>
      </c>
      <c r="H208" s="33">
        <f t="shared" si="24"/>
        <v>0.16862432996955001</v>
      </c>
      <c r="I208">
        <f t="shared" si="21"/>
        <v>101.00000000000728</v>
      </c>
      <c r="J208">
        <v>2992.8</v>
      </c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</row>
    <row r="209" spans="1:32" x14ac:dyDescent="0.2">
      <c r="A209" s="76">
        <f t="shared" si="3"/>
        <v>40297</v>
      </c>
      <c r="B209">
        <v>1873.6</v>
      </c>
      <c r="C209">
        <v>4851.3</v>
      </c>
      <c r="D209" s="96">
        <v>35559.699999999997</v>
      </c>
      <c r="E209" s="96">
        <v>27592.7</v>
      </c>
      <c r="F209">
        <f t="shared" si="22"/>
        <v>37433.299999999996</v>
      </c>
      <c r="G209">
        <f t="shared" si="23"/>
        <v>32444</v>
      </c>
      <c r="H209" s="33">
        <f t="shared" si="24"/>
        <v>0.15378190112193302</v>
      </c>
      <c r="I209">
        <f t="shared" si="21"/>
        <v>283.19999999998981</v>
      </c>
      <c r="J209">
        <v>3201.9</v>
      </c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</row>
    <row r="210" spans="1:32" x14ac:dyDescent="0.2">
      <c r="A210" s="76">
        <f t="shared" si="3"/>
        <v>40304</v>
      </c>
      <c r="B210">
        <v>1941.6</v>
      </c>
      <c r="C210">
        <v>4810.8999999999996</v>
      </c>
      <c r="D210" s="96">
        <v>35699.199999999997</v>
      </c>
      <c r="E210" s="96">
        <v>28034.9</v>
      </c>
      <c r="F210">
        <f t="shared" si="22"/>
        <v>37640.799999999996</v>
      </c>
      <c r="G210">
        <f t="shared" si="23"/>
        <v>32845.800000000003</v>
      </c>
      <c r="H210" s="33">
        <f t="shared" si="24"/>
        <v>0.14598517923143883</v>
      </c>
      <c r="I210">
        <f t="shared" si="21"/>
        <v>207.5</v>
      </c>
      <c r="J210" s="82">
        <v>3413.2</v>
      </c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</row>
    <row r="211" spans="1:32" x14ac:dyDescent="0.2">
      <c r="A211" s="76">
        <f t="shared" si="3"/>
        <v>40311</v>
      </c>
      <c r="B211">
        <v>2149</v>
      </c>
      <c r="C211">
        <v>5098.1000000000004</v>
      </c>
      <c r="D211" s="96">
        <v>35970.300000000003</v>
      </c>
      <c r="E211" s="96">
        <v>28424.799999999999</v>
      </c>
      <c r="F211">
        <f t="shared" si="22"/>
        <v>38119.300000000003</v>
      </c>
      <c r="G211">
        <f t="shared" si="23"/>
        <v>33522.9</v>
      </c>
      <c r="H211" s="33">
        <f t="shared" si="24"/>
        <v>0.13711224267590216</v>
      </c>
      <c r="I211">
        <f t="shared" si="21"/>
        <v>478.50000000000728</v>
      </c>
      <c r="J211" s="82">
        <v>3499.2</v>
      </c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</row>
    <row r="212" spans="1:32" x14ac:dyDescent="0.2">
      <c r="A212" s="76">
        <f t="shared" si="3"/>
        <v>40318</v>
      </c>
      <c r="B212">
        <v>2180</v>
      </c>
      <c r="C212">
        <v>4779.3999999999996</v>
      </c>
      <c r="D212" s="96">
        <v>36114.800000000003</v>
      </c>
      <c r="E212" s="96">
        <v>28980.799999999999</v>
      </c>
      <c r="F212">
        <f t="shared" si="22"/>
        <v>38294.800000000003</v>
      </c>
      <c r="G212">
        <f t="shared" si="23"/>
        <v>33760.199999999997</v>
      </c>
      <c r="H212" s="33">
        <f t="shared" si="24"/>
        <v>0.13431792465684467</v>
      </c>
      <c r="I212">
        <f t="shared" si="21"/>
        <v>175.5</v>
      </c>
      <c r="J212" s="82">
        <v>3619.2</v>
      </c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</row>
    <row r="213" spans="1:32" x14ac:dyDescent="0.2">
      <c r="A213" s="76">
        <f t="shared" si="3"/>
        <v>40325</v>
      </c>
      <c r="B213">
        <v>2165.9</v>
      </c>
      <c r="C213">
        <v>4442.8999999999996</v>
      </c>
      <c r="D213" s="96">
        <v>36263.800000000003</v>
      </c>
      <c r="E213" s="96">
        <v>29293.4</v>
      </c>
      <c r="F213">
        <f t="shared" si="22"/>
        <v>38429.700000000004</v>
      </c>
      <c r="G213">
        <f t="shared" si="23"/>
        <v>33736.300000000003</v>
      </c>
      <c r="H213" s="33">
        <f t="shared" si="24"/>
        <v>0.13912017619003869</v>
      </c>
      <c r="I213">
        <f t="shared" si="21"/>
        <v>134.90000000000146</v>
      </c>
      <c r="J213" s="82">
        <v>3632.3</v>
      </c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</row>
    <row r="214" spans="1:32" x14ac:dyDescent="0.2">
      <c r="A214" s="76">
        <f t="shared" si="3"/>
        <v>40332</v>
      </c>
      <c r="B214">
        <v>2418.6</v>
      </c>
      <c r="C214">
        <v>4080.8</v>
      </c>
      <c r="D214" s="96">
        <v>36431.800000000003</v>
      </c>
      <c r="E214" s="96">
        <v>29594.5</v>
      </c>
      <c r="F214">
        <f t="shared" si="22"/>
        <v>38850.400000000001</v>
      </c>
      <c r="G214">
        <f t="shared" si="23"/>
        <v>33675.300000000003</v>
      </c>
      <c r="H214" s="33">
        <f t="shared" si="24"/>
        <v>0.15367643346904103</v>
      </c>
      <c r="I214">
        <f t="shared" si="21"/>
        <v>420.69999999999709</v>
      </c>
      <c r="J214" s="82">
        <v>3762.3</v>
      </c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</row>
    <row r="215" spans="1:32" x14ac:dyDescent="0.2">
      <c r="A215" s="76">
        <f t="shared" si="3"/>
        <v>40339</v>
      </c>
      <c r="B215">
        <v>2071.1</v>
      </c>
      <c r="C215">
        <v>3877.1</v>
      </c>
      <c r="D215" s="96">
        <v>36643</v>
      </c>
      <c r="E215" s="96">
        <v>29943.8</v>
      </c>
      <c r="F215">
        <f t="shared" si="22"/>
        <v>38714.1</v>
      </c>
      <c r="G215">
        <f t="shared" si="23"/>
        <v>33820.9</v>
      </c>
      <c r="H215" s="33">
        <f t="shared" si="24"/>
        <v>0.14467976901856527</v>
      </c>
      <c r="I215">
        <f t="shared" si="21"/>
        <v>-136.30000000000291</v>
      </c>
      <c r="J215" s="82">
        <v>4214.5</v>
      </c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</row>
    <row r="216" spans="1:32" x14ac:dyDescent="0.2">
      <c r="A216" s="76">
        <f t="shared" si="3"/>
        <v>40346</v>
      </c>
      <c r="B216">
        <v>2140.1</v>
      </c>
      <c r="C216">
        <v>3526.9</v>
      </c>
      <c r="D216" s="96">
        <v>36882.199999999997</v>
      </c>
      <c r="E216" s="96">
        <v>30322.1</v>
      </c>
      <c r="F216">
        <f t="shared" si="22"/>
        <v>39022.299999999996</v>
      </c>
      <c r="G216">
        <f t="shared" si="23"/>
        <v>33849</v>
      </c>
      <c r="H216" s="33">
        <f t="shared" si="24"/>
        <v>0.15283464799550939</v>
      </c>
      <c r="I216">
        <f t="shared" si="21"/>
        <v>308.19999999999709</v>
      </c>
      <c r="J216" s="82">
        <v>4447.5</v>
      </c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</row>
    <row r="217" spans="1:32" x14ac:dyDescent="0.2">
      <c r="A217" s="76">
        <f t="shared" si="3"/>
        <v>40353</v>
      </c>
      <c r="B217">
        <v>2265.6999999999998</v>
      </c>
      <c r="C217">
        <v>3333.2</v>
      </c>
      <c r="D217" s="96">
        <v>37020.5</v>
      </c>
      <c r="E217" s="96">
        <v>30709.200000000001</v>
      </c>
      <c r="F217">
        <f t="shared" si="22"/>
        <v>39286.199999999997</v>
      </c>
      <c r="G217">
        <f t="shared" si="23"/>
        <v>34042.400000000001</v>
      </c>
      <c r="H217" s="33">
        <f t="shared" si="24"/>
        <v>0.15403731816793154</v>
      </c>
      <c r="I217">
        <f t="shared" si="21"/>
        <v>263.90000000000146</v>
      </c>
      <c r="J217" s="82">
        <v>4898.5</v>
      </c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</row>
    <row r="218" spans="1:32" x14ac:dyDescent="0.2">
      <c r="A218" s="76">
        <f t="shared" si="3"/>
        <v>40360</v>
      </c>
      <c r="B218">
        <v>2452.3000000000002</v>
      </c>
      <c r="C218">
        <v>3202.3</v>
      </c>
      <c r="D218" s="96">
        <v>37096.5</v>
      </c>
      <c r="E218" s="96">
        <v>31127.1</v>
      </c>
      <c r="F218">
        <f t="shared" si="22"/>
        <v>39548.800000000003</v>
      </c>
      <c r="G218">
        <f t="shared" si="23"/>
        <v>34329.4</v>
      </c>
      <c r="H218" s="33">
        <f t="shared" si="24"/>
        <v>0.15203877725797721</v>
      </c>
      <c r="I218">
        <f t="shared" si="21"/>
        <v>262.60000000000582</v>
      </c>
      <c r="J218" s="82">
        <v>5500.8</v>
      </c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</row>
    <row r="219" spans="1:32" x14ac:dyDescent="0.2">
      <c r="A219" s="76">
        <f t="shared" si="3"/>
        <v>40367</v>
      </c>
      <c r="B219">
        <v>2912.3</v>
      </c>
      <c r="C219">
        <v>2947</v>
      </c>
      <c r="D219" s="96">
        <v>37303</v>
      </c>
      <c r="E219" s="96">
        <v>31516.7</v>
      </c>
      <c r="F219">
        <f t="shared" si="22"/>
        <v>40215.300000000003</v>
      </c>
      <c r="G219">
        <f t="shared" si="23"/>
        <v>34463.699999999997</v>
      </c>
      <c r="H219" s="33">
        <f t="shared" si="24"/>
        <v>0.16688863935096943</v>
      </c>
      <c r="I219">
        <f t="shared" si="21"/>
        <v>666.5</v>
      </c>
      <c r="J219" s="82">
        <v>6059.3</v>
      </c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</row>
    <row r="220" spans="1:32" x14ac:dyDescent="0.2">
      <c r="A220" s="76">
        <f t="shared" si="3"/>
        <v>40374</v>
      </c>
      <c r="B220">
        <v>2749.3</v>
      </c>
      <c r="C220">
        <v>2983.9</v>
      </c>
      <c r="D220" s="96">
        <v>37577.800000000003</v>
      </c>
      <c r="E220" s="96">
        <v>31799.7</v>
      </c>
      <c r="F220">
        <f t="shared" si="22"/>
        <v>40327.100000000006</v>
      </c>
      <c r="G220">
        <f t="shared" si="23"/>
        <v>34783.599999999999</v>
      </c>
      <c r="H220" s="33">
        <f t="shared" si="24"/>
        <v>0.15937108292413682</v>
      </c>
      <c r="I220">
        <f t="shared" si="21"/>
        <v>111.80000000000291</v>
      </c>
      <c r="J220" s="82">
        <v>7174.7</v>
      </c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</row>
    <row r="221" spans="1:32" x14ac:dyDescent="0.2">
      <c r="A221" s="76">
        <f t="shared" si="3"/>
        <v>40381</v>
      </c>
      <c r="B221">
        <v>2909.7</v>
      </c>
      <c r="C221">
        <v>2886.9</v>
      </c>
      <c r="D221" s="96">
        <v>37756.400000000001</v>
      </c>
      <c r="E221" s="96">
        <v>32142.3</v>
      </c>
      <c r="F221">
        <f t="shared" si="22"/>
        <v>40666.1</v>
      </c>
      <c r="G221">
        <f t="shared" si="23"/>
        <v>35029.199999999997</v>
      </c>
      <c r="H221" s="33">
        <f t="shared" si="24"/>
        <v>0.16092003243008701</v>
      </c>
      <c r="I221">
        <f t="shared" si="21"/>
        <v>338.99999999999272</v>
      </c>
      <c r="J221" s="82">
        <v>8318.9</v>
      </c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</row>
    <row r="222" spans="1:32" x14ac:dyDescent="0.2">
      <c r="A222" s="76">
        <f t="shared" si="3"/>
        <v>40388</v>
      </c>
      <c r="B222">
        <v>2656.1</v>
      </c>
      <c r="C222">
        <v>3163.5</v>
      </c>
      <c r="D222" s="96">
        <v>38016.1</v>
      </c>
      <c r="E222" s="96">
        <v>32360.2</v>
      </c>
      <c r="F222">
        <f t="shared" si="22"/>
        <v>40672.199999999997</v>
      </c>
      <c r="G222">
        <f t="shared" si="23"/>
        <v>35523.699999999997</v>
      </c>
      <c r="H222" s="33">
        <f t="shared" si="24"/>
        <v>0.14493141198692694</v>
      </c>
      <c r="I222">
        <f t="shared" si="21"/>
        <v>6.0999999999985448</v>
      </c>
      <c r="J222" s="82">
        <v>9486.9</v>
      </c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</row>
    <row r="223" spans="1:32" x14ac:dyDescent="0.2">
      <c r="A223" s="76">
        <f t="shared" si="3"/>
        <v>40395</v>
      </c>
      <c r="B223">
        <v>2706.6</v>
      </c>
      <c r="C223">
        <v>3153.3</v>
      </c>
      <c r="D223" s="96">
        <v>38231.699999999997</v>
      </c>
      <c r="E223" s="96">
        <v>32629.9</v>
      </c>
      <c r="F223">
        <f t="shared" si="22"/>
        <v>40938.299999999996</v>
      </c>
      <c r="G223">
        <f t="shared" si="23"/>
        <v>35783.200000000004</v>
      </c>
      <c r="H223" s="33">
        <f t="shared" si="24"/>
        <v>0.14406481253772685</v>
      </c>
      <c r="I223">
        <f t="shared" si="21"/>
        <v>266.09999999999854</v>
      </c>
      <c r="J223" s="82">
        <v>11828.6</v>
      </c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</row>
    <row r="224" spans="1:32" x14ac:dyDescent="0.2">
      <c r="A224" s="76">
        <f t="shared" si="3"/>
        <v>40402</v>
      </c>
      <c r="B224">
        <v>2391.1999999999998</v>
      </c>
      <c r="C224">
        <v>3272.6</v>
      </c>
      <c r="D224" s="96">
        <v>38728.699999999997</v>
      </c>
      <c r="E224" s="96">
        <v>32785.5</v>
      </c>
      <c r="F224">
        <f t="shared" si="22"/>
        <v>41119.899999999994</v>
      </c>
      <c r="G224">
        <f t="shared" si="23"/>
        <v>36058.1</v>
      </c>
      <c r="H224" s="33">
        <f t="shared" si="24"/>
        <v>0.14037899944811283</v>
      </c>
      <c r="I224">
        <f t="shared" si="21"/>
        <v>181.59999999999854</v>
      </c>
      <c r="J224" s="82">
        <v>13878.1</v>
      </c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</row>
    <row r="225" spans="1:32" x14ac:dyDescent="0.2">
      <c r="A225" s="76">
        <f t="shared" si="3"/>
        <v>40409</v>
      </c>
      <c r="B225">
        <v>2237.3000000000002</v>
      </c>
      <c r="C225">
        <v>3049</v>
      </c>
      <c r="D225" s="96">
        <v>39050.400000000001</v>
      </c>
      <c r="E225" s="96">
        <v>33097</v>
      </c>
      <c r="F225">
        <f t="shared" si="22"/>
        <v>41287.700000000004</v>
      </c>
      <c r="G225">
        <f t="shared" si="23"/>
        <v>36146</v>
      </c>
      <c r="H225" s="33">
        <f t="shared" si="24"/>
        <v>0.14224810490787365</v>
      </c>
      <c r="I225">
        <f t="shared" si="21"/>
        <v>167.80000000001019</v>
      </c>
      <c r="J225" s="82">
        <v>14702.2</v>
      </c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</row>
    <row r="226" spans="1:32" x14ac:dyDescent="0.2">
      <c r="A226" s="76">
        <f t="shared" si="3"/>
        <v>40416</v>
      </c>
      <c r="B226">
        <v>2003.6</v>
      </c>
      <c r="C226">
        <v>2381.8000000000002</v>
      </c>
      <c r="D226" s="96">
        <v>39285</v>
      </c>
      <c r="E226" s="96">
        <v>33705.4</v>
      </c>
      <c r="F226">
        <f t="shared" si="22"/>
        <v>41288.6</v>
      </c>
      <c r="G226">
        <f t="shared" si="23"/>
        <v>36087.200000000004</v>
      </c>
      <c r="H226" s="33">
        <f t="shared" si="24"/>
        <v>0.14413420825112477</v>
      </c>
      <c r="I226">
        <f t="shared" si="21"/>
        <v>0.89999999999417923</v>
      </c>
      <c r="J226" s="104">
        <v>15315.2</v>
      </c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</row>
    <row r="227" spans="1:32" x14ac:dyDescent="0.2">
      <c r="A227" s="76">
        <f t="shared" si="3"/>
        <v>40423</v>
      </c>
      <c r="B227">
        <v>17705.400000000001</v>
      </c>
      <c r="C227">
        <v>16947.400000000001</v>
      </c>
      <c r="D227" s="96">
        <v>87.1</v>
      </c>
      <c r="E227" s="96">
        <v>193.8</v>
      </c>
      <c r="F227" s="191">
        <f t="shared" si="22"/>
        <v>17792.5</v>
      </c>
      <c r="G227" s="191">
        <f t="shared" si="23"/>
        <v>17141.2</v>
      </c>
      <c r="H227" s="33">
        <f t="shared" si="24"/>
        <v>3.7996172963386421E-2</v>
      </c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</row>
    <row r="228" spans="1:32" x14ac:dyDescent="0.2">
      <c r="A228" s="76">
        <f t="shared" si="3"/>
        <v>40430</v>
      </c>
      <c r="B228">
        <v>18200.7</v>
      </c>
      <c r="C228">
        <v>17172.900000000001</v>
      </c>
      <c r="D228" s="96">
        <v>254.4</v>
      </c>
      <c r="E228" s="96">
        <v>457.6</v>
      </c>
      <c r="F228">
        <f t="shared" si="22"/>
        <v>18455.100000000002</v>
      </c>
      <c r="G228">
        <f t="shared" si="23"/>
        <v>17630.5</v>
      </c>
      <c r="H228" s="33">
        <f t="shared" si="24"/>
        <v>4.6771220328408303E-2</v>
      </c>
      <c r="I228">
        <f t="shared" si="21"/>
        <v>662.60000000000218</v>
      </c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</row>
    <row r="229" spans="1:32" x14ac:dyDescent="0.2">
      <c r="A229" s="76">
        <f t="shared" si="3"/>
        <v>40437</v>
      </c>
      <c r="B229">
        <v>18938.900000000001</v>
      </c>
      <c r="C229">
        <v>18241.7</v>
      </c>
      <c r="D229" s="96">
        <v>600</v>
      </c>
      <c r="E229" s="96">
        <v>540.9</v>
      </c>
      <c r="F229">
        <f t="shared" si="22"/>
        <v>19538.900000000001</v>
      </c>
      <c r="G229">
        <f t="shared" si="23"/>
        <v>18782.600000000002</v>
      </c>
      <c r="H229" s="33">
        <f t="shared" si="24"/>
        <v>4.0265990863884715E-2</v>
      </c>
      <c r="I229">
        <f t="shared" si="21"/>
        <v>1083.7999999999993</v>
      </c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</row>
    <row r="230" spans="1:32" x14ac:dyDescent="0.2">
      <c r="A230" s="76">
        <f t="shared" si="3"/>
        <v>40444</v>
      </c>
      <c r="B230">
        <v>20155.400000000001</v>
      </c>
      <c r="C230">
        <v>19417.5</v>
      </c>
      <c r="D230" s="96">
        <v>1121.0999999999999</v>
      </c>
      <c r="E230" s="96">
        <v>749.9</v>
      </c>
      <c r="F230">
        <f t="shared" si="22"/>
        <v>21276.5</v>
      </c>
      <c r="G230">
        <f t="shared" si="23"/>
        <v>20167.400000000001</v>
      </c>
      <c r="H230" s="33">
        <f t="shared" si="24"/>
        <v>5.4994694407806577E-2</v>
      </c>
      <c r="I230">
        <f t="shared" si="21"/>
        <v>1737.5999999999985</v>
      </c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</row>
    <row r="231" spans="1:32" x14ac:dyDescent="0.2">
      <c r="A231" s="76">
        <f t="shared" si="3"/>
        <v>40451</v>
      </c>
      <c r="B231">
        <v>20448.5</v>
      </c>
      <c r="C231">
        <v>19527.7</v>
      </c>
      <c r="D231" s="96">
        <v>1775.5</v>
      </c>
      <c r="E231" s="96">
        <v>1090.7</v>
      </c>
      <c r="F231">
        <f t="shared" si="22"/>
        <v>22224</v>
      </c>
      <c r="G231">
        <f t="shared" si="23"/>
        <v>20618.400000000001</v>
      </c>
      <c r="H231" s="33">
        <f t="shared" si="24"/>
        <v>7.7872191828657789E-2</v>
      </c>
      <c r="I231">
        <f t="shared" si="21"/>
        <v>947.5</v>
      </c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</row>
    <row r="232" spans="1:32" x14ac:dyDescent="0.2">
      <c r="A232" s="76">
        <f t="shared" si="3"/>
        <v>40458</v>
      </c>
      <c r="B232">
        <v>20368</v>
      </c>
      <c r="C232">
        <v>19577</v>
      </c>
      <c r="D232" s="96">
        <v>2965.1</v>
      </c>
      <c r="E232" s="96">
        <v>1696</v>
      </c>
      <c r="F232">
        <f t="shared" si="22"/>
        <v>23333.1</v>
      </c>
      <c r="G232">
        <f t="shared" si="23"/>
        <v>21273</v>
      </c>
      <c r="H232" s="33">
        <f t="shared" si="24"/>
        <v>9.6841066140177512E-2</v>
      </c>
      <c r="I232">
        <f t="shared" si="21"/>
        <v>1109.0999999999985</v>
      </c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</row>
    <row r="233" spans="1:32" x14ac:dyDescent="0.2">
      <c r="A233" s="76">
        <f t="shared" si="3"/>
        <v>40465</v>
      </c>
      <c r="B233">
        <v>20760.400000000001</v>
      </c>
      <c r="C233">
        <v>19707.900000000001</v>
      </c>
      <c r="D233" s="96">
        <v>4568.6000000000004</v>
      </c>
      <c r="E233" s="96">
        <v>2552.4</v>
      </c>
      <c r="F233">
        <f t="shared" si="22"/>
        <v>25329</v>
      </c>
      <c r="G233">
        <f t="shared" si="23"/>
        <v>22260.300000000003</v>
      </c>
      <c r="H233" s="33">
        <f t="shared" si="24"/>
        <v>0.13785528496920518</v>
      </c>
      <c r="I233">
        <f t="shared" si="21"/>
        <v>1995.9000000000015</v>
      </c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</row>
    <row r="234" spans="1:32" x14ac:dyDescent="0.2">
      <c r="A234" s="76">
        <f t="shared" si="3"/>
        <v>40472</v>
      </c>
      <c r="B234">
        <v>20852.099999999999</v>
      </c>
      <c r="C234">
        <v>18965.2</v>
      </c>
      <c r="D234" s="96">
        <v>6502.7</v>
      </c>
      <c r="E234" s="96">
        <v>3986</v>
      </c>
      <c r="F234">
        <f t="shared" si="22"/>
        <v>27354.799999999999</v>
      </c>
      <c r="G234">
        <f t="shared" si="23"/>
        <v>22951.200000000001</v>
      </c>
      <c r="H234" s="33">
        <f t="shared" si="24"/>
        <v>0.19186796333089329</v>
      </c>
      <c r="I234">
        <f t="shared" si="21"/>
        <v>2025.7999999999993</v>
      </c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</row>
    <row r="235" spans="1:32" x14ac:dyDescent="0.2">
      <c r="A235" s="76">
        <f t="shared" si="3"/>
        <v>40479</v>
      </c>
      <c r="B235">
        <v>20472.7</v>
      </c>
      <c r="C235">
        <v>17794.900000000001</v>
      </c>
      <c r="D235" s="96">
        <v>8458.5</v>
      </c>
      <c r="E235" s="96">
        <v>5539.2</v>
      </c>
      <c r="F235">
        <f t="shared" si="22"/>
        <v>28931.200000000001</v>
      </c>
      <c r="G235">
        <f t="shared" si="23"/>
        <v>23334.100000000002</v>
      </c>
      <c r="H235" s="33">
        <f t="shared" si="24"/>
        <v>0.23986783291406133</v>
      </c>
      <c r="I235">
        <f t="shared" si="21"/>
        <v>1576.4000000000015</v>
      </c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</row>
    <row r="236" spans="1:32" x14ac:dyDescent="0.2">
      <c r="A236" s="76">
        <f t="shared" si="3"/>
        <v>40486</v>
      </c>
      <c r="B236">
        <v>19603.3</v>
      </c>
      <c r="C236">
        <v>17431.2</v>
      </c>
      <c r="D236" s="96">
        <v>10137.700000000001</v>
      </c>
      <c r="E236" s="96">
        <v>7059.8</v>
      </c>
      <c r="F236">
        <f t="shared" si="22"/>
        <v>29741</v>
      </c>
      <c r="G236">
        <f t="shared" si="23"/>
        <v>24491</v>
      </c>
      <c r="H236" s="33">
        <f t="shared" si="24"/>
        <v>0.21436446041402957</v>
      </c>
      <c r="I236">
        <f t="shared" si="21"/>
        <v>809.79999999999927</v>
      </c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</row>
    <row r="237" spans="1:32" x14ac:dyDescent="0.2">
      <c r="A237" s="76">
        <f t="shared" si="3"/>
        <v>40493</v>
      </c>
      <c r="B237">
        <v>18842.900000000001</v>
      </c>
      <c r="C237">
        <v>17056.599999999999</v>
      </c>
      <c r="D237" s="96">
        <v>11904.8</v>
      </c>
      <c r="E237" s="96">
        <v>8784</v>
      </c>
      <c r="F237">
        <f t="shared" si="22"/>
        <v>30747.7</v>
      </c>
      <c r="G237">
        <f t="shared" si="23"/>
        <v>25840.6</v>
      </c>
      <c r="H237" s="33">
        <f t="shared" si="24"/>
        <v>0.18989884135817281</v>
      </c>
      <c r="I237">
        <f t="shared" si="21"/>
        <v>1006.7000000000007</v>
      </c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</row>
    <row r="238" spans="1:32" x14ac:dyDescent="0.2">
      <c r="A238" s="76">
        <f t="shared" si="3"/>
        <v>40500</v>
      </c>
      <c r="B238">
        <v>17885</v>
      </c>
      <c r="C238">
        <v>15757.5</v>
      </c>
      <c r="D238" s="96">
        <v>13536.6</v>
      </c>
      <c r="E238" s="96">
        <v>11218.5</v>
      </c>
      <c r="F238">
        <f t="shared" si="22"/>
        <v>31421.599999999999</v>
      </c>
      <c r="G238">
        <f t="shared" si="23"/>
        <v>26976</v>
      </c>
      <c r="H238" s="33">
        <f t="shared" si="24"/>
        <v>0.16479833926453136</v>
      </c>
      <c r="I238">
        <f t="shared" si="21"/>
        <v>673.89999999999782</v>
      </c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</row>
    <row r="239" spans="1:32" x14ac:dyDescent="0.2">
      <c r="A239" s="76">
        <f t="shared" si="3"/>
        <v>40507</v>
      </c>
      <c r="B239">
        <v>17598.5</v>
      </c>
      <c r="C239">
        <v>15116.3</v>
      </c>
      <c r="D239" s="96">
        <v>15164.6</v>
      </c>
      <c r="E239" s="96">
        <v>12517.1</v>
      </c>
      <c r="F239">
        <f t="shared" si="22"/>
        <v>32763.1</v>
      </c>
      <c r="G239">
        <f t="shared" si="23"/>
        <v>27633.4</v>
      </c>
      <c r="H239" s="33">
        <f t="shared" si="24"/>
        <v>0.18563405154631707</v>
      </c>
      <c r="I239">
        <f t="shared" si="21"/>
        <v>1341.5</v>
      </c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</row>
    <row r="240" spans="1:32" x14ac:dyDescent="0.2">
      <c r="A240" s="76">
        <f t="shared" si="3"/>
        <v>40514</v>
      </c>
      <c r="B240">
        <v>16741.5</v>
      </c>
      <c r="C240">
        <v>13976.7</v>
      </c>
      <c r="D240" s="96">
        <v>16659.400000000001</v>
      </c>
      <c r="E240" s="96">
        <v>14584.4</v>
      </c>
      <c r="F240">
        <f t="shared" si="22"/>
        <v>33400.9</v>
      </c>
      <c r="G240">
        <f t="shared" si="23"/>
        <v>28561.1</v>
      </c>
      <c r="H240" s="33">
        <f t="shared" si="24"/>
        <v>0.16945425771416378</v>
      </c>
      <c r="I240">
        <f t="shared" si="21"/>
        <v>637.80000000000291</v>
      </c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</row>
    <row r="241" spans="1:32" x14ac:dyDescent="0.2">
      <c r="A241" s="76">
        <f t="shared" si="3"/>
        <v>40521</v>
      </c>
      <c r="B241">
        <v>15477.8</v>
      </c>
      <c r="C241">
        <v>13248.2</v>
      </c>
      <c r="D241" s="96">
        <v>18007.8</v>
      </c>
      <c r="E241" s="96">
        <v>16247.6</v>
      </c>
      <c r="F241">
        <f t="shared" si="22"/>
        <v>33485.599999999999</v>
      </c>
      <c r="G241">
        <f t="shared" si="23"/>
        <v>29495.800000000003</v>
      </c>
      <c r="H241" s="33">
        <f t="shared" si="24"/>
        <v>0.13526671593921824</v>
      </c>
      <c r="I241">
        <f t="shared" si="21"/>
        <v>84.69999999999709</v>
      </c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</row>
    <row r="242" spans="1:32" x14ac:dyDescent="0.2">
      <c r="A242" s="76">
        <f t="shared" si="3"/>
        <v>40528</v>
      </c>
      <c r="B242">
        <v>14873.4</v>
      </c>
      <c r="C242">
        <v>13550.7</v>
      </c>
      <c r="D242" s="96">
        <v>19440</v>
      </c>
      <c r="E242" s="96">
        <v>17140.7</v>
      </c>
      <c r="F242">
        <f t="shared" si="22"/>
        <v>34313.4</v>
      </c>
      <c r="G242">
        <f t="shared" si="23"/>
        <v>30691.4</v>
      </c>
      <c r="H242" s="33">
        <f t="shared" si="24"/>
        <v>0.11801351518666459</v>
      </c>
      <c r="I242">
        <f t="shared" si="21"/>
        <v>827.80000000000291</v>
      </c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</row>
    <row r="243" spans="1:32" x14ac:dyDescent="0.2">
      <c r="A243" s="76">
        <f t="shared" si="3"/>
        <v>40535</v>
      </c>
      <c r="B243">
        <v>14622.7</v>
      </c>
      <c r="C243">
        <v>12969.5</v>
      </c>
      <c r="D243" s="96">
        <v>20354</v>
      </c>
      <c r="E243" s="96">
        <v>18511.7</v>
      </c>
      <c r="F243">
        <f t="shared" si="22"/>
        <v>34976.699999999997</v>
      </c>
      <c r="G243">
        <f t="shared" si="23"/>
        <v>31481.200000000001</v>
      </c>
      <c r="H243" s="33">
        <f t="shared" si="24"/>
        <v>0.11103452219102183</v>
      </c>
      <c r="I243">
        <f t="shared" si="21"/>
        <v>663.29999999999563</v>
      </c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</row>
    <row r="244" spans="1:32" x14ac:dyDescent="0.2">
      <c r="A244" s="76">
        <f t="shared" si="3"/>
        <v>40542</v>
      </c>
      <c r="B244">
        <v>14129.2</v>
      </c>
      <c r="C244">
        <v>12516.5</v>
      </c>
      <c r="D244" s="96">
        <v>21272</v>
      </c>
      <c r="E244" s="96">
        <v>19690.7</v>
      </c>
      <c r="F244">
        <f t="shared" si="22"/>
        <v>35401.199999999997</v>
      </c>
      <c r="G244">
        <f t="shared" si="23"/>
        <v>32207.200000000001</v>
      </c>
      <c r="H244" s="33">
        <f t="shared" si="24"/>
        <v>9.9170371842320915E-2</v>
      </c>
      <c r="I244">
        <f t="shared" si="21"/>
        <v>424.5</v>
      </c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</row>
    <row r="245" spans="1:32" x14ac:dyDescent="0.2">
      <c r="A245" s="76">
        <f t="shared" si="3"/>
        <v>40549</v>
      </c>
      <c r="B245">
        <v>13674.1</v>
      </c>
      <c r="C245">
        <v>11647.6</v>
      </c>
      <c r="D245" s="96">
        <v>22222.2</v>
      </c>
      <c r="E245" s="96">
        <v>21313.7</v>
      </c>
      <c r="F245">
        <f t="shared" si="22"/>
        <v>35896.300000000003</v>
      </c>
      <c r="G245">
        <f t="shared" si="23"/>
        <v>32961.300000000003</v>
      </c>
      <c r="H245" s="33">
        <f t="shared" si="24"/>
        <v>8.9043818053292867E-2</v>
      </c>
      <c r="I245">
        <f t="shared" si="21"/>
        <v>495.10000000000582</v>
      </c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</row>
    <row r="246" spans="1:32" x14ac:dyDescent="0.2">
      <c r="A246" s="76">
        <f t="shared" si="3"/>
        <v>40556</v>
      </c>
      <c r="B246">
        <v>13061.7</v>
      </c>
      <c r="C246">
        <v>11030.6</v>
      </c>
      <c r="D246" s="96">
        <v>23567</v>
      </c>
      <c r="E246" s="96">
        <v>22860.400000000001</v>
      </c>
      <c r="F246">
        <f t="shared" si="22"/>
        <v>36628.699999999997</v>
      </c>
      <c r="G246">
        <f t="shared" si="23"/>
        <v>33891</v>
      </c>
      <c r="H246" s="33">
        <f t="shared" si="24"/>
        <v>8.0779557994747675E-2</v>
      </c>
      <c r="I246">
        <f t="shared" si="21"/>
        <v>732.39999999999418</v>
      </c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</row>
    <row r="247" spans="1:32" x14ac:dyDescent="0.2">
      <c r="A247" s="76">
        <f t="shared" si="3"/>
        <v>40563</v>
      </c>
      <c r="B247">
        <v>12565.2</v>
      </c>
      <c r="C247">
        <v>10310</v>
      </c>
      <c r="D247" s="96">
        <v>24769.3</v>
      </c>
      <c r="E247" s="96">
        <v>24254.400000000001</v>
      </c>
      <c r="F247">
        <f t="shared" si="22"/>
        <v>37334.5</v>
      </c>
      <c r="G247">
        <f t="shared" si="23"/>
        <v>34564.400000000001</v>
      </c>
      <c r="H247" s="33">
        <f t="shared" si="24"/>
        <v>8.0143153070789452E-2</v>
      </c>
      <c r="I247">
        <f t="shared" si="21"/>
        <v>705.80000000000291</v>
      </c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</row>
    <row r="248" spans="1:32" x14ac:dyDescent="0.2">
      <c r="A248" s="76">
        <f t="shared" si="3"/>
        <v>40570</v>
      </c>
      <c r="B248">
        <v>12478.3</v>
      </c>
      <c r="C248">
        <v>9416.6</v>
      </c>
      <c r="D248" s="96">
        <v>25888.5</v>
      </c>
      <c r="E248" s="96">
        <v>25529.4</v>
      </c>
      <c r="F248">
        <f t="shared" si="22"/>
        <v>38366.800000000003</v>
      </c>
      <c r="G248">
        <f t="shared" si="23"/>
        <v>34946</v>
      </c>
      <c r="H248" s="33">
        <f t="shared" si="24"/>
        <v>9.7888170319922141E-2</v>
      </c>
      <c r="I248">
        <f t="shared" si="21"/>
        <v>1032.3000000000029</v>
      </c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</row>
    <row r="249" spans="1:32" x14ac:dyDescent="0.2">
      <c r="A249" s="76">
        <f t="shared" si="3"/>
        <v>40577</v>
      </c>
      <c r="B249">
        <v>11264.5</v>
      </c>
      <c r="C249">
        <v>8530.5</v>
      </c>
      <c r="D249" s="96">
        <v>27123.200000000001</v>
      </c>
      <c r="E249" s="96">
        <v>26670.9</v>
      </c>
      <c r="F249">
        <f t="shared" si="22"/>
        <v>38387.699999999997</v>
      </c>
      <c r="G249">
        <f t="shared" si="23"/>
        <v>35201.4</v>
      </c>
      <c r="H249" s="33">
        <f t="shared" si="24"/>
        <v>9.0516286284068048E-2</v>
      </c>
      <c r="I249">
        <f t="shared" si="21"/>
        <v>20.899999999994179</v>
      </c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</row>
    <row r="250" spans="1:32" x14ac:dyDescent="0.2">
      <c r="A250" s="76">
        <f t="shared" si="3"/>
        <v>40584</v>
      </c>
      <c r="B250">
        <v>10756</v>
      </c>
      <c r="C250">
        <v>7615.1</v>
      </c>
      <c r="D250" s="96">
        <v>28146.1</v>
      </c>
      <c r="E250" s="96">
        <v>27789.9</v>
      </c>
      <c r="F250">
        <f t="shared" si="22"/>
        <v>38902.1</v>
      </c>
      <c r="G250">
        <f t="shared" si="23"/>
        <v>35405</v>
      </c>
      <c r="H250" s="33">
        <f t="shared" si="24"/>
        <v>9.8774184437226298E-2</v>
      </c>
      <c r="I250">
        <f t="shared" si="21"/>
        <v>514.40000000000146</v>
      </c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</row>
    <row r="251" spans="1:32" x14ac:dyDescent="0.2">
      <c r="A251" s="76">
        <f t="shared" si="3"/>
        <v>40591</v>
      </c>
      <c r="B251">
        <v>9718.6</v>
      </c>
      <c r="C251">
        <v>6732.2</v>
      </c>
      <c r="D251" s="96">
        <v>29318.1</v>
      </c>
      <c r="E251" s="96">
        <v>28911.8</v>
      </c>
      <c r="F251">
        <f t="shared" si="22"/>
        <v>39036.699999999997</v>
      </c>
      <c r="G251">
        <f t="shared" si="23"/>
        <v>35644</v>
      </c>
      <c r="H251" s="33">
        <f t="shared" si="24"/>
        <v>9.5182919986533499E-2</v>
      </c>
      <c r="I251">
        <f t="shared" si="21"/>
        <v>134.59999999999854</v>
      </c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</row>
    <row r="252" spans="1:32" x14ac:dyDescent="0.2">
      <c r="A252" s="76">
        <f t="shared" si="3"/>
        <v>40598</v>
      </c>
      <c r="B252">
        <v>8386.7000000000007</v>
      </c>
      <c r="C252">
        <v>5817.1</v>
      </c>
      <c r="D252" s="96">
        <v>31011.599999999999</v>
      </c>
      <c r="E252" s="96">
        <v>30009.4</v>
      </c>
      <c r="F252">
        <f t="shared" si="22"/>
        <v>39398.300000000003</v>
      </c>
      <c r="G252">
        <f t="shared" si="23"/>
        <v>35826.5</v>
      </c>
      <c r="H252" s="33">
        <f t="shared" si="24"/>
        <v>9.9697151549830609E-2</v>
      </c>
      <c r="I252">
        <f t="shared" si="21"/>
        <v>361.60000000000582</v>
      </c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</row>
    <row r="253" spans="1:32" x14ac:dyDescent="0.2">
      <c r="A253" s="76">
        <f t="shared" ref="A253:A316" si="25">+A252+7</f>
        <v>40605</v>
      </c>
      <c r="B253">
        <v>8066.1</v>
      </c>
      <c r="C253">
        <v>4768.3</v>
      </c>
      <c r="D253" s="96">
        <v>31744.400000000001</v>
      </c>
      <c r="E253" s="96">
        <v>30942.400000000001</v>
      </c>
      <c r="F253">
        <f t="shared" si="22"/>
        <v>39810.5</v>
      </c>
      <c r="G253">
        <f t="shared" si="23"/>
        <v>35710.700000000004</v>
      </c>
      <c r="H253" s="33">
        <f t="shared" si="24"/>
        <v>0.11480592651502186</v>
      </c>
      <c r="I253">
        <f t="shared" si="21"/>
        <v>412.19999999999709</v>
      </c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</row>
    <row r="254" spans="1:32" x14ac:dyDescent="0.2">
      <c r="A254" s="76">
        <f t="shared" si="25"/>
        <v>40612</v>
      </c>
      <c r="B254">
        <v>7374.2</v>
      </c>
      <c r="C254">
        <v>4068.9</v>
      </c>
      <c r="D254" s="96">
        <v>32583.1</v>
      </c>
      <c r="E254" s="96">
        <v>31855.9</v>
      </c>
      <c r="F254">
        <f t="shared" si="22"/>
        <v>39957.299999999996</v>
      </c>
      <c r="G254">
        <f t="shared" si="23"/>
        <v>35924.800000000003</v>
      </c>
      <c r="H254" s="33">
        <f t="shared" si="24"/>
        <v>0.11224836324767273</v>
      </c>
      <c r="I254">
        <f t="shared" si="21"/>
        <v>146.79999999999563</v>
      </c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</row>
    <row r="255" spans="1:32" x14ac:dyDescent="0.2">
      <c r="A255" s="76">
        <f t="shared" si="25"/>
        <v>40619</v>
      </c>
      <c r="B255">
        <v>6822.9</v>
      </c>
      <c r="C255">
        <v>3546.2</v>
      </c>
      <c r="D255" s="96">
        <v>33398.800000000003</v>
      </c>
      <c r="E255" s="96">
        <v>32652.1</v>
      </c>
      <c r="F255">
        <f t="shared" si="22"/>
        <v>40221.700000000004</v>
      </c>
      <c r="G255">
        <f t="shared" si="23"/>
        <v>36198.299999999996</v>
      </c>
      <c r="H255" s="33">
        <f t="shared" si="24"/>
        <v>0.11114886610697217</v>
      </c>
      <c r="I255">
        <f t="shared" si="21"/>
        <v>264.40000000000873</v>
      </c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</row>
    <row r="256" spans="1:32" x14ac:dyDescent="0.2">
      <c r="A256" s="76">
        <f t="shared" si="25"/>
        <v>40626</v>
      </c>
      <c r="B256">
        <v>6139.2</v>
      </c>
      <c r="C256">
        <v>2690.9</v>
      </c>
      <c r="D256" s="96">
        <v>34227.300000000003</v>
      </c>
      <c r="E256" s="96">
        <v>33630</v>
      </c>
      <c r="F256">
        <f t="shared" si="22"/>
        <v>40366.5</v>
      </c>
      <c r="G256">
        <f t="shared" si="23"/>
        <v>36320.9</v>
      </c>
      <c r="H256" s="33">
        <f t="shared" si="24"/>
        <v>0.1113849051097302</v>
      </c>
      <c r="I256">
        <f t="shared" si="21"/>
        <v>144.79999999999563</v>
      </c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</row>
    <row r="257" spans="1:32" x14ac:dyDescent="0.2">
      <c r="A257" s="76">
        <f t="shared" si="25"/>
        <v>40633</v>
      </c>
      <c r="B257">
        <v>5566.9</v>
      </c>
      <c r="C257">
        <v>2455.6999999999998</v>
      </c>
      <c r="D257" s="96">
        <v>34875.800000000003</v>
      </c>
      <c r="E257" s="96">
        <v>34070.9</v>
      </c>
      <c r="F257">
        <f t="shared" si="22"/>
        <v>40442.700000000004</v>
      </c>
      <c r="G257">
        <f t="shared" si="23"/>
        <v>36526.6</v>
      </c>
      <c r="H257" s="33">
        <f t="shared" si="24"/>
        <v>0.10721227817535728</v>
      </c>
      <c r="I257">
        <f t="shared" si="21"/>
        <v>76.200000000004366</v>
      </c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</row>
    <row r="258" spans="1:32" x14ac:dyDescent="0.2">
      <c r="A258" s="76">
        <f t="shared" si="25"/>
        <v>40640</v>
      </c>
      <c r="B258">
        <v>5142.2</v>
      </c>
      <c r="C258">
        <v>2174.6999999999998</v>
      </c>
      <c r="D258" s="96">
        <v>35430.699999999997</v>
      </c>
      <c r="E258" s="96">
        <v>34509.9</v>
      </c>
      <c r="F258">
        <f t="shared" si="22"/>
        <v>40572.899999999994</v>
      </c>
      <c r="G258">
        <f t="shared" si="23"/>
        <v>36684.6</v>
      </c>
      <c r="H258" s="33">
        <f t="shared" si="24"/>
        <v>0.1059927053859111</v>
      </c>
      <c r="I258">
        <f t="shared" si="21"/>
        <v>130.19999999998981</v>
      </c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</row>
    <row r="259" spans="1:32" x14ac:dyDescent="0.2">
      <c r="A259" s="76">
        <f t="shared" si="25"/>
        <v>40647</v>
      </c>
      <c r="B259">
        <v>5048.1000000000004</v>
      </c>
      <c r="C259">
        <v>2056.5</v>
      </c>
      <c r="D259" s="96">
        <v>35873.699999999997</v>
      </c>
      <c r="E259" s="96">
        <v>34936.800000000003</v>
      </c>
      <c r="F259">
        <f t="shared" si="22"/>
        <v>40921.799999999996</v>
      </c>
      <c r="G259">
        <f t="shared" si="23"/>
        <v>36993.300000000003</v>
      </c>
      <c r="H259" s="33">
        <f t="shared" si="24"/>
        <v>0.10619490556398037</v>
      </c>
      <c r="I259">
        <f t="shared" si="21"/>
        <v>348.90000000000146</v>
      </c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</row>
    <row r="260" spans="1:32" x14ac:dyDescent="0.2">
      <c r="A260" s="76">
        <f t="shared" si="25"/>
        <v>40654</v>
      </c>
      <c r="B260">
        <v>4921.3</v>
      </c>
      <c r="C260">
        <v>1879.8</v>
      </c>
      <c r="D260" s="96">
        <v>36144</v>
      </c>
      <c r="E260" s="96">
        <v>35214.5</v>
      </c>
      <c r="F260">
        <f t="shared" si="22"/>
        <v>41065.300000000003</v>
      </c>
      <c r="G260">
        <f t="shared" si="23"/>
        <v>37094.300000000003</v>
      </c>
      <c r="H260" s="33">
        <f t="shared" si="24"/>
        <v>0.10705148769487494</v>
      </c>
      <c r="I260">
        <f t="shared" si="21"/>
        <v>143.50000000000728</v>
      </c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</row>
    <row r="261" spans="1:32" x14ac:dyDescent="0.2">
      <c r="A261" s="76">
        <f t="shared" si="25"/>
        <v>40661</v>
      </c>
      <c r="B261">
        <v>4742.2</v>
      </c>
      <c r="C261">
        <v>1873.6</v>
      </c>
      <c r="D261" s="96">
        <v>36344</v>
      </c>
      <c r="E261" s="96">
        <v>35503.9</v>
      </c>
      <c r="F261">
        <f t="shared" si="22"/>
        <v>41086.199999999997</v>
      </c>
      <c r="G261">
        <f t="shared" si="23"/>
        <v>37377.5</v>
      </c>
      <c r="H261" s="33">
        <f t="shared" si="24"/>
        <v>9.9222794461908848E-2</v>
      </c>
      <c r="I261">
        <f t="shared" si="21"/>
        <v>20.899999999994179</v>
      </c>
      <c r="J261">
        <v>6719.6</v>
      </c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</row>
    <row r="262" spans="1:32" x14ac:dyDescent="0.2">
      <c r="A262" s="76">
        <f t="shared" si="25"/>
        <v>40668</v>
      </c>
      <c r="B262">
        <v>4620.6099999999997</v>
      </c>
      <c r="C262">
        <v>1941.6</v>
      </c>
      <c r="D262" s="96">
        <v>36524.699999999997</v>
      </c>
      <c r="E262" s="96">
        <v>35699.199999999997</v>
      </c>
      <c r="F262">
        <f t="shared" si="22"/>
        <v>41145.31</v>
      </c>
      <c r="G262">
        <f t="shared" si="23"/>
        <v>37640.799999999996</v>
      </c>
      <c r="H262" s="33">
        <f t="shared" si="24"/>
        <v>9.3104025419225911E-2</v>
      </c>
      <c r="I262">
        <f t="shared" si="21"/>
        <v>59.110000000000582</v>
      </c>
      <c r="J262">
        <v>6722.9</v>
      </c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</row>
    <row r="263" spans="1:32" x14ac:dyDescent="0.2">
      <c r="A263" s="76">
        <f t="shared" si="25"/>
        <v>40675</v>
      </c>
      <c r="B263">
        <v>4670.6000000000004</v>
      </c>
      <c r="C263">
        <v>2149</v>
      </c>
      <c r="D263" s="96">
        <v>36640.800000000003</v>
      </c>
      <c r="E263" s="96">
        <v>35970.300000000003</v>
      </c>
      <c r="F263">
        <f t="shared" si="22"/>
        <v>41311.4</v>
      </c>
      <c r="G263">
        <f t="shared" si="23"/>
        <v>38119.300000000003</v>
      </c>
      <c r="H263" s="33">
        <f t="shared" si="24"/>
        <v>8.3739732891212615E-2</v>
      </c>
      <c r="I263">
        <f t="shared" si="21"/>
        <v>166.09000000000378</v>
      </c>
      <c r="J263">
        <v>6723</v>
      </c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</row>
    <row r="264" spans="1:32" x14ac:dyDescent="0.2">
      <c r="A264" s="76">
        <f t="shared" si="25"/>
        <v>40682</v>
      </c>
      <c r="B264">
        <v>4421.8999999999996</v>
      </c>
      <c r="C264">
        <v>2280</v>
      </c>
      <c r="D264" s="96">
        <v>37052.6</v>
      </c>
      <c r="E264" s="96">
        <v>36114.800000000003</v>
      </c>
      <c r="F264">
        <f t="shared" si="22"/>
        <v>41474.5</v>
      </c>
      <c r="G264">
        <f t="shared" si="23"/>
        <v>38394.800000000003</v>
      </c>
      <c r="H264" s="33">
        <f t="shared" si="24"/>
        <v>8.0211382791419483E-2</v>
      </c>
      <c r="I264">
        <f t="shared" si="21"/>
        <v>163.09999999999854</v>
      </c>
      <c r="J264">
        <v>6716.9</v>
      </c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</row>
    <row r="265" spans="1:32" x14ac:dyDescent="0.2">
      <c r="A265" s="76">
        <f t="shared" si="25"/>
        <v>40689</v>
      </c>
      <c r="B265">
        <v>4239.5</v>
      </c>
      <c r="C265">
        <v>2165.9</v>
      </c>
      <c r="D265" s="96">
        <v>37317.5</v>
      </c>
      <c r="E265" s="96">
        <v>36263.800000000003</v>
      </c>
      <c r="F265">
        <f t="shared" si="22"/>
        <v>41557</v>
      </c>
      <c r="G265">
        <f t="shared" si="23"/>
        <v>38429.700000000004</v>
      </c>
      <c r="H265" s="33">
        <f t="shared" si="24"/>
        <v>8.1377164016372738E-2</v>
      </c>
      <c r="I265">
        <f t="shared" si="21"/>
        <v>82.5</v>
      </c>
      <c r="J265">
        <v>6789.9</v>
      </c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</row>
    <row r="266" spans="1:32" x14ac:dyDescent="0.2">
      <c r="A266" s="76">
        <f t="shared" si="25"/>
        <v>40696</v>
      </c>
      <c r="B266">
        <v>4186.8999999999996</v>
      </c>
      <c r="C266">
        <v>2418.6</v>
      </c>
      <c r="D266" s="96">
        <v>37490.6</v>
      </c>
      <c r="E266" s="96">
        <v>36431.800000000003</v>
      </c>
      <c r="F266">
        <f t="shared" si="22"/>
        <v>41677.5</v>
      </c>
      <c r="G266">
        <f t="shared" si="23"/>
        <v>38850.400000000001</v>
      </c>
      <c r="H266" s="33">
        <f t="shared" si="24"/>
        <v>7.2768877540514421E-2</v>
      </c>
      <c r="I266">
        <f t="shared" si="21"/>
        <v>120.5</v>
      </c>
      <c r="J266">
        <v>6790</v>
      </c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</row>
    <row r="267" spans="1:32" x14ac:dyDescent="0.2">
      <c r="A267" s="76">
        <f t="shared" si="25"/>
        <v>40703</v>
      </c>
      <c r="B267">
        <v>4223.2</v>
      </c>
      <c r="C267">
        <v>2071.1</v>
      </c>
      <c r="D267" s="96">
        <v>37633.699999999997</v>
      </c>
      <c r="E267" s="96">
        <v>36643</v>
      </c>
      <c r="F267">
        <f t="shared" si="22"/>
        <v>41856.899999999994</v>
      </c>
      <c r="G267">
        <f t="shared" si="23"/>
        <v>38714.1</v>
      </c>
      <c r="H267" s="33">
        <f t="shared" si="24"/>
        <v>8.1179725216393939E-2</v>
      </c>
      <c r="I267">
        <f t="shared" si="21"/>
        <v>179.39999999999418</v>
      </c>
      <c r="J267">
        <v>6796</v>
      </c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</row>
    <row r="268" spans="1:32" x14ac:dyDescent="0.2">
      <c r="A268" s="76">
        <f t="shared" si="25"/>
        <v>40710</v>
      </c>
      <c r="B268">
        <v>4007</v>
      </c>
      <c r="C268">
        <v>2140.1</v>
      </c>
      <c r="D268" s="96">
        <v>37817.800000000003</v>
      </c>
      <c r="E268" s="96">
        <v>36882.199999999997</v>
      </c>
      <c r="F268">
        <f t="shared" ref="F268:F331" si="26">+B268+D268</f>
        <v>41824.800000000003</v>
      </c>
      <c r="G268">
        <f t="shared" ref="G268:G331" si="27">+C268+E268</f>
        <v>39022.299999999996</v>
      </c>
      <c r="H268" s="33">
        <f t="shared" ref="H268:H274" si="28">+F268/G268-1</f>
        <v>7.1817909246764122E-2</v>
      </c>
      <c r="I268">
        <f t="shared" ref="I268:I273" si="29">+F268-F267</f>
        <v>-32.099999999991269</v>
      </c>
      <c r="J268">
        <v>7032.1</v>
      </c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</row>
    <row r="269" spans="1:32" x14ac:dyDescent="0.2">
      <c r="A269" s="76">
        <f t="shared" si="25"/>
        <v>40717</v>
      </c>
      <c r="B269">
        <v>3516.7</v>
      </c>
      <c r="C269">
        <v>2265.6999999999998</v>
      </c>
      <c r="D269" s="96">
        <v>37972.5</v>
      </c>
      <c r="E269" s="96">
        <v>37020.5</v>
      </c>
      <c r="F269">
        <f t="shared" si="26"/>
        <v>41489.199999999997</v>
      </c>
      <c r="G269">
        <f t="shared" si="27"/>
        <v>39286.199999999997</v>
      </c>
      <c r="H269" s="33">
        <f t="shared" si="28"/>
        <v>5.6075670337166761E-2</v>
      </c>
      <c r="I269">
        <f t="shared" si="29"/>
        <v>-335.60000000000582</v>
      </c>
      <c r="J269">
        <v>7490.1</v>
      </c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</row>
    <row r="270" spans="1:32" x14ac:dyDescent="0.2">
      <c r="A270" s="76">
        <f t="shared" si="25"/>
        <v>40724</v>
      </c>
      <c r="B270">
        <v>3671.2</v>
      </c>
      <c r="C270">
        <v>2452.3000000000002</v>
      </c>
      <c r="D270" s="96">
        <v>38123.599999999999</v>
      </c>
      <c r="E270" s="96">
        <v>37096.5</v>
      </c>
      <c r="F270">
        <f t="shared" si="26"/>
        <v>41794.799999999996</v>
      </c>
      <c r="G270">
        <f t="shared" si="27"/>
        <v>39548.800000000003</v>
      </c>
      <c r="H270" s="33">
        <f t="shared" si="28"/>
        <v>5.6790597944817334E-2</v>
      </c>
      <c r="I270">
        <f t="shared" si="29"/>
        <v>305.59999999999854</v>
      </c>
      <c r="J270">
        <v>7619.1</v>
      </c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</row>
    <row r="271" spans="1:32" x14ac:dyDescent="0.2">
      <c r="A271" s="76">
        <f t="shared" si="25"/>
        <v>40731</v>
      </c>
      <c r="B271">
        <v>3434.8</v>
      </c>
      <c r="C271">
        <v>2912.3</v>
      </c>
      <c r="D271" s="96">
        <v>38364.300000000003</v>
      </c>
      <c r="E271" s="96">
        <v>37303</v>
      </c>
      <c r="F271">
        <f t="shared" si="26"/>
        <v>41799.100000000006</v>
      </c>
      <c r="G271">
        <f t="shared" si="27"/>
        <v>40215.300000000003</v>
      </c>
      <c r="H271" s="33">
        <f t="shared" si="28"/>
        <v>3.9383020890059406E-2</v>
      </c>
      <c r="I271">
        <f t="shared" si="29"/>
        <v>4.3000000000101863</v>
      </c>
      <c r="J271">
        <v>8271</v>
      </c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</row>
    <row r="272" spans="1:32" x14ac:dyDescent="0.2">
      <c r="A272" s="76">
        <f t="shared" si="25"/>
        <v>40738</v>
      </c>
      <c r="B272">
        <v>3555.9</v>
      </c>
      <c r="C272">
        <v>2749.3</v>
      </c>
      <c r="D272" s="96">
        <v>38500.1</v>
      </c>
      <c r="E272" s="96">
        <v>37577.800000000003</v>
      </c>
      <c r="F272">
        <f t="shared" si="26"/>
        <v>42056</v>
      </c>
      <c r="G272">
        <f t="shared" si="27"/>
        <v>40327.100000000006</v>
      </c>
      <c r="H272" s="33">
        <f t="shared" si="28"/>
        <v>4.2871914915776133E-2</v>
      </c>
      <c r="I272">
        <f t="shared" si="29"/>
        <v>256.89999999999418</v>
      </c>
      <c r="J272">
        <v>8460</v>
      </c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</row>
    <row r="273" spans="1:32" x14ac:dyDescent="0.2">
      <c r="A273" s="76">
        <f t="shared" si="25"/>
        <v>40745</v>
      </c>
      <c r="B273">
        <v>3371.3</v>
      </c>
      <c r="C273">
        <v>2909.7</v>
      </c>
      <c r="D273" s="96">
        <v>38695.300000000003</v>
      </c>
      <c r="E273" s="96">
        <v>37756.400000000001</v>
      </c>
      <c r="F273">
        <f t="shared" si="26"/>
        <v>42066.600000000006</v>
      </c>
      <c r="G273">
        <f t="shared" si="27"/>
        <v>40666.1</v>
      </c>
      <c r="H273" s="33">
        <f t="shared" si="28"/>
        <v>3.4439004477931467E-2</v>
      </c>
      <c r="I273">
        <f t="shared" si="29"/>
        <v>10.600000000005821</v>
      </c>
      <c r="J273">
        <v>8822.1</v>
      </c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</row>
    <row r="274" spans="1:32" x14ac:dyDescent="0.2">
      <c r="A274" s="76">
        <f t="shared" si="25"/>
        <v>40752</v>
      </c>
      <c r="B274">
        <v>2761.1</v>
      </c>
      <c r="C274">
        <v>2656.1</v>
      </c>
      <c r="D274" s="96">
        <v>38899.9</v>
      </c>
      <c r="E274" s="96">
        <v>38016.1</v>
      </c>
      <c r="F274">
        <f t="shared" si="26"/>
        <v>41661</v>
      </c>
      <c r="G274">
        <f t="shared" si="27"/>
        <v>40672.199999999997</v>
      </c>
      <c r="H274" s="33">
        <f t="shared" si="28"/>
        <v>2.4311446147491589E-2</v>
      </c>
      <c r="I274">
        <f t="shared" ref="I274:I280" si="30">+F274-F273</f>
        <v>-405.60000000000582</v>
      </c>
      <c r="J274">
        <v>9908</v>
      </c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</row>
    <row r="275" spans="1:32" x14ac:dyDescent="0.2">
      <c r="A275" s="76">
        <f t="shared" si="25"/>
        <v>40759</v>
      </c>
      <c r="B275">
        <v>2854.6</v>
      </c>
      <c r="C275">
        <v>2706.6</v>
      </c>
      <c r="D275" s="96">
        <v>39044.699999999997</v>
      </c>
      <c r="E275" s="96">
        <v>38241.699999999997</v>
      </c>
      <c r="F275">
        <f t="shared" si="26"/>
        <v>41899.299999999996</v>
      </c>
      <c r="G275">
        <f t="shared" si="27"/>
        <v>40948.299999999996</v>
      </c>
      <c r="H275" s="33">
        <f t="shared" ref="H275:H338" si="31">+F275/G275-1</f>
        <v>2.3224407362454569E-2</v>
      </c>
      <c r="I275">
        <f t="shared" si="30"/>
        <v>238.29999999999563</v>
      </c>
      <c r="J275">
        <v>10258.200000000001</v>
      </c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</row>
    <row r="276" spans="1:32" x14ac:dyDescent="0.2">
      <c r="A276" s="76">
        <f t="shared" si="25"/>
        <v>40766</v>
      </c>
      <c r="B276">
        <v>2888.3</v>
      </c>
      <c r="C276">
        <v>2391.1999999999998</v>
      </c>
      <c r="D276" s="96">
        <v>39235.300000000003</v>
      </c>
      <c r="E276" s="96">
        <v>38728.699999999997</v>
      </c>
      <c r="F276">
        <f t="shared" si="26"/>
        <v>42123.600000000006</v>
      </c>
      <c r="G276">
        <f t="shared" si="27"/>
        <v>41119.899999999994</v>
      </c>
      <c r="H276" s="33">
        <f t="shared" si="31"/>
        <v>2.4409106053273844E-2</v>
      </c>
      <c r="I276">
        <f t="shared" si="30"/>
        <v>224.30000000001019</v>
      </c>
      <c r="J276">
        <v>10455.299999999999</v>
      </c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</row>
    <row r="277" spans="1:32" x14ac:dyDescent="0.2">
      <c r="A277" s="76">
        <f t="shared" si="25"/>
        <v>40773</v>
      </c>
      <c r="B277">
        <v>2713.3</v>
      </c>
      <c r="C277">
        <v>2237.3000000000002</v>
      </c>
      <c r="D277" s="96">
        <v>39517.9</v>
      </c>
      <c r="E277" s="96">
        <v>39050.400000000001</v>
      </c>
      <c r="F277">
        <f t="shared" si="26"/>
        <v>42231.200000000004</v>
      </c>
      <c r="G277">
        <f t="shared" si="27"/>
        <v>41287.700000000004</v>
      </c>
      <c r="H277" s="33">
        <f t="shared" si="31"/>
        <v>2.2851842074031792E-2</v>
      </c>
      <c r="I277">
        <f t="shared" si="30"/>
        <v>107.59999999999854</v>
      </c>
      <c r="J277">
        <v>11005.4</v>
      </c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</row>
    <row r="278" spans="1:32" x14ac:dyDescent="0.2">
      <c r="A278" s="76">
        <f t="shared" si="25"/>
        <v>40780</v>
      </c>
      <c r="B278">
        <v>2477.6999999999998</v>
      </c>
      <c r="C278">
        <v>2003.6</v>
      </c>
      <c r="D278" s="96">
        <v>39753.4</v>
      </c>
      <c r="E278" s="96">
        <v>39285</v>
      </c>
      <c r="F278">
        <f t="shared" si="26"/>
        <v>42231.1</v>
      </c>
      <c r="G278">
        <f t="shared" si="27"/>
        <v>41288.6</v>
      </c>
      <c r="H278" s="33">
        <f t="shared" si="31"/>
        <v>2.2827124194087389E-2</v>
      </c>
      <c r="I278">
        <f t="shared" si="30"/>
        <v>-0.10000000000582077</v>
      </c>
      <c r="J278">
        <v>11599.2</v>
      </c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</row>
    <row r="279" spans="1:32" x14ac:dyDescent="0.2">
      <c r="A279" s="76">
        <f t="shared" si="25"/>
        <v>40787</v>
      </c>
      <c r="B279">
        <v>14283.6</v>
      </c>
      <c r="C279">
        <v>17705.400000000001</v>
      </c>
      <c r="D279" s="96">
        <v>42.4</v>
      </c>
      <c r="E279" s="96">
        <v>81.099999999999994</v>
      </c>
      <c r="F279" s="192">
        <f t="shared" si="26"/>
        <v>14326</v>
      </c>
      <c r="G279" s="191">
        <f t="shared" si="27"/>
        <v>17786.5</v>
      </c>
      <c r="H279" s="33">
        <f t="shared" si="31"/>
        <v>-0.194557670143086</v>
      </c>
      <c r="I279">
        <f t="shared" si="30"/>
        <v>-27905.1</v>
      </c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</row>
    <row r="280" spans="1:32" x14ac:dyDescent="0.2">
      <c r="A280" s="76">
        <f t="shared" si="25"/>
        <v>40794</v>
      </c>
      <c r="B280" s="96">
        <v>14332</v>
      </c>
      <c r="C280" s="96">
        <v>18200.7</v>
      </c>
      <c r="D280" s="96">
        <v>345.8</v>
      </c>
      <c r="E280" s="96">
        <v>254.4</v>
      </c>
      <c r="F280" s="96">
        <f t="shared" si="26"/>
        <v>14677.8</v>
      </c>
      <c r="G280">
        <f t="shared" si="27"/>
        <v>18455.100000000002</v>
      </c>
      <c r="H280" s="33">
        <f t="shared" si="31"/>
        <v>-0.20467513045174512</v>
      </c>
      <c r="I280">
        <f t="shared" si="30"/>
        <v>351.79999999999927</v>
      </c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</row>
    <row r="281" spans="1:32" x14ac:dyDescent="0.2">
      <c r="A281" s="76">
        <f t="shared" si="25"/>
        <v>40801</v>
      </c>
      <c r="B281" s="96">
        <v>14501.1</v>
      </c>
      <c r="C281" s="96">
        <v>18938.900000000001</v>
      </c>
      <c r="D281" s="96">
        <v>581.1</v>
      </c>
      <c r="E281" s="96">
        <v>600</v>
      </c>
      <c r="F281">
        <f t="shared" si="26"/>
        <v>15082.2</v>
      </c>
      <c r="G281">
        <f t="shared" si="27"/>
        <v>19538.900000000001</v>
      </c>
      <c r="H281" s="33">
        <f t="shared" si="31"/>
        <v>-0.22809370025948239</v>
      </c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</row>
    <row r="282" spans="1:32" x14ac:dyDescent="0.2">
      <c r="A282" s="76">
        <f t="shared" si="25"/>
        <v>40808</v>
      </c>
      <c r="B282" s="96">
        <v>15212.6</v>
      </c>
      <c r="C282" s="96">
        <v>20155.400000000001</v>
      </c>
      <c r="D282" s="96">
        <v>903</v>
      </c>
      <c r="E282" s="96">
        <v>1121.0999999999999</v>
      </c>
      <c r="F282">
        <f t="shared" si="26"/>
        <v>16115.6</v>
      </c>
      <c r="G282">
        <f t="shared" si="27"/>
        <v>21276.5</v>
      </c>
      <c r="H282" s="33">
        <f t="shared" si="31"/>
        <v>-0.24256339153526185</v>
      </c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</row>
    <row r="283" spans="1:32" x14ac:dyDescent="0.2">
      <c r="A283" s="76">
        <f t="shared" si="25"/>
        <v>40815</v>
      </c>
      <c r="B283" s="96">
        <v>15588.8</v>
      </c>
      <c r="C283" s="96">
        <v>20448.5</v>
      </c>
      <c r="D283" s="96">
        <v>1228.7</v>
      </c>
      <c r="E283" s="96">
        <v>1775.5</v>
      </c>
      <c r="F283">
        <f t="shared" si="26"/>
        <v>16817.5</v>
      </c>
      <c r="G283" s="118">
        <f t="shared" si="27"/>
        <v>22224</v>
      </c>
      <c r="H283" s="33">
        <f t="shared" si="31"/>
        <v>-0.24327303815694745</v>
      </c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</row>
    <row r="284" spans="1:32" ht="15" x14ac:dyDescent="0.3">
      <c r="A284" s="76">
        <f t="shared" si="25"/>
        <v>40822</v>
      </c>
      <c r="B284" s="97">
        <v>15658.3</v>
      </c>
      <c r="C284" s="96">
        <v>20368</v>
      </c>
      <c r="D284" s="96">
        <v>1831.5</v>
      </c>
      <c r="E284" s="96">
        <v>2933.9</v>
      </c>
      <c r="F284">
        <f t="shared" si="26"/>
        <v>17489.8</v>
      </c>
      <c r="G284">
        <f t="shared" si="27"/>
        <v>23301.9</v>
      </c>
      <c r="H284" s="33">
        <f t="shared" si="31"/>
        <v>-0.24942601247108609</v>
      </c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</row>
    <row r="285" spans="1:32" x14ac:dyDescent="0.2">
      <c r="A285" s="76">
        <f t="shared" si="25"/>
        <v>40829</v>
      </c>
      <c r="B285" s="96">
        <v>15084.2</v>
      </c>
      <c r="C285" s="96">
        <v>20760.400000000001</v>
      </c>
      <c r="D285" s="96">
        <v>3000.4</v>
      </c>
      <c r="E285" s="96">
        <v>4558.7</v>
      </c>
      <c r="F285">
        <f t="shared" si="26"/>
        <v>18084.600000000002</v>
      </c>
      <c r="G285">
        <f t="shared" si="27"/>
        <v>25319.100000000002</v>
      </c>
      <c r="H285" s="33">
        <f t="shared" si="31"/>
        <v>-0.28573290519805206</v>
      </c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</row>
    <row r="286" spans="1:32" x14ac:dyDescent="0.2">
      <c r="A286" s="76">
        <f t="shared" si="25"/>
        <v>40836</v>
      </c>
      <c r="B286" s="96">
        <v>14170.7</v>
      </c>
      <c r="C286" s="96">
        <v>20852.099999999999</v>
      </c>
      <c r="D286" s="96">
        <v>4141.5</v>
      </c>
      <c r="E286" s="96">
        <v>6492.8</v>
      </c>
      <c r="F286">
        <f t="shared" si="26"/>
        <v>18312.2</v>
      </c>
      <c r="G286">
        <f t="shared" si="27"/>
        <v>27344.899999999998</v>
      </c>
      <c r="H286" s="33">
        <f t="shared" si="31"/>
        <v>-0.33032485033772285</v>
      </c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</row>
    <row r="287" spans="1:32" x14ac:dyDescent="0.2">
      <c r="A287" s="76">
        <f t="shared" si="25"/>
        <v>40843</v>
      </c>
      <c r="B287" s="96">
        <v>11611.1</v>
      </c>
      <c r="C287" s="96">
        <v>15468.2</v>
      </c>
      <c r="D287" s="96">
        <v>5340.8</v>
      </c>
      <c r="E287" s="96">
        <v>8458.5</v>
      </c>
      <c r="F287">
        <f t="shared" si="26"/>
        <v>16951.900000000001</v>
      </c>
      <c r="G287">
        <f t="shared" si="27"/>
        <v>23926.7</v>
      </c>
      <c r="H287" s="33">
        <f t="shared" si="31"/>
        <v>-0.29150697756063304</v>
      </c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</row>
    <row r="288" spans="1:32" x14ac:dyDescent="0.2">
      <c r="A288" s="76">
        <f t="shared" si="25"/>
        <v>40850</v>
      </c>
      <c r="B288" s="96">
        <v>12561</v>
      </c>
      <c r="C288" s="96">
        <v>19603.3</v>
      </c>
      <c r="D288" s="96">
        <v>6564.9</v>
      </c>
      <c r="E288" s="96">
        <v>10136.9</v>
      </c>
      <c r="F288">
        <f t="shared" si="26"/>
        <v>19125.900000000001</v>
      </c>
      <c r="G288">
        <f t="shared" si="27"/>
        <v>29740.199999999997</v>
      </c>
      <c r="H288" s="33">
        <f t="shared" si="31"/>
        <v>-0.35690076058668052</v>
      </c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</row>
    <row r="289" spans="1:32" x14ac:dyDescent="0.2">
      <c r="A289" s="76">
        <f t="shared" si="25"/>
        <v>40857</v>
      </c>
      <c r="B289" s="96">
        <v>11878.5</v>
      </c>
      <c r="C289" s="96">
        <v>18842.900000000001</v>
      </c>
      <c r="D289" s="96">
        <v>7993.5</v>
      </c>
      <c r="E289" s="96">
        <v>11904.8</v>
      </c>
      <c r="F289" s="118">
        <f t="shared" si="26"/>
        <v>19872</v>
      </c>
      <c r="G289">
        <f t="shared" si="27"/>
        <v>30747.7</v>
      </c>
      <c r="H289" s="33">
        <f t="shared" si="31"/>
        <v>-0.35370775700296286</v>
      </c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</row>
    <row r="290" spans="1:32" x14ac:dyDescent="0.2">
      <c r="A290" s="76">
        <f t="shared" si="25"/>
        <v>40864</v>
      </c>
      <c r="B290" s="96">
        <v>11808.5</v>
      </c>
      <c r="C290" s="96">
        <v>17885</v>
      </c>
      <c r="D290" s="96">
        <v>8985.1</v>
      </c>
      <c r="E290" s="96">
        <v>13536.6</v>
      </c>
      <c r="F290">
        <f t="shared" si="26"/>
        <v>20793.599999999999</v>
      </c>
      <c r="G290">
        <f t="shared" si="27"/>
        <v>31421.599999999999</v>
      </c>
      <c r="H290" s="33">
        <f t="shared" si="31"/>
        <v>-0.33823866384907197</v>
      </c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</row>
    <row r="291" spans="1:32" x14ac:dyDescent="0.2">
      <c r="A291" s="76">
        <f t="shared" si="25"/>
        <v>40871</v>
      </c>
      <c r="B291" s="96">
        <v>11081</v>
      </c>
      <c r="C291" s="96">
        <v>17598.5</v>
      </c>
      <c r="D291" s="96">
        <v>10202.299999999999</v>
      </c>
      <c r="E291" s="96">
        <v>15164.6</v>
      </c>
      <c r="F291">
        <f t="shared" si="26"/>
        <v>21283.3</v>
      </c>
      <c r="G291">
        <f t="shared" si="27"/>
        <v>32763.1</v>
      </c>
      <c r="H291" s="33">
        <f t="shared" si="31"/>
        <v>-0.3503880890391935</v>
      </c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</row>
    <row r="292" spans="1:32" x14ac:dyDescent="0.2">
      <c r="A292" s="76">
        <f t="shared" si="25"/>
        <v>40878</v>
      </c>
      <c r="B292" s="96">
        <v>11004.8</v>
      </c>
      <c r="C292" s="96">
        <v>16741.5</v>
      </c>
      <c r="D292" s="96">
        <v>11048.9</v>
      </c>
      <c r="E292" s="96">
        <v>16659.400000000001</v>
      </c>
      <c r="F292">
        <f t="shared" si="26"/>
        <v>22053.699999999997</v>
      </c>
      <c r="G292">
        <f t="shared" si="27"/>
        <v>33400.9</v>
      </c>
      <c r="H292" s="33">
        <f t="shared" si="31"/>
        <v>-0.33972737261570807</v>
      </c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</row>
    <row r="293" spans="1:32" x14ac:dyDescent="0.2">
      <c r="A293" s="76">
        <f t="shared" si="25"/>
        <v>40885</v>
      </c>
      <c r="B293" s="96">
        <v>10465.1</v>
      </c>
      <c r="C293" s="96">
        <v>15477.8</v>
      </c>
      <c r="D293" s="96">
        <v>12057.2</v>
      </c>
      <c r="E293" s="96">
        <v>18007.8</v>
      </c>
      <c r="F293">
        <f t="shared" si="26"/>
        <v>22522.300000000003</v>
      </c>
      <c r="G293">
        <f t="shared" si="27"/>
        <v>33485.599999999999</v>
      </c>
      <c r="H293" s="33">
        <f t="shared" si="31"/>
        <v>-0.32740342117208576</v>
      </c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</row>
    <row r="294" spans="1:32" x14ac:dyDescent="0.2">
      <c r="A294" s="76">
        <f t="shared" si="25"/>
        <v>40892</v>
      </c>
      <c r="B294" s="96">
        <v>10184.299999999999</v>
      </c>
      <c r="C294" s="96">
        <v>14873.4</v>
      </c>
      <c r="D294" s="96">
        <v>12991.3</v>
      </c>
      <c r="E294" s="96">
        <v>19375.900000000001</v>
      </c>
      <c r="F294">
        <f t="shared" si="26"/>
        <v>23175.599999999999</v>
      </c>
      <c r="G294">
        <f t="shared" si="27"/>
        <v>34249.300000000003</v>
      </c>
      <c r="H294" s="33">
        <f t="shared" si="31"/>
        <v>-0.32332631615828655</v>
      </c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</row>
    <row r="295" spans="1:32" x14ac:dyDescent="0.2">
      <c r="A295" s="76">
        <f t="shared" si="25"/>
        <v>40899</v>
      </c>
      <c r="B295" s="96">
        <v>9778.5</v>
      </c>
      <c r="C295" s="96">
        <v>14622.7</v>
      </c>
      <c r="D295" s="96">
        <v>14059.8</v>
      </c>
      <c r="E295" s="96">
        <v>20289.400000000001</v>
      </c>
      <c r="F295">
        <f t="shared" si="26"/>
        <v>23838.3</v>
      </c>
      <c r="G295">
        <f t="shared" si="27"/>
        <v>34912.100000000006</v>
      </c>
      <c r="H295" s="33">
        <f t="shared" si="31"/>
        <v>-0.31719088797293793</v>
      </c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</row>
    <row r="296" spans="1:32" x14ac:dyDescent="0.2">
      <c r="A296" s="76">
        <f t="shared" si="25"/>
        <v>40906</v>
      </c>
      <c r="B296" s="96">
        <v>9032.1</v>
      </c>
      <c r="C296" s="96">
        <v>14129.3</v>
      </c>
      <c r="D296" s="96">
        <v>15087.5</v>
      </c>
      <c r="E296" s="96">
        <v>21272.1</v>
      </c>
      <c r="F296">
        <f t="shared" si="26"/>
        <v>24119.599999999999</v>
      </c>
      <c r="G296">
        <f t="shared" si="27"/>
        <v>35401.399999999994</v>
      </c>
      <c r="H296" s="33">
        <f t="shared" si="31"/>
        <v>-0.31868231199896047</v>
      </c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</row>
    <row r="297" spans="1:32" x14ac:dyDescent="0.2">
      <c r="A297" s="76">
        <f t="shared" si="25"/>
        <v>40913</v>
      </c>
      <c r="B297" s="96">
        <v>8679.1</v>
      </c>
      <c r="C297" s="96">
        <v>13674.1</v>
      </c>
      <c r="D297" s="96">
        <v>15874.4</v>
      </c>
      <c r="E297" s="96">
        <v>22147</v>
      </c>
      <c r="F297">
        <f t="shared" si="26"/>
        <v>24553.5</v>
      </c>
      <c r="G297">
        <f t="shared" si="27"/>
        <v>35821.1</v>
      </c>
      <c r="H297" s="33">
        <f t="shared" si="31"/>
        <v>-0.31455203776545104</v>
      </c>
      <c r="I297">
        <f t="shared" ref="I297:I366" si="32">+F297-F296</f>
        <v>433.90000000000146</v>
      </c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</row>
    <row r="298" spans="1:32" x14ac:dyDescent="0.2">
      <c r="A298" s="76">
        <f t="shared" si="25"/>
        <v>40920</v>
      </c>
      <c r="B298" s="96">
        <v>8591.6</v>
      </c>
      <c r="C298" s="96">
        <v>13061.7</v>
      </c>
      <c r="D298" s="96">
        <v>16952.900000000001</v>
      </c>
      <c r="E298" s="96">
        <v>23491.8</v>
      </c>
      <c r="F298">
        <f t="shared" si="26"/>
        <v>25544.5</v>
      </c>
      <c r="G298">
        <f t="shared" si="27"/>
        <v>36553.5</v>
      </c>
      <c r="H298" s="33">
        <f t="shared" si="31"/>
        <v>-0.30117499008302895</v>
      </c>
      <c r="I298">
        <f t="shared" si="32"/>
        <v>991</v>
      </c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</row>
    <row r="299" spans="1:32" x14ac:dyDescent="0.2">
      <c r="A299" s="76">
        <f t="shared" si="25"/>
        <v>40927</v>
      </c>
      <c r="B299" s="96">
        <v>7873.4</v>
      </c>
      <c r="C299" s="96">
        <v>12565.2</v>
      </c>
      <c r="D299" s="96">
        <v>18137.400000000001</v>
      </c>
      <c r="E299" s="96">
        <v>24769.3</v>
      </c>
      <c r="F299">
        <f t="shared" si="26"/>
        <v>26010.800000000003</v>
      </c>
      <c r="G299">
        <f t="shared" si="27"/>
        <v>37334.5</v>
      </c>
      <c r="H299" s="33">
        <f t="shared" si="31"/>
        <v>-0.30330391460981121</v>
      </c>
      <c r="I299">
        <f t="shared" si="32"/>
        <v>466.30000000000291</v>
      </c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</row>
    <row r="300" spans="1:32" x14ac:dyDescent="0.2">
      <c r="A300" s="76">
        <f t="shared" si="25"/>
        <v>40934</v>
      </c>
      <c r="B300" s="96">
        <v>7012.2</v>
      </c>
      <c r="C300" s="96">
        <v>12478.3</v>
      </c>
      <c r="D300" s="96">
        <v>19307</v>
      </c>
      <c r="E300" s="96">
        <v>25888.5</v>
      </c>
      <c r="F300">
        <f t="shared" si="26"/>
        <v>26319.200000000001</v>
      </c>
      <c r="G300">
        <f t="shared" si="27"/>
        <v>38366.800000000003</v>
      </c>
      <c r="H300" s="33">
        <f t="shared" si="31"/>
        <v>-0.3140110720727296</v>
      </c>
      <c r="I300">
        <f t="shared" si="32"/>
        <v>308.39999999999782</v>
      </c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</row>
    <row r="301" spans="1:32" x14ac:dyDescent="0.2">
      <c r="A301" s="76">
        <f t="shared" si="25"/>
        <v>40941</v>
      </c>
      <c r="B301" s="96">
        <v>6592.2</v>
      </c>
      <c r="C301" s="96">
        <v>11264.5</v>
      </c>
      <c r="D301" s="96">
        <v>20330.3</v>
      </c>
      <c r="E301" s="96">
        <v>27423.200000000001</v>
      </c>
      <c r="F301">
        <f t="shared" si="26"/>
        <v>26922.5</v>
      </c>
      <c r="G301">
        <f t="shared" si="27"/>
        <v>38687.699999999997</v>
      </c>
      <c r="H301" s="33">
        <f t="shared" si="31"/>
        <v>-0.30410699007694952</v>
      </c>
      <c r="I301">
        <f t="shared" si="32"/>
        <v>603.29999999999927</v>
      </c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</row>
    <row r="302" spans="1:32" x14ac:dyDescent="0.2">
      <c r="A302" s="76">
        <f t="shared" si="25"/>
        <v>40948</v>
      </c>
      <c r="B302" s="96">
        <v>6026.8</v>
      </c>
      <c r="C302" s="96">
        <v>10756</v>
      </c>
      <c r="D302" s="96">
        <v>21200.2</v>
      </c>
      <c r="E302" s="96">
        <v>28146.1</v>
      </c>
      <c r="F302">
        <f t="shared" si="26"/>
        <v>27227</v>
      </c>
      <c r="G302">
        <f t="shared" si="27"/>
        <v>38902.1</v>
      </c>
      <c r="H302" s="33">
        <f t="shared" si="31"/>
        <v>-0.30011490382267281</v>
      </c>
      <c r="I302">
        <f t="shared" si="32"/>
        <v>304.5</v>
      </c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</row>
    <row r="303" spans="1:32" x14ac:dyDescent="0.2">
      <c r="A303" s="76">
        <f t="shared" si="25"/>
        <v>40955</v>
      </c>
      <c r="B303" s="96">
        <v>5978.8</v>
      </c>
      <c r="C303" s="96">
        <v>9718.6</v>
      </c>
      <c r="D303" s="96">
        <v>22407.7</v>
      </c>
      <c r="E303" s="96">
        <v>29318.1</v>
      </c>
      <c r="F303">
        <f t="shared" si="26"/>
        <v>28386.5</v>
      </c>
      <c r="G303">
        <f t="shared" si="27"/>
        <v>39036.699999999997</v>
      </c>
      <c r="H303" s="33">
        <f t="shared" si="31"/>
        <v>-0.27282531566448998</v>
      </c>
      <c r="I303">
        <f t="shared" si="32"/>
        <v>1159.5</v>
      </c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</row>
    <row r="304" spans="1:32" x14ac:dyDescent="0.2">
      <c r="A304" s="76">
        <f t="shared" si="25"/>
        <v>40962</v>
      </c>
      <c r="B304" s="96">
        <v>5548</v>
      </c>
      <c r="C304" s="96">
        <v>8386.7000000000007</v>
      </c>
      <c r="D304" s="96">
        <v>23387.5</v>
      </c>
      <c r="E304" s="96">
        <v>31011.599999999999</v>
      </c>
      <c r="F304">
        <f t="shared" si="26"/>
        <v>28935.5</v>
      </c>
      <c r="G304">
        <f t="shared" si="27"/>
        <v>39398.300000000003</v>
      </c>
      <c r="H304" s="33">
        <f t="shared" si="31"/>
        <v>-0.26556475787026346</v>
      </c>
      <c r="I304">
        <f t="shared" si="32"/>
        <v>549</v>
      </c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</row>
    <row r="305" spans="1:32" x14ac:dyDescent="0.2">
      <c r="A305" s="76">
        <f t="shared" si="25"/>
        <v>40969</v>
      </c>
      <c r="B305" s="96">
        <v>5487.2</v>
      </c>
      <c r="C305" s="96">
        <v>8066.1</v>
      </c>
      <c r="D305" s="96">
        <v>24387.599999999999</v>
      </c>
      <c r="E305" s="96">
        <v>31744.400000000001</v>
      </c>
      <c r="F305">
        <f t="shared" si="26"/>
        <v>29874.799999999999</v>
      </c>
      <c r="G305">
        <f t="shared" si="27"/>
        <v>39810.5</v>
      </c>
      <c r="H305" s="33">
        <f t="shared" si="31"/>
        <v>-0.24957486090353054</v>
      </c>
      <c r="I305">
        <f t="shared" si="32"/>
        <v>939.29999999999927</v>
      </c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</row>
    <row r="306" spans="1:32" x14ac:dyDescent="0.2">
      <c r="A306" s="76">
        <f t="shared" si="25"/>
        <v>40976</v>
      </c>
      <c r="B306" s="96">
        <v>5386.9</v>
      </c>
      <c r="C306" s="96">
        <v>7374.2</v>
      </c>
      <c r="D306" s="96">
        <v>25097.7</v>
      </c>
      <c r="E306" s="96">
        <v>32583.1</v>
      </c>
      <c r="F306">
        <f t="shared" si="26"/>
        <v>30484.6</v>
      </c>
      <c r="G306">
        <f t="shared" si="27"/>
        <v>39957.299999999996</v>
      </c>
      <c r="H306" s="33">
        <f t="shared" si="31"/>
        <v>-0.2370705728365029</v>
      </c>
      <c r="I306">
        <f t="shared" si="32"/>
        <v>609.79999999999927</v>
      </c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</row>
    <row r="307" spans="1:32" x14ac:dyDescent="0.2">
      <c r="A307" s="76">
        <f t="shared" si="25"/>
        <v>40983</v>
      </c>
      <c r="B307" s="96">
        <v>5133.3999999999996</v>
      </c>
      <c r="C307" s="96">
        <v>6822.9</v>
      </c>
      <c r="D307" s="96">
        <v>25707.8</v>
      </c>
      <c r="E307" s="96">
        <v>33398.800000000003</v>
      </c>
      <c r="F307">
        <f t="shared" si="26"/>
        <v>30841.199999999997</v>
      </c>
      <c r="G307">
        <f t="shared" si="27"/>
        <v>40221.700000000004</v>
      </c>
      <c r="H307" s="33">
        <f t="shared" si="31"/>
        <v>-0.23321987882163131</v>
      </c>
      <c r="I307">
        <f t="shared" si="32"/>
        <v>356.59999999999854</v>
      </c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</row>
    <row r="308" spans="1:32" x14ac:dyDescent="0.2">
      <c r="A308" s="76">
        <f t="shared" si="25"/>
        <v>40990</v>
      </c>
      <c r="B308" s="96">
        <v>5044</v>
      </c>
      <c r="C308" s="96">
        <v>6139.2</v>
      </c>
      <c r="D308" s="96">
        <v>26269.200000000001</v>
      </c>
      <c r="E308" s="96">
        <v>34227.300000000003</v>
      </c>
      <c r="F308">
        <f t="shared" si="26"/>
        <v>31313.200000000001</v>
      </c>
      <c r="G308">
        <f t="shared" si="27"/>
        <v>40366.5</v>
      </c>
      <c r="H308" s="33">
        <f t="shared" si="31"/>
        <v>-0.22427755688504081</v>
      </c>
      <c r="I308">
        <f t="shared" si="32"/>
        <v>472.00000000000364</v>
      </c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</row>
    <row r="309" spans="1:32" x14ac:dyDescent="0.2">
      <c r="A309" s="76">
        <f t="shared" si="25"/>
        <v>40997</v>
      </c>
      <c r="B309" s="96">
        <v>4595.3</v>
      </c>
      <c r="C309" s="96">
        <v>5566.9</v>
      </c>
      <c r="D309" s="96">
        <v>27124.7</v>
      </c>
      <c r="E309" s="96">
        <v>34875.800000000003</v>
      </c>
      <c r="F309">
        <f t="shared" si="26"/>
        <v>31720</v>
      </c>
      <c r="G309">
        <f t="shared" si="27"/>
        <v>40442.700000000004</v>
      </c>
      <c r="H309" s="33">
        <f t="shared" si="31"/>
        <v>-0.21568045654716439</v>
      </c>
      <c r="I309">
        <f t="shared" si="32"/>
        <v>406.79999999999927</v>
      </c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</row>
    <row r="310" spans="1:32" x14ac:dyDescent="0.2">
      <c r="A310" s="76">
        <f t="shared" si="25"/>
        <v>41004</v>
      </c>
      <c r="B310" s="96">
        <v>4281.6000000000004</v>
      </c>
      <c r="C310" s="96">
        <v>5142.2</v>
      </c>
      <c r="D310" s="96">
        <v>27898.6</v>
      </c>
      <c r="E310" s="96">
        <v>35430.699999999997</v>
      </c>
      <c r="F310">
        <f t="shared" si="26"/>
        <v>32180.199999999997</v>
      </c>
      <c r="G310">
        <f t="shared" si="27"/>
        <v>40572.899999999994</v>
      </c>
      <c r="H310" s="33">
        <f t="shared" si="31"/>
        <v>-0.20685482181456094</v>
      </c>
      <c r="I310">
        <f t="shared" si="32"/>
        <v>460.19999999999709</v>
      </c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</row>
    <row r="311" spans="1:32" x14ac:dyDescent="0.2">
      <c r="A311" s="76">
        <f t="shared" si="25"/>
        <v>41011</v>
      </c>
      <c r="B311" s="96">
        <v>4162.3</v>
      </c>
      <c r="C311" s="96">
        <v>5048.1000000000004</v>
      </c>
      <c r="D311" s="96">
        <v>28392.1</v>
      </c>
      <c r="E311" s="96">
        <v>35873.699999999997</v>
      </c>
      <c r="F311">
        <f t="shared" si="26"/>
        <v>32554.399999999998</v>
      </c>
      <c r="G311">
        <f t="shared" si="27"/>
        <v>40921.799999999996</v>
      </c>
      <c r="H311" s="33">
        <f t="shared" si="31"/>
        <v>-0.20447292152349117</v>
      </c>
      <c r="I311">
        <f t="shared" si="32"/>
        <v>374.20000000000073</v>
      </c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</row>
    <row r="312" spans="1:32" x14ac:dyDescent="0.2">
      <c r="A312" s="76">
        <f t="shared" si="25"/>
        <v>41018</v>
      </c>
      <c r="B312" s="96">
        <v>4742</v>
      </c>
      <c r="C312" s="96">
        <v>4921.3</v>
      </c>
      <c r="D312" s="96">
        <v>28677.599999999999</v>
      </c>
      <c r="E312" s="96">
        <v>36144</v>
      </c>
      <c r="F312">
        <f t="shared" si="26"/>
        <v>33419.599999999999</v>
      </c>
      <c r="G312">
        <f t="shared" si="27"/>
        <v>41065.300000000003</v>
      </c>
      <c r="H312" s="33">
        <f t="shared" si="31"/>
        <v>-0.18618395579723035</v>
      </c>
      <c r="I312">
        <f t="shared" si="32"/>
        <v>865.20000000000073</v>
      </c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</row>
    <row r="313" spans="1:32" x14ac:dyDescent="0.2">
      <c r="A313" s="76">
        <f t="shared" si="25"/>
        <v>41025</v>
      </c>
      <c r="B313" s="96">
        <v>4903.8</v>
      </c>
      <c r="C313" s="96">
        <v>4742.2</v>
      </c>
      <c r="D313" s="96">
        <v>29113.7</v>
      </c>
      <c r="E313" s="96">
        <v>36344.1</v>
      </c>
      <c r="F313">
        <f t="shared" si="26"/>
        <v>34017.5</v>
      </c>
      <c r="G313">
        <f t="shared" si="27"/>
        <v>41086.299999999996</v>
      </c>
      <c r="H313" s="33">
        <f t="shared" si="31"/>
        <v>-0.17204761684551773</v>
      </c>
      <c r="I313">
        <f t="shared" si="32"/>
        <v>597.90000000000146</v>
      </c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</row>
    <row r="314" spans="1:32" x14ac:dyDescent="0.2">
      <c r="A314" s="76">
        <f t="shared" si="25"/>
        <v>41032</v>
      </c>
      <c r="B314" s="96">
        <v>5064.6000000000004</v>
      </c>
      <c r="C314" s="96">
        <v>4620.6000000000004</v>
      </c>
      <c r="D314" s="96">
        <v>29419.4</v>
      </c>
      <c r="E314" s="96">
        <v>36524.699999999997</v>
      </c>
      <c r="F314">
        <f t="shared" si="26"/>
        <v>34484</v>
      </c>
      <c r="G314">
        <f t="shared" si="27"/>
        <v>41145.299999999996</v>
      </c>
      <c r="H314" s="33">
        <f t="shared" si="31"/>
        <v>-0.16189698458876223</v>
      </c>
      <c r="I314">
        <f t="shared" si="32"/>
        <v>466.5</v>
      </c>
      <c r="J314">
        <v>10311.299999999999</v>
      </c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</row>
    <row r="315" spans="1:32" x14ac:dyDescent="0.2">
      <c r="A315" s="76">
        <f t="shared" si="25"/>
        <v>41039</v>
      </c>
      <c r="B315" s="96">
        <v>5111</v>
      </c>
      <c r="C315" s="96">
        <v>4670.6000000000004</v>
      </c>
      <c r="D315" s="96">
        <v>29989.200000000001</v>
      </c>
      <c r="E315" s="96">
        <v>36640.800000000003</v>
      </c>
      <c r="F315">
        <f t="shared" si="26"/>
        <v>35100.199999999997</v>
      </c>
      <c r="G315">
        <f t="shared" si="27"/>
        <v>41311.4</v>
      </c>
      <c r="H315" s="33">
        <f t="shared" si="31"/>
        <v>-0.15035075064025916</v>
      </c>
      <c r="I315">
        <f t="shared" si="32"/>
        <v>616.19999999999709</v>
      </c>
      <c r="J315">
        <v>10368.4</v>
      </c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</row>
    <row r="316" spans="1:32" x14ac:dyDescent="0.2">
      <c r="A316" s="76">
        <f t="shared" si="25"/>
        <v>41046</v>
      </c>
      <c r="B316" s="96">
        <v>5509.8</v>
      </c>
      <c r="C316" s="96">
        <v>4421.8999999999996</v>
      </c>
      <c r="D316" s="96">
        <v>30390.6</v>
      </c>
      <c r="E316" s="96">
        <v>37052.6</v>
      </c>
      <c r="F316">
        <f t="shared" si="26"/>
        <v>35900.400000000001</v>
      </c>
      <c r="G316">
        <f t="shared" si="27"/>
        <v>41474.5</v>
      </c>
      <c r="H316" s="33">
        <f t="shared" si="31"/>
        <v>-0.13439824470457751</v>
      </c>
      <c r="I316">
        <f t="shared" si="32"/>
        <v>800.20000000000437</v>
      </c>
      <c r="J316">
        <v>10521.9</v>
      </c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</row>
    <row r="317" spans="1:32" x14ac:dyDescent="0.2">
      <c r="A317" s="76">
        <f t="shared" ref="A317:A380" si="33">+A316+7</f>
        <v>41053</v>
      </c>
      <c r="B317" s="96">
        <v>5442.1</v>
      </c>
      <c r="C317" s="96">
        <v>4239.5</v>
      </c>
      <c r="D317" s="96">
        <v>30699</v>
      </c>
      <c r="E317" s="96">
        <v>37317.5</v>
      </c>
      <c r="F317">
        <f t="shared" si="26"/>
        <v>36141.1</v>
      </c>
      <c r="G317">
        <f t="shared" si="27"/>
        <v>41557</v>
      </c>
      <c r="H317" s="33">
        <f t="shared" si="31"/>
        <v>-0.13032461438506149</v>
      </c>
      <c r="I317">
        <f t="shared" si="32"/>
        <v>240.69999999999709</v>
      </c>
      <c r="J317">
        <v>10699.9</v>
      </c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</row>
    <row r="318" spans="1:32" x14ac:dyDescent="0.2">
      <c r="A318" s="76">
        <f t="shared" si="33"/>
        <v>41060</v>
      </c>
      <c r="B318" s="96">
        <v>5222.5</v>
      </c>
      <c r="C318" s="96">
        <v>4186.8999999999996</v>
      </c>
      <c r="D318" s="96">
        <v>31138.9</v>
      </c>
      <c r="E318" s="96">
        <v>37490.6</v>
      </c>
      <c r="F318">
        <f t="shared" si="26"/>
        <v>36361.4</v>
      </c>
      <c r="G318">
        <f t="shared" si="27"/>
        <v>41677.5</v>
      </c>
      <c r="H318" s="33">
        <f t="shared" si="31"/>
        <v>-0.1275532361585987</v>
      </c>
      <c r="I318">
        <f t="shared" si="32"/>
        <v>220.30000000000291</v>
      </c>
      <c r="J318">
        <v>10974.9</v>
      </c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</row>
    <row r="319" spans="1:32" s="121" customFormat="1" x14ac:dyDescent="0.2">
      <c r="A319" s="154">
        <f t="shared" si="33"/>
        <v>41067</v>
      </c>
      <c r="B319" s="155">
        <v>5271.7</v>
      </c>
      <c r="C319" s="155">
        <v>4223.2</v>
      </c>
      <c r="D319" s="155">
        <v>31514.7</v>
      </c>
      <c r="E319" s="155">
        <v>37633.699999999997</v>
      </c>
      <c r="F319" s="121">
        <f t="shared" si="26"/>
        <v>36786.400000000001</v>
      </c>
      <c r="G319" s="121">
        <f t="shared" si="27"/>
        <v>41856.899999999994</v>
      </c>
      <c r="H319" s="156">
        <f t="shared" si="31"/>
        <v>-0.12113892810982163</v>
      </c>
      <c r="I319" s="121">
        <f t="shared" si="32"/>
        <v>425</v>
      </c>
      <c r="J319" s="121">
        <v>11555</v>
      </c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</row>
    <row r="320" spans="1:32" x14ac:dyDescent="0.2">
      <c r="A320" s="76">
        <f t="shared" si="33"/>
        <v>41074</v>
      </c>
      <c r="B320" s="96">
        <v>5001.8999999999996</v>
      </c>
      <c r="C320" s="96">
        <v>4007</v>
      </c>
      <c r="D320" s="96">
        <v>31948.3</v>
      </c>
      <c r="E320" s="96">
        <v>37817.800000000003</v>
      </c>
      <c r="F320">
        <f t="shared" si="26"/>
        <v>36950.199999999997</v>
      </c>
      <c r="G320">
        <f t="shared" si="27"/>
        <v>41824.800000000003</v>
      </c>
      <c r="H320" s="33">
        <f t="shared" si="31"/>
        <v>-0.11654807673915968</v>
      </c>
      <c r="I320">
        <f t="shared" si="32"/>
        <v>163.79999999999563</v>
      </c>
      <c r="J320">
        <v>11999.1</v>
      </c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</row>
    <row r="321" spans="1:32" x14ac:dyDescent="0.2">
      <c r="A321" s="76">
        <f t="shared" si="33"/>
        <v>41081</v>
      </c>
      <c r="B321" s="96">
        <v>5151.2</v>
      </c>
      <c r="C321" s="96">
        <v>3516.7</v>
      </c>
      <c r="D321" s="96">
        <v>32179.4</v>
      </c>
      <c r="E321" s="96">
        <v>37972.5</v>
      </c>
      <c r="F321">
        <f t="shared" si="26"/>
        <v>37330.6</v>
      </c>
      <c r="G321">
        <f t="shared" si="27"/>
        <v>41489.199999999997</v>
      </c>
      <c r="H321" s="33">
        <f t="shared" si="31"/>
        <v>-0.10023331372983812</v>
      </c>
      <c r="I321">
        <f t="shared" si="32"/>
        <v>380.40000000000146</v>
      </c>
      <c r="J321">
        <v>12388.3</v>
      </c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</row>
    <row r="322" spans="1:32" x14ac:dyDescent="0.2">
      <c r="A322" s="76">
        <f t="shared" si="33"/>
        <v>41088</v>
      </c>
      <c r="B322" s="96">
        <v>5052.5</v>
      </c>
      <c r="C322" s="96">
        <v>3671.2</v>
      </c>
      <c r="D322" s="96">
        <v>32576.7</v>
      </c>
      <c r="E322">
        <v>38123.599999999999</v>
      </c>
      <c r="F322">
        <f t="shared" si="26"/>
        <v>37629.199999999997</v>
      </c>
      <c r="G322">
        <f t="shared" si="27"/>
        <v>41794.799999999996</v>
      </c>
      <c r="H322" s="33">
        <f t="shared" si="31"/>
        <v>-9.9667901270014458E-2</v>
      </c>
      <c r="I322">
        <f t="shared" si="32"/>
        <v>298.59999999999854</v>
      </c>
      <c r="J322">
        <v>13853</v>
      </c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</row>
    <row r="323" spans="1:32" x14ac:dyDescent="0.2">
      <c r="A323" s="76">
        <f t="shared" si="33"/>
        <v>41095</v>
      </c>
      <c r="B323" s="96">
        <v>4951.3999999999996</v>
      </c>
      <c r="C323" s="96">
        <v>3434.8</v>
      </c>
      <c r="D323" s="96">
        <v>33009.9</v>
      </c>
      <c r="E323" s="96">
        <v>38364.300000000003</v>
      </c>
      <c r="F323">
        <f t="shared" si="26"/>
        <v>37961.300000000003</v>
      </c>
      <c r="G323">
        <f t="shared" si="27"/>
        <v>41799.100000000006</v>
      </c>
      <c r="H323" s="33">
        <f t="shared" si="31"/>
        <v>-9.18153740152301E-2</v>
      </c>
      <c r="I323">
        <f t="shared" si="32"/>
        <v>332.10000000000582</v>
      </c>
      <c r="J323">
        <v>14280.1</v>
      </c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</row>
    <row r="324" spans="1:32" ht="13.5" x14ac:dyDescent="0.25">
      <c r="A324" s="76">
        <f t="shared" si="33"/>
        <v>41102</v>
      </c>
      <c r="B324" s="96">
        <v>4668.7</v>
      </c>
      <c r="C324" s="96">
        <v>3555.9</v>
      </c>
      <c r="D324" s="96">
        <v>33427.9</v>
      </c>
      <c r="E324" s="96">
        <v>38500.1</v>
      </c>
      <c r="F324">
        <f t="shared" si="26"/>
        <v>38096.6</v>
      </c>
      <c r="G324">
        <f t="shared" si="27"/>
        <v>42056</v>
      </c>
      <c r="H324" s="33">
        <f t="shared" si="31"/>
        <v>-9.414590070382356E-2</v>
      </c>
      <c r="I324">
        <f t="shared" si="32"/>
        <v>135.29999999999563</v>
      </c>
      <c r="J324" s="131">
        <v>14552.4</v>
      </c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</row>
    <row r="325" spans="1:32" x14ac:dyDescent="0.2">
      <c r="A325" s="76">
        <f t="shared" si="33"/>
        <v>41109</v>
      </c>
      <c r="B325" s="96">
        <v>4386.3</v>
      </c>
      <c r="C325" s="96">
        <v>3371.3</v>
      </c>
      <c r="D325" s="96">
        <v>33903.599999999999</v>
      </c>
      <c r="E325" s="96">
        <v>38695.300000000003</v>
      </c>
      <c r="F325">
        <f t="shared" si="26"/>
        <v>38289.9</v>
      </c>
      <c r="G325">
        <f t="shared" si="27"/>
        <v>42066.600000000006</v>
      </c>
      <c r="H325" s="33">
        <f t="shared" si="31"/>
        <v>-8.9779064626092975E-2</v>
      </c>
      <c r="I325">
        <f t="shared" si="32"/>
        <v>193.30000000000291</v>
      </c>
      <c r="J325">
        <v>15069.7</v>
      </c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</row>
    <row r="326" spans="1:32" x14ac:dyDescent="0.2">
      <c r="A326" s="76">
        <f t="shared" si="33"/>
        <v>41116</v>
      </c>
      <c r="B326" s="96">
        <v>4135.3</v>
      </c>
      <c r="C326" s="96">
        <v>2761.1</v>
      </c>
      <c r="D326" s="96">
        <v>34348.699999999997</v>
      </c>
      <c r="E326" s="96">
        <v>38899.9</v>
      </c>
      <c r="F326">
        <f t="shared" si="26"/>
        <v>38484</v>
      </c>
      <c r="G326">
        <f t="shared" si="27"/>
        <v>41661</v>
      </c>
      <c r="H326" s="33">
        <f t="shared" si="31"/>
        <v>-7.6258371138474779E-2</v>
      </c>
      <c r="I326">
        <f t="shared" si="32"/>
        <v>194.09999999999854</v>
      </c>
      <c r="J326">
        <v>15122.1</v>
      </c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</row>
    <row r="327" spans="1:32" x14ac:dyDescent="0.2">
      <c r="A327" s="76">
        <f t="shared" si="33"/>
        <v>41123</v>
      </c>
      <c r="B327" s="96">
        <v>3880</v>
      </c>
      <c r="C327" s="96">
        <v>2854.6</v>
      </c>
      <c r="D327" s="96">
        <v>34709.1</v>
      </c>
      <c r="E327" s="96">
        <v>39044.699999999997</v>
      </c>
      <c r="F327">
        <f t="shared" si="26"/>
        <v>38589.1</v>
      </c>
      <c r="G327">
        <f t="shared" si="27"/>
        <v>41899.299999999996</v>
      </c>
      <c r="H327" s="33">
        <f t="shared" si="31"/>
        <v>-7.9003706505836546E-2</v>
      </c>
      <c r="I327">
        <f t="shared" si="32"/>
        <v>105.09999999999854</v>
      </c>
      <c r="J327">
        <v>15317.3</v>
      </c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</row>
    <row r="328" spans="1:32" x14ac:dyDescent="0.2">
      <c r="A328" s="76">
        <f t="shared" si="33"/>
        <v>41130</v>
      </c>
      <c r="B328" s="96">
        <v>3506.9</v>
      </c>
      <c r="C328" s="96">
        <v>2888.3</v>
      </c>
      <c r="D328" s="96">
        <v>35179.4</v>
      </c>
      <c r="E328" s="96">
        <v>39235.300000000003</v>
      </c>
      <c r="F328">
        <f t="shared" si="26"/>
        <v>38686.300000000003</v>
      </c>
      <c r="G328">
        <f t="shared" si="27"/>
        <v>42123.600000000006</v>
      </c>
      <c r="H328" s="33">
        <f t="shared" si="31"/>
        <v>-8.160033805277811E-2</v>
      </c>
      <c r="I328">
        <f t="shared" si="32"/>
        <v>97.200000000004366</v>
      </c>
      <c r="J328">
        <v>16241.9</v>
      </c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</row>
    <row r="329" spans="1:32" x14ac:dyDescent="0.2">
      <c r="A329" s="76">
        <f t="shared" si="33"/>
        <v>41137</v>
      </c>
      <c r="B329" s="96">
        <v>3042.6</v>
      </c>
      <c r="C329" s="96">
        <v>2713.3</v>
      </c>
      <c r="D329" s="96">
        <v>35776.6</v>
      </c>
      <c r="E329" s="96">
        <v>39517.9</v>
      </c>
      <c r="F329">
        <f t="shared" si="26"/>
        <v>38819.199999999997</v>
      </c>
      <c r="G329">
        <f t="shared" si="27"/>
        <v>42231.200000000004</v>
      </c>
      <c r="H329" s="33">
        <f t="shared" si="31"/>
        <v>-8.0793347098827573E-2</v>
      </c>
      <c r="I329">
        <f t="shared" si="32"/>
        <v>132.89999999999418</v>
      </c>
      <c r="J329">
        <v>16827.7</v>
      </c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</row>
    <row r="330" spans="1:32" x14ac:dyDescent="0.2">
      <c r="A330" s="76">
        <f t="shared" si="33"/>
        <v>41144</v>
      </c>
      <c r="B330" s="96">
        <v>2496.8000000000002</v>
      </c>
      <c r="C330" s="96">
        <v>2477.6999999999998</v>
      </c>
      <c r="D330" s="96">
        <v>36312.400000000001</v>
      </c>
      <c r="E330" s="96">
        <v>39753.4</v>
      </c>
      <c r="F330">
        <f t="shared" si="26"/>
        <v>38809.200000000004</v>
      </c>
      <c r="G330">
        <f t="shared" si="27"/>
        <v>42231.1</v>
      </c>
      <c r="H330" s="33">
        <f t="shared" si="31"/>
        <v>-8.1027962804662734E-2</v>
      </c>
      <c r="I330">
        <f t="shared" si="32"/>
        <v>-9.999999999992724</v>
      </c>
      <c r="J330">
        <v>17559.099999999999</v>
      </c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</row>
    <row r="331" spans="1:32" x14ac:dyDescent="0.2">
      <c r="A331" s="76">
        <f t="shared" si="33"/>
        <v>41151</v>
      </c>
      <c r="B331" s="96">
        <v>2087.6</v>
      </c>
      <c r="C331" s="96">
        <v>14283.6</v>
      </c>
      <c r="D331" s="96">
        <v>36726.6</v>
      </c>
      <c r="E331" s="96">
        <v>42.4</v>
      </c>
      <c r="F331">
        <f t="shared" si="26"/>
        <v>38814.199999999997</v>
      </c>
      <c r="G331">
        <f t="shared" si="27"/>
        <v>14326</v>
      </c>
      <c r="H331" s="33">
        <f t="shared" si="31"/>
        <v>1.7093536227837496</v>
      </c>
      <c r="I331">
        <f t="shared" si="32"/>
        <v>4.999999999992724</v>
      </c>
      <c r="J331">
        <v>18079.7</v>
      </c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</row>
    <row r="332" spans="1:32" s="100" customFormat="1" x14ac:dyDescent="0.2">
      <c r="A332" s="99">
        <f t="shared" si="33"/>
        <v>41158</v>
      </c>
      <c r="B332" s="153">
        <v>20385.3</v>
      </c>
      <c r="C332" s="153">
        <v>14283.6</v>
      </c>
      <c r="D332" s="153">
        <v>339.4</v>
      </c>
      <c r="E332" s="153">
        <v>42.4</v>
      </c>
      <c r="F332" s="190">
        <f t="shared" ref="F332:F395" si="34">+B332+D332</f>
        <v>20724.7</v>
      </c>
      <c r="G332" s="190">
        <f t="shared" ref="G332:G395" si="35">+C332+E332</f>
        <v>14326</v>
      </c>
      <c r="H332" s="127">
        <f t="shared" si="31"/>
        <v>0.44664944855507471</v>
      </c>
      <c r="K332" s="164"/>
      <c r="L332" s="164"/>
      <c r="M332" s="224"/>
      <c r="N332" s="22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</row>
    <row r="333" spans="1:32" x14ac:dyDescent="0.2">
      <c r="A333" s="76">
        <f t="shared" si="33"/>
        <v>41165</v>
      </c>
      <c r="B333" s="96">
        <v>20825</v>
      </c>
      <c r="C333" s="96">
        <v>14507.1</v>
      </c>
      <c r="D333" s="96">
        <v>612</v>
      </c>
      <c r="E333" s="96">
        <v>581.1</v>
      </c>
      <c r="F333">
        <f t="shared" si="34"/>
        <v>21437</v>
      </c>
      <c r="G333">
        <f t="shared" si="35"/>
        <v>15088.2</v>
      </c>
      <c r="H333" s="33">
        <f t="shared" si="31"/>
        <v>0.42077915192004345</v>
      </c>
      <c r="I333">
        <f t="shared" si="32"/>
        <v>712.29999999999927</v>
      </c>
      <c r="K333" s="164"/>
      <c r="L333" s="164"/>
      <c r="M333" s="224"/>
      <c r="N333" s="22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</row>
    <row r="334" spans="1:32" x14ac:dyDescent="0.2">
      <c r="A334" s="76">
        <f t="shared" si="33"/>
        <v>41172</v>
      </c>
      <c r="B334" s="96">
        <v>21295.599999999999</v>
      </c>
      <c r="C334" s="96">
        <v>15212.6</v>
      </c>
      <c r="D334" s="96">
        <v>940.9</v>
      </c>
      <c r="E334" s="96">
        <v>903</v>
      </c>
      <c r="F334">
        <f t="shared" si="34"/>
        <v>22236.5</v>
      </c>
      <c r="G334">
        <f t="shared" si="35"/>
        <v>16115.6</v>
      </c>
      <c r="H334" s="33">
        <f t="shared" si="31"/>
        <v>0.37981210752314531</v>
      </c>
      <c r="I334">
        <f t="shared" si="32"/>
        <v>799.5</v>
      </c>
      <c r="K334" s="164"/>
      <c r="L334" s="164"/>
      <c r="M334" s="224"/>
      <c r="N334" s="22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</row>
    <row r="335" spans="1:32" x14ac:dyDescent="0.2">
      <c r="A335" s="76">
        <f t="shared" si="33"/>
        <v>41179</v>
      </c>
      <c r="B335" s="96">
        <v>21415.3</v>
      </c>
      <c r="C335" s="96">
        <v>15588.8</v>
      </c>
      <c r="D335" s="96">
        <v>2052.6</v>
      </c>
      <c r="E335" s="96">
        <v>1128.7</v>
      </c>
      <c r="F335">
        <f t="shared" si="34"/>
        <v>23467.899999999998</v>
      </c>
      <c r="G335">
        <f t="shared" si="35"/>
        <v>16717.5</v>
      </c>
      <c r="H335" s="33">
        <f t="shared" si="31"/>
        <v>0.4037924330791085</v>
      </c>
      <c r="I335">
        <f t="shared" si="32"/>
        <v>1231.3999999999978</v>
      </c>
      <c r="K335" s="164"/>
      <c r="L335" s="164"/>
      <c r="M335" s="224"/>
      <c r="N335" s="22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</row>
    <row r="336" spans="1:32" x14ac:dyDescent="0.2">
      <c r="A336" s="76">
        <f t="shared" si="33"/>
        <v>41186</v>
      </c>
      <c r="B336" s="96">
        <v>20736.900000000001</v>
      </c>
      <c r="C336" s="96">
        <v>15658.3</v>
      </c>
      <c r="D336" s="96">
        <v>3231.6</v>
      </c>
      <c r="E336" s="96">
        <v>1831.5</v>
      </c>
      <c r="F336">
        <f t="shared" si="34"/>
        <v>23968.5</v>
      </c>
      <c r="G336">
        <f t="shared" si="35"/>
        <v>17489.8</v>
      </c>
      <c r="H336" s="33">
        <f t="shared" si="31"/>
        <v>0.37042733478942025</v>
      </c>
      <c r="I336">
        <f t="shared" si="32"/>
        <v>500.60000000000218</v>
      </c>
      <c r="K336" s="164"/>
      <c r="L336" s="164"/>
      <c r="M336" s="224"/>
      <c r="N336" s="22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</row>
    <row r="337" spans="1:32" x14ac:dyDescent="0.2">
      <c r="A337" s="76">
        <f t="shared" si="33"/>
        <v>41193</v>
      </c>
      <c r="B337" s="96">
        <v>19790.400000000001</v>
      </c>
      <c r="C337" s="96">
        <v>15084.2</v>
      </c>
      <c r="D337" s="96">
        <v>4701.3999999999996</v>
      </c>
      <c r="E337" s="96">
        <v>3000.4</v>
      </c>
      <c r="F337">
        <f t="shared" si="34"/>
        <v>24491.800000000003</v>
      </c>
      <c r="G337">
        <f t="shared" si="35"/>
        <v>18084.600000000002</v>
      </c>
      <c r="H337" s="33">
        <f t="shared" si="31"/>
        <v>0.35429039071917545</v>
      </c>
      <c r="I337">
        <f t="shared" si="32"/>
        <v>523.30000000000291</v>
      </c>
      <c r="K337" s="164"/>
      <c r="L337" s="164"/>
      <c r="M337" s="224"/>
      <c r="N337" s="22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</row>
    <row r="338" spans="1:32" x14ac:dyDescent="0.2">
      <c r="A338" s="76">
        <f t="shared" si="33"/>
        <v>41200</v>
      </c>
      <c r="B338" s="96">
        <v>18671</v>
      </c>
      <c r="C338" s="96">
        <v>14170.7</v>
      </c>
      <c r="D338" s="96">
        <v>6343.1</v>
      </c>
      <c r="E338" s="96">
        <v>4141.3999999999996</v>
      </c>
      <c r="F338">
        <f t="shared" si="34"/>
        <v>25014.1</v>
      </c>
      <c r="G338">
        <f t="shared" si="35"/>
        <v>18312.099999999999</v>
      </c>
      <c r="H338" s="33">
        <f t="shared" si="31"/>
        <v>0.36598751645087124</v>
      </c>
      <c r="I338">
        <f t="shared" si="32"/>
        <v>522.29999999999563</v>
      </c>
      <c r="K338" s="164"/>
      <c r="L338" s="164"/>
      <c r="M338" s="224"/>
      <c r="N338" s="22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</row>
    <row r="339" spans="1:32" x14ac:dyDescent="0.2">
      <c r="A339" s="76">
        <f t="shared" si="33"/>
        <v>41207</v>
      </c>
      <c r="B339" s="96">
        <v>17698.7</v>
      </c>
      <c r="C339" s="96">
        <v>13181.1</v>
      </c>
      <c r="D339" s="96">
        <v>8056.5</v>
      </c>
      <c r="E339" s="96">
        <v>5340.8</v>
      </c>
      <c r="F339">
        <f t="shared" si="34"/>
        <v>25755.200000000001</v>
      </c>
      <c r="G339">
        <f t="shared" si="35"/>
        <v>18521.900000000001</v>
      </c>
      <c r="H339" s="33">
        <f t="shared" ref="H339:H402" si="36">+F339/G339-1</f>
        <v>0.39052688978992434</v>
      </c>
      <c r="I339">
        <f t="shared" si="32"/>
        <v>741.10000000000218</v>
      </c>
      <c r="K339" s="164"/>
      <c r="L339" s="164"/>
      <c r="M339" s="224"/>
      <c r="N339" s="22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</row>
    <row r="340" spans="1:32" x14ac:dyDescent="0.2">
      <c r="A340" s="76">
        <f t="shared" si="33"/>
        <v>41214</v>
      </c>
      <c r="B340" s="96">
        <v>16136.5</v>
      </c>
      <c r="C340" s="96">
        <v>12560.9</v>
      </c>
      <c r="D340" s="96">
        <v>9805.1</v>
      </c>
      <c r="E340" s="96">
        <v>6564.9</v>
      </c>
      <c r="F340">
        <f t="shared" si="34"/>
        <v>25941.599999999999</v>
      </c>
      <c r="G340">
        <f t="shared" si="35"/>
        <v>19125.8</v>
      </c>
      <c r="H340" s="33">
        <f t="shared" si="36"/>
        <v>0.35636679250018299</v>
      </c>
      <c r="I340">
        <f t="shared" si="32"/>
        <v>186.39999999999782</v>
      </c>
      <c r="K340" s="164"/>
      <c r="L340" s="164"/>
      <c r="M340" s="224"/>
      <c r="N340" s="22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</row>
    <row r="341" spans="1:32" x14ac:dyDescent="0.2">
      <c r="A341" s="76">
        <f t="shared" si="33"/>
        <v>41221</v>
      </c>
      <c r="B341" s="96">
        <v>14881.8</v>
      </c>
      <c r="C341" s="96">
        <v>11878.5</v>
      </c>
      <c r="D341" s="96">
        <v>11619.5</v>
      </c>
      <c r="E341" s="96">
        <v>7993.5</v>
      </c>
      <c r="F341">
        <f t="shared" si="34"/>
        <v>26501.3</v>
      </c>
      <c r="G341">
        <f t="shared" si="35"/>
        <v>19872</v>
      </c>
      <c r="H341" s="33">
        <f t="shared" si="36"/>
        <v>0.33360004025764889</v>
      </c>
      <c r="I341">
        <f t="shared" si="32"/>
        <v>559.70000000000073</v>
      </c>
      <c r="K341" s="164"/>
      <c r="L341" s="164"/>
      <c r="M341" s="224"/>
      <c r="N341" s="22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</row>
    <row r="342" spans="1:32" x14ac:dyDescent="0.2">
      <c r="A342" s="76">
        <f t="shared" si="33"/>
        <v>41228</v>
      </c>
      <c r="B342" s="96">
        <v>13449</v>
      </c>
      <c r="C342" s="96">
        <v>11808.5</v>
      </c>
      <c r="D342" s="96">
        <v>13595.9</v>
      </c>
      <c r="E342" s="96">
        <v>8985.1</v>
      </c>
      <c r="F342">
        <f t="shared" si="34"/>
        <v>27044.9</v>
      </c>
      <c r="G342">
        <f t="shared" si="35"/>
        <v>20793.599999999999</v>
      </c>
      <c r="H342" s="33">
        <f t="shared" si="36"/>
        <v>0.30063577254539875</v>
      </c>
      <c r="I342">
        <f t="shared" si="32"/>
        <v>543.60000000000218</v>
      </c>
      <c r="K342" s="164"/>
      <c r="L342" s="164"/>
      <c r="M342" s="224"/>
      <c r="N342" s="22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</row>
    <row r="343" spans="1:32" ht="13.5" thickBot="1" x14ac:dyDescent="0.25">
      <c r="A343" s="76">
        <f t="shared" si="33"/>
        <v>41235</v>
      </c>
      <c r="B343" s="96">
        <v>12414.1</v>
      </c>
      <c r="C343" s="96">
        <v>11081</v>
      </c>
      <c r="D343" s="96">
        <v>14945.9</v>
      </c>
      <c r="E343" s="96">
        <v>10202.299999999999</v>
      </c>
      <c r="F343">
        <f t="shared" si="34"/>
        <v>27360</v>
      </c>
      <c r="G343">
        <f t="shared" si="35"/>
        <v>21283.3</v>
      </c>
      <c r="H343" s="33">
        <f t="shared" si="36"/>
        <v>0.28551493424421959</v>
      </c>
      <c r="I343">
        <f t="shared" si="32"/>
        <v>315.09999999999854</v>
      </c>
      <c r="K343" s="164"/>
      <c r="L343" s="164"/>
      <c r="M343" s="224"/>
      <c r="N343" s="22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</row>
    <row r="344" spans="1:32" x14ac:dyDescent="0.2">
      <c r="A344" s="154">
        <f t="shared" si="33"/>
        <v>41242</v>
      </c>
      <c r="B344" s="96">
        <v>12004</v>
      </c>
      <c r="C344" s="96">
        <v>11004.8</v>
      </c>
      <c r="D344" s="96">
        <v>16400.2</v>
      </c>
      <c r="E344" s="96">
        <v>11048.9</v>
      </c>
      <c r="F344">
        <f t="shared" si="34"/>
        <v>28404.2</v>
      </c>
      <c r="G344">
        <f t="shared" si="35"/>
        <v>22053.699999999997</v>
      </c>
      <c r="H344" s="33">
        <f t="shared" si="36"/>
        <v>0.28795621596376142</v>
      </c>
      <c r="I344">
        <f t="shared" si="32"/>
        <v>1044.2000000000007</v>
      </c>
      <c r="K344" s="164"/>
      <c r="L344" s="164"/>
      <c r="M344" s="224"/>
      <c r="N344" s="22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225"/>
      <c r="Z344" s="226"/>
      <c r="AA344" s="226"/>
      <c r="AB344" s="226"/>
      <c r="AC344" s="226"/>
      <c r="AD344" s="226"/>
      <c r="AE344" s="227"/>
      <c r="AF344" s="228"/>
    </row>
    <row r="345" spans="1:32" ht="13.5" thickBot="1" x14ac:dyDescent="0.25">
      <c r="A345" s="99">
        <f t="shared" si="33"/>
        <v>41249</v>
      </c>
      <c r="B345" s="96">
        <v>12164.3</v>
      </c>
      <c r="C345" s="96">
        <v>10465.1</v>
      </c>
      <c r="D345" s="96">
        <v>17559.3</v>
      </c>
      <c r="E345" s="96">
        <v>12057.2</v>
      </c>
      <c r="F345">
        <f t="shared" si="34"/>
        <v>29723.599999999999</v>
      </c>
      <c r="G345">
        <f t="shared" si="35"/>
        <v>22522.300000000003</v>
      </c>
      <c r="H345" s="33">
        <f t="shared" si="36"/>
        <v>0.31974087903988457</v>
      </c>
      <c r="I345">
        <f t="shared" si="32"/>
        <v>1319.3999999999978</v>
      </c>
      <c r="K345" s="164"/>
      <c r="L345" s="164"/>
      <c r="M345" s="224"/>
      <c r="N345" s="22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229"/>
      <c r="Z345" s="230"/>
      <c r="AA345" s="230"/>
      <c r="AB345" s="231"/>
      <c r="AC345" s="231"/>
      <c r="AD345" s="231"/>
      <c r="AE345" s="232"/>
      <c r="AF345" s="233"/>
    </row>
    <row r="346" spans="1:32" x14ac:dyDescent="0.2">
      <c r="A346" s="99">
        <f t="shared" si="33"/>
        <v>41256</v>
      </c>
      <c r="B346" s="96">
        <v>11435</v>
      </c>
      <c r="C346" s="96">
        <v>10184.299999999999</v>
      </c>
      <c r="D346" s="96">
        <v>18908.099999999999</v>
      </c>
      <c r="E346" s="96">
        <v>12991.3</v>
      </c>
      <c r="F346">
        <f t="shared" si="34"/>
        <v>30343.1</v>
      </c>
      <c r="G346">
        <f t="shared" si="35"/>
        <v>23175.599999999999</v>
      </c>
      <c r="H346" s="33">
        <f t="shared" si="36"/>
        <v>0.30926923143305896</v>
      </c>
      <c r="I346">
        <f t="shared" si="32"/>
        <v>619.5</v>
      </c>
      <c r="K346" s="164"/>
      <c r="L346" s="164"/>
      <c r="M346" s="224"/>
      <c r="N346" s="22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</row>
    <row r="347" spans="1:32" x14ac:dyDescent="0.2">
      <c r="A347" s="99">
        <f t="shared" si="33"/>
        <v>41263</v>
      </c>
      <c r="B347" s="96">
        <v>10368.200000000001</v>
      </c>
      <c r="C347" s="96">
        <v>9778.5</v>
      </c>
      <c r="D347" s="96">
        <v>20061.900000000001</v>
      </c>
      <c r="E347" s="96">
        <v>14059.8</v>
      </c>
      <c r="F347">
        <f t="shared" si="34"/>
        <v>30430.100000000002</v>
      </c>
      <c r="G347">
        <f t="shared" si="35"/>
        <v>23838.3</v>
      </c>
      <c r="H347" s="33">
        <f t="shared" si="36"/>
        <v>0.27652139624050376</v>
      </c>
      <c r="I347">
        <f t="shared" si="32"/>
        <v>87.000000000003638</v>
      </c>
      <c r="J347" s="96" t="s">
        <v>246</v>
      </c>
      <c r="K347" s="188"/>
      <c r="L347" s="188"/>
      <c r="M347" s="224"/>
      <c r="N347" s="224"/>
      <c r="O347" s="164"/>
      <c r="P347" s="164"/>
      <c r="Q347" s="164"/>
      <c r="R347" s="188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</row>
    <row r="348" spans="1:32" x14ac:dyDescent="0.2">
      <c r="A348" s="99">
        <f t="shared" si="33"/>
        <v>41270</v>
      </c>
      <c r="B348" s="96">
        <v>9767.4</v>
      </c>
      <c r="C348" s="96">
        <v>9032.1</v>
      </c>
      <c r="D348" s="96">
        <v>21002</v>
      </c>
      <c r="E348" s="96">
        <v>15087.5</v>
      </c>
      <c r="F348">
        <f t="shared" si="34"/>
        <v>30769.4</v>
      </c>
      <c r="G348">
        <f t="shared" si="35"/>
        <v>24119.599999999999</v>
      </c>
      <c r="H348" s="33">
        <f t="shared" si="36"/>
        <v>0.27570108957030803</v>
      </c>
      <c r="I348">
        <f t="shared" si="32"/>
        <v>339.29999999999927</v>
      </c>
      <c r="K348" s="164"/>
      <c r="L348" s="164"/>
      <c r="M348" s="224"/>
      <c r="N348" s="224"/>
      <c r="O348" s="158"/>
      <c r="P348" s="158"/>
      <c r="Q348" s="164"/>
      <c r="R348" s="188"/>
      <c r="S348" s="164"/>
      <c r="T348" s="164"/>
      <c r="U348" s="164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</row>
    <row r="349" spans="1:32" x14ac:dyDescent="0.2">
      <c r="A349" s="99">
        <f t="shared" si="33"/>
        <v>41277</v>
      </c>
      <c r="B349" s="96">
        <v>8911.9</v>
      </c>
      <c r="C349" s="96">
        <v>8679.1</v>
      </c>
      <c r="D349" s="96">
        <v>22179.3</v>
      </c>
      <c r="E349" s="96">
        <v>15874.4</v>
      </c>
      <c r="F349">
        <f t="shared" si="34"/>
        <v>31091.199999999997</v>
      </c>
      <c r="G349">
        <f t="shared" si="35"/>
        <v>24553.5</v>
      </c>
      <c r="H349" s="33">
        <f t="shared" si="36"/>
        <v>0.26626346549371771</v>
      </c>
      <c r="I349">
        <f t="shared" si="32"/>
        <v>321.79999999999563</v>
      </c>
      <c r="J349" s="157" t="e">
        <f>+F349/M349-1</f>
        <v>#DIV/0!</v>
      </c>
      <c r="K349" s="158"/>
      <c r="L349" s="158"/>
      <c r="M349" s="224"/>
      <c r="N349" s="224"/>
      <c r="O349" s="164"/>
      <c r="P349" s="164"/>
      <c r="Q349" s="164"/>
      <c r="R349" s="234"/>
      <c r="S349" s="235"/>
      <c r="T349" s="236"/>
      <c r="U349" s="234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</row>
    <row r="350" spans="1:32" x14ac:dyDescent="0.2">
      <c r="A350" s="76">
        <f t="shared" si="33"/>
        <v>41284</v>
      </c>
      <c r="B350">
        <v>9240.4</v>
      </c>
      <c r="C350">
        <v>8591.6</v>
      </c>
      <c r="D350">
        <v>23392.7</v>
      </c>
      <c r="E350">
        <v>16952.900000000001</v>
      </c>
      <c r="F350">
        <f t="shared" si="34"/>
        <v>32633.1</v>
      </c>
      <c r="G350">
        <f t="shared" si="35"/>
        <v>25544.5</v>
      </c>
      <c r="H350" s="33">
        <f t="shared" si="36"/>
        <v>0.27750004893421276</v>
      </c>
      <c r="I350">
        <f t="shared" si="32"/>
        <v>1541.9000000000015</v>
      </c>
      <c r="K350" s="164"/>
      <c r="L350" s="164"/>
      <c r="M350" s="224"/>
      <c r="N350" s="224"/>
      <c r="O350" s="164"/>
      <c r="P350" s="164"/>
      <c r="Q350" s="164"/>
      <c r="R350" s="237"/>
      <c r="S350" s="238"/>
      <c r="T350" s="238"/>
      <c r="U350" s="238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</row>
    <row r="351" spans="1:32" x14ac:dyDescent="0.2">
      <c r="A351" s="76">
        <f t="shared" si="33"/>
        <v>41291</v>
      </c>
      <c r="B351">
        <v>8351.6</v>
      </c>
      <c r="C351">
        <v>7873.4</v>
      </c>
      <c r="D351">
        <v>24664.9</v>
      </c>
      <c r="E351">
        <v>18137.400000000001</v>
      </c>
      <c r="F351">
        <f t="shared" si="34"/>
        <v>33016.5</v>
      </c>
      <c r="G351">
        <f t="shared" si="35"/>
        <v>26010.800000000003</v>
      </c>
      <c r="H351" s="33">
        <f t="shared" si="36"/>
        <v>0.26933812108816313</v>
      </c>
      <c r="I351">
        <f t="shared" si="32"/>
        <v>383.40000000000146</v>
      </c>
      <c r="K351" s="164"/>
      <c r="L351" s="164"/>
      <c r="M351" s="224"/>
      <c r="N351" s="224"/>
      <c r="O351" s="164"/>
      <c r="P351" s="164"/>
      <c r="Q351" s="164"/>
      <c r="R351" s="188"/>
      <c r="S351" s="175"/>
      <c r="T351" s="175"/>
      <c r="U351" s="17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</row>
    <row r="352" spans="1:32" x14ac:dyDescent="0.2">
      <c r="A352" s="76">
        <f t="shared" si="33"/>
        <v>41298</v>
      </c>
      <c r="B352">
        <v>7602.8</v>
      </c>
      <c r="C352">
        <v>7012.2</v>
      </c>
      <c r="D352">
        <v>25799.599999999999</v>
      </c>
      <c r="E352">
        <v>19243.3</v>
      </c>
      <c r="F352">
        <f t="shared" si="34"/>
        <v>33402.400000000001</v>
      </c>
      <c r="G352">
        <f t="shared" si="35"/>
        <v>26255.5</v>
      </c>
      <c r="H352" s="33">
        <f t="shared" si="36"/>
        <v>0.27220582354173417</v>
      </c>
      <c r="I352">
        <f t="shared" si="32"/>
        <v>385.90000000000146</v>
      </c>
      <c r="K352" s="164"/>
      <c r="L352" s="164"/>
      <c r="M352" s="224"/>
      <c r="N352" s="224"/>
      <c r="O352" s="164"/>
      <c r="P352" s="164"/>
      <c r="Q352" s="188"/>
      <c r="R352" s="188"/>
      <c r="S352" s="175"/>
      <c r="T352" s="175"/>
      <c r="U352" s="239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</row>
    <row r="353" spans="1:32" x14ac:dyDescent="0.2">
      <c r="A353" s="76">
        <f t="shared" si="33"/>
        <v>41305</v>
      </c>
      <c r="B353">
        <v>6944.3</v>
      </c>
      <c r="C353">
        <v>6592.2</v>
      </c>
      <c r="D353">
        <v>27278.3</v>
      </c>
      <c r="E353">
        <v>20266.599999999999</v>
      </c>
      <c r="F353">
        <f t="shared" si="34"/>
        <v>34222.6</v>
      </c>
      <c r="G353">
        <f t="shared" si="35"/>
        <v>26858.799999999999</v>
      </c>
      <c r="H353" s="33">
        <f t="shared" si="36"/>
        <v>0.2741671258581917</v>
      </c>
      <c r="I353">
        <f t="shared" si="32"/>
        <v>820.19999999999709</v>
      </c>
      <c r="K353" s="164"/>
      <c r="L353" s="164"/>
      <c r="M353" s="224"/>
      <c r="N353" s="224"/>
      <c r="O353" s="164"/>
      <c r="P353" s="164"/>
      <c r="Q353" s="164"/>
      <c r="R353" s="188"/>
      <c r="S353" s="158"/>
      <c r="T353" s="158"/>
      <c r="U353" s="158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</row>
    <row r="354" spans="1:32" x14ac:dyDescent="0.2">
      <c r="A354" s="76">
        <f t="shared" si="33"/>
        <v>41312</v>
      </c>
      <c r="B354">
        <v>5844.5</v>
      </c>
      <c r="C354">
        <v>6026.8</v>
      </c>
      <c r="D354">
        <v>28185.200000000001</v>
      </c>
      <c r="E354">
        <v>21200.2</v>
      </c>
      <c r="F354">
        <f t="shared" si="34"/>
        <v>34029.699999999997</v>
      </c>
      <c r="G354">
        <f t="shared" si="35"/>
        <v>27227</v>
      </c>
      <c r="H354" s="33">
        <f t="shared" si="36"/>
        <v>0.249851250596834</v>
      </c>
      <c r="I354">
        <f t="shared" si="32"/>
        <v>-192.90000000000146</v>
      </c>
      <c r="K354" s="164"/>
      <c r="L354" s="164"/>
      <c r="M354" s="224"/>
      <c r="N354" s="22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</row>
    <row r="355" spans="1:32" x14ac:dyDescent="0.2">
      <c r="A355" s="76">
        <f t="shared" si="33"/>
        <v>41319</v>
      </c>
      <c r="B355">
        <v>4768.8999999999996</v>
      </c>
      <c r="C355">
        <v>5978.8</v>
      </c>
      <c r="D355">
        <v>29141.3</v>
      </c>
      <c r="E355">
        <v>22331.8</v>
      </c>
      <c r="F355">
        <f t="shared" si="34"/>
        <v>33910.199999999997</v>
      </c>
      <c r="G355">
        <f t="shared" si="35"/>
        <v>28310.6</v>
      </c>
      <c r="H355" s="33">
        <f t="shared" si="36"/>
        <v>0.19779163988046866</v>
      </c>
      <c r="I355">
        <f t="shared" si="32"/>
        <v>-119.5</v>
      </c>
      <c r="K355" s="164"/>
      <c r="L355" s="164"/>
      <c r="M355" s="224"/>
      <c r="N355" s="224"/>
      <c r="O355" s="164"/>
      <c r="P355" s="164"/>
      <c r="Q355" s="164"/>
      <c r="R355" s="188"/>
      <c r="S355" s="175"/>
      <c r="T355" s="175"/>
      <c r="U355" s="17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</row>
    <row r="356" spans="1:32" x14ac:dyDescent="0.2">
      <c r="A356" s="76">
        <f t="shared" si="33"/>
        <v>41326</v>
      </c>
      <c r="B356">
        <v>4635.7</v>
      </c>
      <c r="C356">
        <v>5548</v>
      </c>
      <c r="D356">
        <v>29963.599999999999</v>
      </c>
      <c r="E356">
        <v>23311.599999999999</v>
      </c>
      <c r="F356">
        <f t="shared" si="34"/>
        <v>34599.299999999996</v>
      </c>
      <c r="G356">
        <f t="shared" si="35"/>
        <v>28859.599999999999</v>
      </c>
      <c r="H356" s="33">
        <f t="shared" si="36"/>
        <v>0.19888356040970767</v>
      </c>
      <c r="I356">
        <f t="shared" si="32"/>
        <v>689.09999999999854</v>
      </c>
      <c r="K356" s="164"/>
      <c r="L356" s="164"/>
      <c r="M356" s="224"/>
      <c r="N356" s="224"/>
      <c r="O356" s="164"/>
      <c r="P356" s="164"/>
      <c r="Q356" s="164"/>
      <c r="R356" s="240"/>
      <c r="S356" s="164"/>
      <c r="T356" s="164"/>
      <c r="U356" s="239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</row>
    <row r="357" spans="1:32" x14ac:dyDescent="0.2">
      <c r="A357" s="76">
        <f t="shared" si="33"/>
        <v>41333</v>
      </c>
      <c r="B357">
        <v>3932.7</v>
      </c>
      <c r="C357">
        <v>5487.2</v>
      </c>
      <c r="D357">
        <v>31058.5</v>
      </c>
      <c r="E357">
        <v>24387.7</v>
      </c>
      <c r="F357">
        <f t="shared" si="34"/>
        <v>34991.199999999997</v>
      </c>
      <c r="G357">
        <f t="shared" si="35"/>
        <v>29874.9</v>
      </c>
      <c r="H357" s="33">
        <f t="shared" si="36"/>
        <v>0.17125747701247529</v>
      </c>
      <c r="I357">
        <f t="shared" si="32"/>
        <v>391.90000000000146</v>
      </c>
      <c r="K357" s="164"/>
      <c r="L357" s="164"/>
      <c r="M357" s="224"/>
      <c r="N357" s="22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</row>
    <row r="358" spans="1:32" x14ac:dyDescent="0.2">
      <c r="A358" s="76">
        <f t="shared" si="33"/>
        <v>41340</v>
      </c>
      <c r="B358">
        <v>3825.5</v>
      </c>
      <c r="C358">
        <v>5386.9</v>
      </c>
      <c r="D358">
        <v>31671.9</v>
      </c>
      <c r="E358">
        <v>25097.7</v>
      </c>
      <c r="F358">
        <f t="shared" si="34"/>
        <v>35497.4</v>
      </c>
      <c r="G358">
        <f t="shared" si="35"/>
        <v>30484.6</v>
      </c>
      <c r="H358" s="33">
        <f t="shared" si="36"/>
        <v>0.1644371256306465</v>
      </c>
      <c r="I358">
        <f t="shared" si="32"/>
        <v>506.20000000000437</v>
      </c>
      <c r="K358" s="164"/>
      <c r="L358" s="164"/>
      <c r="M358" s="224"/>
      <c r="N358" s="224"/>
      <c r="O358" s="164"/>
      <c r="P358" s="164"/>
      <c r="Q358" s="164"/>
      <c r="R358" s="188"/>
      <c r="S358" s="164"/>
      <c r="T358" s="164"/>
      <c r="U358" s="239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</row>
    <row r="359" spans="1:32" ht="19.899999999999999" customHeight="1" x14ac:dyDescent="0.2">
      <c r="A359" s="76">
        <f t="shared" si="33"/>
        <v>41347</v>
      </c>
      <c r="B359">
        <v>3706.5</v>
      </c>
      <c r="C359">
        <v>5133.3999999999996</v>
      </c>
      <c r="D359">
        <v>31898.6</v>
      </c>
      <c r="E359">
        <v>25707.8</v>
      </c>
      <c r="F359">
        <f t="shared" si="34"/>
        <v>35605.1</v>
      </c>
      <c r="G359">
        <f t="shared" si="35"/>
        <v>30841.199999999997</v>
      </c>
      <c r="H359" s="33">
        <f t="shared" si="36"/>
        <v>0.15446545530005329</v>
      </c>
      <c r="I359">
        <f t="shared" si="32"/>
        <v>107.69999999999709</v>
      </c>
      <c r="K359" s="164"/>
      <c r="L359" s="164"/>
      <c r="M359" s="224"/>
      <c r="N359" s="224"/>
      <c r="O359" s="164"/>
      <c r="P359" s="164"/>
      <c r="Q359" s="164"/>
      <c r="R359" s="188"/>
      <c r="S359" s="164"/>
      <c r="T359" s="164"/>
      <c r="U359" s="17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</row>
    <row r="360" spans="1:32" x14ac:dyDescent="0.2">
      <c r="A360" s="76">
        <f t="shared" si="33"/>
        <v>41354</v>
      </c>
      <c r="B360">
        <v>3203</v>
      </c>
      <c r="C360">
        <v>5044</v>
      </c>
      <c r="D360">
        <v>32468.5</v>
      </c>
      <c r="E360">
        <v>26269.200000000001</v>
      </c>
      <c r="F360">
        <f t="shared" si="34"/>
        <v>35671.5</v>
      </c>
      <c r="G360">
        <f t="shared" si="35"/>
        <v>31313.200000000001</v>
      </c>
      <c r="H360" s="33">
        <f t="shared" si="36"/>
        <v>0.13918411404774989</v>
      </c>
      <c r="I360">
        <f t="shared" si="32"/>
        <v>66.400000000001455</v>
      </c>
      <c r="K360" s="164"/>
      <c r="L360" s="164"/>
      <c r="M360" s="224"/>
      <c r="N360" s="224"/>
      <c r="O360" s="164"/>
      <c r="P360" s="164"/>
      <c r="Q360" s="164"/>
      <c r="R360" s="188"/>
      <c r="S360" s="164"/>
      <c r="T360" s="164"/>
      <c r="U360" s="174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</row>
    <row r="361" spans="1:32" x14ac:dyDescent="0.2">
      <c r="A361" s="76">
        <f t="shared" si="33"/>
        <v>41361</v>
      </c>
      <c r="B361">
        <v>3122.1</v>
      </c>
      <c r="C361">
        <v>4595.3</v>
      </c>
      <c r="D361">
        <v>32942.1</v>
      </c>
      <c r="E361">
        <v>27124.7</v>
      </c>
      <c r="F361">
        <f t="shared" si="34"/>
        <v>36064.199999999997</v>
      </c>
      <c r="G361">
        <f t="shared" si="35"/>
        <v>31720</v>
      </c>
      <c r="H361" s="33">
        <f t="shared" si="36"/>
        <v>0.13695460277427474</v>
      </c>
      <c r="I361">
        <f t="shared" si="32"/>
        <v>392.69999999999709</v>
      </c>
      <c r="K361" s="164"/>
      <c r="L361" s="164"/>
      <c r="M361" s="224"/>
      <c r="N361" s="224"/>
      <c r="O361" s="164"/>
      <c r="P361" s="164"/>
      <c r="Q361" s="164"/>
      <c r="R361" s="188"/>
      <c r="S361" s="164"/>
      <c r="T361" s="164"/>
      <c r="U361" s="174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</row>
    <row r="362" spans="1:32" x14ac:dyDescent="0.2">
      <c r="A362" s="76">
        <f t="shared" si="33"/>
        <v>41368</v>
      </c>
      <c r="B362">
        <v>2795.7</v>
      </c>
      <c r="C362">
        <v>4281.6000000000004</v>
      </c>
      <c r="D362">
        <v>33533.300000000003</v>
      </c>
      <c r="E362">
        <v>27898.6</v>
      </c>
      <c r="F362">
        <f t="shared" si="34"/>
        <v>36329</v>
      </c>
      <c r="G362">
        <f t="shared" si="35"/>
        <v>32180.199999999997</v>
      </c>
      <c r="H362" s="33">
        <f t="shared" si="36"/>
        <v>0.1289239967433391</v>
      </c>
      <c r="I362">
        <f t="shared" si="32"/>
        <v>264.80000000000291</v>
      </c>
      <c r="K362" s="164"/>
      <c r="L362" s="164"/>
      <c r="M362" s="224"/>
      <c r="N362" s="224"/>
      <c r="O362" s="164"/>
      <c r="P362" s="164"/>
      <c r="Q362" s="164"/>
      <c r="R362" s="241"/>
      <c r="S362" s="175"/>
      <c r="T362" s="242"/>
      <c r="U362" s="164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</row>
    <row r="363" spans="1:32" x14ac:dyDescent="0.2">
      <c r="A363" s="76">
        <f t="shared" si="33"/>
        <v>41375</v>
      </c>
      <c r="B363">
        <v>2954</v>
      </c>
      <c r="C363">
        <v>4162.3</v>
      </c>
      <c r="D363">
        <v>33682.699999999997</v>
      </c>
      <c r="E363">
        <v>28331</v>
      </c>
      <c r="F363">
        <f t="shared" si="34"/>
        <v>36636.699999999997</v>
      </c>
      <c r="G363">
        <f t="shared" si="35"/>
        <v>32493.3</v>
      </c>
      <c r="H363" s="33">
        <f t="shared" si="36"/>
        <v>0.12751551858383103</v>
      </c>
      <c r="I363">
        <f t="shared" si="32"/>
        <v>307.69999999999709</v>
      </c>
      <c r="K363" s="164"/>
      <c r="L363" s="164"/>
      <c r="M363" s="224"/>
      <c r="N363" s="224"/>
      <c r="O363" s="164"/>
      <c r="P363" s="164"/>
      <c r="Q363" s="164"/>
      <c r="R363" s="164"/>
      <c r="S363" s="243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</row>
    <row r="364" spans="1:32" x14ac:dyDescent="0.2">
      <c r="A364" s="76">
        <f t="shared" si="33"/>
        <v>41382</v>
      </c>
      <c r="B364">
        <v>2556.1</v>
      </c>
      <c r="C364">
        <v>4742</v>
      </c>
      <c r="D364">
        <v>33874.400000000001</v>
      </c>
      <c r="E364">
        <v>28677.599999999999</v>
      </c>
      <c r="F364">
        <f t="shared" si="34"/>
        <v>36430.5</v>
      </c>
      <c r="G364">
        <f t="shared" si="35"/>
        <v>33419.599999999999</v>
      </c>
      <c r="H364" s="33">
        <f t="shared" si="36"/>
        <v>9.009383714945729E-2</v>
      </c>
      <c r="I364">
        <f t="shared" si="32"/>
        <v>-206.19999999999709</v>
      </c>
      <c r="K364" s="164"/>
      <c r="L364" s="164"/>
      <c r="M364" s="224"/>
      <c r="N364" s="224"/>
      <c r="O364" s="164"/>
      <c r="P364" s="164"/>
      <c r="Q364" s="164"/>
      <c r="R364" s="164"/>
      <c r="S364" s="158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</row>
    <row r="365" spans="1:32" x14ac:dyDescent="0.2">
      <c r="A365" s="76">
        <f t="shared" si="33"/>
        <v>41389</v>
      </c>
      <c r="B365">
        <v>2089.5</v>
      </c>
      <c r="C365">
        <v>4903.8</v>
      </c>
      <c r="D365">
        <v>34199.5</v>
      </c>
      <c r="E365">
        <v>29113.7</v>
      </c>
      <c r="F365">
        <f t="shared" si="34"/>
        <v>36289</v>
      </c>
      <c r="G365">
        <f t="shared" si="35"/>
        <v>34017.5</v>
      </c>
      <c r="H365" s="33">
        <f t="shared" si="36"/>
        <v>6.6774454324979748E-2</v>
      </c>
      <c r="I365">
        <f t="shared" si="32"/>
        <v>-141.5</v>
      </c>
      <c r="J365">
        <v>8121.8</v>
      </c>
      <c r="K365" s="164"/>
      <c r="L365" s="164"/>
      <c r="M365" s="224"/>
      <c r="N365" s="22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</row>
    <row r="366" spans="1:32" x14ac:dyDescent="0.2">
      <c r="A366" s="76">
        <f t="shared" si="33"/>
        <v>41396</v>
      </c>
      <c r="B366">
        <v>2111.4</v>
      </c>
      <c r="C366">
        <v>5064.6000000000004</v>
      </c>
      <c r="D366">
        <v>34371.300000000003</v>
      </c>
      <c r="E366">
        <v>29419.4</v>
      </c>
      <c r="F366">
        <f t="shared" si="34"/>
        <v>36482.700000000004</v>
      </c>
      <c r="G366">
        <f t="shared" si="35"/>
        <v>34484</v>
      </c>
      <c r="H366" s="33">
        <f t="shared" si="36"/>
        <v>5.7960213432316499E-2</v>
      </c>
      <c r="I366">
        <f t="shared" si="32"/>
        <v>193.70000000000437</v>
      </c>
      <c r="J366">
        <v>8513.6</v>
      </c>
      <c r="K366" s="164"/>
      <c r="L366" s="164"/>
      <c r="M366" s="224"/>
      <c r="N366" s="22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</row>
    <row r="367" spans="1:32" x14ac:dyDescent="0.2">
      <c r="A367" s="76">
        <f t="shared" si="33"/>
        <v>41403</v>
      </c>
      <c r="B367">
        <v>1959.1</v>
      </c>
      <c r="C367">
        <v>5111</v>
      </c>
      <c r="D367">
        <v>34538.9</v>
      </c>
      <c r="E367">
        <v>29989.200000000001</v>
      </c>
      <c r="F367">
        <f t="shared" si="34"/>
        <v>36498</v>
      </c>
      <c r="G367">
        <f t="shared" si="35"/>
        <v>35100.199999999997</v>
      </c>
      <c r="H367" s="33">
        <f t="shared" si="36"/>
        <v>3.9823134910912383E-2</v>
      </c>
      <c r="I367">
        <f t="shared" ref="I367:I383" si="37">+F367-F366</f>
        <v>15.299999999995634</v>
      </c>
      <c r="J367">
        <v>8860.2000000000007</v>
      </c>
      <c r="K367" s="164"/>
      <c r="L367" s="164"/>
      <c r="M367" s="224"/>
      <c r="N367" s="22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</row>
    <row r="368" spans="1:32" x14ac:dyDescent="0.2">
      <c r="A368" s="76">
        <f t="shared" si="33"/>
        <v>41410</v>
      </c>
      <c r="B368">
        <v>2041.9</v>
      </c>
      <c r="C368">
        <v>5509.8</v>
      </c>
      <c r="D368">
        <v>34639.699999999997</v>
      </c>
      <c r="E368">
        <v>30390.400000000001</v>
      </c>
      <c r="F368">
        <f t="shared" si="34"/>
        <v>36681.599999999999</v>
      </c>
      <c r="G368">
        <f t="shared" si="35"/>
        <v>35900.200000000004</v>
      </c>
      <c r="H368" s="33">
        <f t="shared" si="36"/>
        <v>2.1765895454621154E-2</v>
      </c>
      <c r="I368">
        <f t="shared" si="37"/>
        <v>183.59999999999854</v>
      </c>
      <c r="J368">
        <v>9699.1</v>
      </c>
      <c r="K368" s="164"/>
      <c r="L368" s="164"/>
      <c r="M368" s="224"/>
      <c r="N368" s="22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</row>
    <row r="369" spans="1:32" x14ac:dyDescent="0.2">
      <c r="A369" s="76">
        <f t="shared" si="33"/>
        <v>41417</v>
      </c>
      <c r="B369">
        <v>1821.3</v>
      </c>
      <c r="C369">
        <v>5442.1</v>
      </c>
      <c r="D369">
        <v>34752.199999999997</v>
      </c>
      <c r="E369">
        <v>30699</v>
      </c>
      <c r="F369">
        <f t="shared" si="34"/>
        <v>36573.5</v>
      </c>
      <c r="G369">
        <f t="shared" si="35"/>
        <v>36141.1</v>
      </c>
      <c r="H369" s="33">
        <f t="shared" si="36"/>
        <v>1.1964218023247764E-2</v>
      </c>
      <c r="I369">
        <f t="shared" si="37"/>
        <v>-108.09999999999854</v>
      </c>
      <c r="J369">
        <v>10455.700000000001</v>
      </c>
      <c r="K369" s="164"/>
      <c r="L369" s="164"/>
      <c r="M369" s="224"/>
      <c r="N369" s="22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</row>
    <row r="370" spans="1:32" x14ac:dyDescent="0.2">
      <c r="A370" s="76">
        <f t="shared" si="33"/>
        <v>41424</v>
      </c>
      <c r="B370">
        <v>1747.1</v>
      </c>
      <c r="C370">
        <v>5222.5</v>
      </c>
      <c r="D370">
        <v>34874.9</v>
      </c>
      <c r="E370">
        <v>31138.9</v>
      </c>
      <c r="F370">
        <f t="shared" si="34"/>
        <v>36622</v>
      </c>
      <c r="G370">
        <f t="shared" si="35"/>
        <v>36361.4</v>
      </c>
      <c r="H370" s="33">
        <f t="shared" si="36"/>
        <v>7.1669407668570884E-3</v>
      </c>
      <c r="I370">
        <f t="shared" si="37"/>
        <v>48.5</v>
      </c>
      <c r="J370">
        <v>11045.6</v>
      </c>
      <c r="K370" s="164"/>
      <c r="L370" s="164"/>
      <c r="M370" s="224"/>
      <c r="N370" s="22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</row>
    <row r="371" spans="1:32" x14ac:dyDescent="0.2">
      <c r="A371" s="76">
        <f t="shared" si="33"/>
        <v>41431</v>
      </c>
      <c r="B371">
        <v>1651.8</v>
      </c>
      <c r="C371">
        <v>5271.7</v>
      </c>
      <c r="D371">
        <v>35003.699999999997</v>
      </c>
      <c r="E371">
        <v>31514.7</v>
      </c>
      <c r="F371">
        <f t="shared" si="34"/>
        <v>36655.5</v>
      </c>
      <c r="G371">
        <f t="shared" si="35"/>
        <v>36786.400000000001</v>
      </c>
      <c r="H371" s="33">
        <f t="shared" si="36"/>
        <v>-3.5583802709697743E-3</v>
      </c>
      <c r="I371">
        <f t="shared" si="37"/>
        <v>33.5</v>
      </c>
      <c r="J371">
        <v>11492.7</v>
      </c>
      <c r="K371" s="164"/>
      <c r="L371" s="164"/>
      <c r="M371" s="224"/>
      <c r="N371" s="22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</row>
    <row r="372" spans="1:32" x14ac:dyDescent="0.2">
      <c r="A372" s="76">
        <f t="shared" si="33"/>
        <v>41438</v>
      </c>
      <c r="B372">
        <v>1611.8</v>
      </c>
      <c r="C372">
        <v>5001.8999999999996</v>
      </c>
      <c r="D372">
        <v>35196.400000000001</v>
      </c>
      <c r="E372">
        <v>31924.799999999999</v>
      </c>
      <c r="F372">
        <f t="shared" si="34"/>
        <v>36808.200000000004</v>
      </c>
      <c r="G372">
        <f t="shared" si="35"/>
        <v>36926.699999999997</v>
      </c>
      <c r="H372" s="33">
        <f t="shared" si="36"/>
        <v>-3.2090601109764361E-3</v>
      </c>
      <c r="I372">
        <f t="shared" si="37"/>
        <v>152.70000000000437</v>
      </c>
      <c r="J372">
        <v>11601.2</v>
      </c>
      <c r="K372" s="164"/>
      <c r="L372" s="164"/>
      <c r="M372" s="224"/>
      <c r="N372" s="22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</row>
    <row r="373" spans="1:32" x14ac:dyDescent="0.2">
      <c r="A373" s="76">
        <f t="shared" si="33"/>
        <v>41445</v>
      </c>
      <c r="B373">
        <v>1403.2</v>
      </c>
      <c r="C373">
        <v>5151.2</v>
      </c>
      <c r="D373">
        <v>35319.4</v>
      </c>
      <c r="E373">
        <v>32179.4</v>
      </c>
      <c r="F373">
        <f t="shared" si="34"/>
        <v>36722.6</v>
      </c>
      <c r="G373">
        <f t="shared" si="35"/>
        <v>37330.6</v>
      </c>
      <c r="H373" s="33">
        <f t="shared" si="36"/>
        <v>-1.6286906719956251E-2</v>
      </c>
      <c r="I373">
        <f t="shared" si="37"/>
        <v>-85.600000000005821</v>
      </c>
      <c r="J373">
        <v>1297.8</v>
      </c>
      <c r="K373" s="164"/>
      <c r="L373" s="164"/>
      <c r="M373" s="224"/>
      <c r="N373" s="22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</row>
    <row r="374" spans="1:32" x14ac:dyDescent="0.2">
      <c r="A374" s="76">
        <f t="shared" si="33"/>
        <v>41452</v>
      </c>
      <c r="B374">
        <v>1407.9</v>
      </c>
      <c r="C374">
        <v>5052.5</v>
      </c>
      <c r="D374">
        <v>35435.300000000003</v>
      </c>
      <c r="E374">
        <v>32576.7</v>
      </c>
      <c r="F374">
        <f t="shared" si="34"/>
        <v>36843.200000000004</v>
      </c>
      <c r="G374">
        <f t="shared" si="35"/>
        <v>37629.199999999997</v>
      </c>
      <c r="H374" s="33">
        <f t="shared" si="36"/>
        <v>-2.0888033761015223E-2</v>
      </c>
      <c r="I374">
        <f t="shared" si="37"/>
        <v>120.60000000000582</v>
      </c>
      <c r="J374">
        <v>12301.4</v>
      </c>
      <c r="K374" s="164"/>
      <c r="L374" s="164"/>
      <c r="M374" s="224"/>
      <c r="N374" s="22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</row>
    <row r="375" spans="1:32" x14ac:dyDescent="0.2">
      <c r="A375" s="76">
        <f t="shared" si="33"/>
        <v>41459</v>
      </c>
      <c r="B375">
        <v>1259.5999999999999</v>
      </c>
      <c r="C375">
        <v>4951.3999999999996</v>
      </c>
      <c r="D375">
        <v>35512.699999999997</v>
      </c>
      <c r="E375">
        <v>33009.9</v>
      </c>
      <c r="F375">
        <f t="shared" si="34"/>
        <v>36772.299999999996</v>
      </c>
      <c r="G375">
        <f t="shared" si="35"/>
        <v>37961.300000000003</v>
      </c>
      <c r="H375" s="33">
        <f t="shared" si="36"/>
        <v>-3.1321372028882188E-2</v>
      </c>
      <c r="I375">
        <f t="shared" si="37"/>
        <v>-70.900000000008731</v>
      </c>
      <c r="J375">
        <v>12712.3</v>
      </c>
      <c r="K375" s="164"/>
      <c r="L375" s="164"/>
      <c r="M375" s="224"/>
      <c r="N375" s="22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</row>
    <row r="376" spans="1:32" x14ac:dyDescent="0.2">
      <c r="A376" s="76">
        <f t="shared" si="33"/>
        <v>41466</v>
      </c>
      <c r="B376">
        <v>1248.9000000000001</v>
      </c>
      <c r="C376">
        <v>4668.7</v>
      </c>
      <c r="D376">
        <v>35634</v>
      </c>
      <c r="E376">
        <v>33427.9</v>
      </c>
      <c r="F376">
        <f t="shared" si="34"/>
        <v>36882.9</v>
      </c>
      <c r="G376">
        <f t="shared" si="35"/>
        <v>38096.6</v>
      </c>
      <c r="H376" s="33">
        <f t="shared" si="36"/>
        <v>-3.1858486059123337E-2</v>
      </c>
      <c r="I376">
        <f t="shared" si="37"/>
        <v>110.60000000000582</v>
      </c>
      <c r="J376">
        <v>13303.9</v>
      </c>
      <c r="K376" s="164"/>
      <c r="L376" s="164"/>
      <c r="M376" s="224"/>
      <c r="N376" s="22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</row>
    <row r="377" spans="1:32" x14ac:dyDescent="0.2">
      <c r="A377" s="76">
        <f t="shared" si="33"/>
        <v>41473</v>
      </c>
      <c r="B377">
        <v>1295</v>
      </c>
      <c r="C377">
        <v>4386.3</v>
      </c>
      <c r="D377">
        <v>35716.300000000003</v>
      </c>
      <c r="E377">
        <v>33903.599999999999</v>
      </c>
      <c r="F377">
        <f t="shared" si="34"/>
        <v>37011.300000000003</v>
      </c>
      <c r="G377">
        <f t="shared" si="35"/>
        <v>38289.9</v>
      </c>
      <c r="H377" s="33">
        <f t="shared" si="36"/>
        <v>-3.3392617896625398E-2</v>
      </c>
      <c r="I377">
        <f t="shared" si="37"/>
        <v>128.40000000000146</v>
      </c>
      <c r="J377">
        <v>13969.2</v>
      </c>
      <c r="K377" s="162"/>
      <c r="L377" s="244"/>
      <c r="M377" s="224"/>
      <c r="N377" s="22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</row>
    <row r="378" spans="1:32" x14ac:dyDescent="0.2">
      <c r="A378" s="76">
        <f t="shared" si="33"/>
        <v>41480</v>
      </c>
      <c r="B378">
        <v>1296</v>
      </c>
      <c r="C378">
        <v>4135.3</v>
      </c>
      <c r="D378">
        <v>35793.800000000003</v>
      </c>
      <c r="E378">
        <v>34348.699999999997</v>
      </c>
      <c r="F378">
        <f t="shared" si="34"/>
        <v>37089.800000000003</v>
      </c>
      <c r="G378">
        <f t="shared" si="35"/>
        <v>38484</v>
      </c>
      <c r="H378" s="33">
        <f t="shared" si="36"/>
        <v>-3.6228042822991302E-2</v>
      </c>
      <c r="I378">
        <f t="shared" si="37"/>
        <v>78.5</v>
      </c>
      <c r="J378">
        <v>15000</v>
      </c>
      <c r="K378" s="164"/>
      <c r="L378" s="164"/>
      <c r="M378" s="224"/>
      <c r="N378" s="22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</row>
    <row r="379" spans="1:32" x14ac:dyDescent="0.2">
      <c r="A379" s="76">
        <f t="shared" si="33"/>
        <v>41487</v>
      </c>
      <c r="B379">
        <v>1325.9</v>
      </c>
      <c r="C379">
        <v>3880</v>
      </c>
      <c r="D379">
        <v>35843.300000000003</v>
      </c>
      <c r="E379">
        <v>34709.1</v>
      </c>
      <c r="F379">
        <f t="shared" si="34"/>
        <v>37169.200000000004</v>
      </c>
      <c r="G379">
        <f t="shared" si="35"/>
        <v>38589.1</v>
      </c>
      <c r="H379" s="33">
        <f t="shared" si="36"/>
        <v>-3.6795364494118687E-2</v>
      </c>
      <c r="I379">
        <f t="shared" si="37"/>
        <v>79.400000000001455</v>
      </c>
      <c r="J379">
        <v>16017.7</v>
      </c>
      <c r="K379" s="164"/>
      <c r="L379" s="164"/>
      <c r="M379" s="224"/>
      <c r="N379" s="22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</row>
    <row r="380" spans="1:32" x14ac:dyDescent="0.2">
      <c r="A380" s="76">
        <f t="shared" si="33"/>
        <v>41494</v>
      </c>
      <c r="B380">
        <v>1221.3</v>
      </c>
      <c r="C380">
        <v>3506.9</v>
      </c>
      <c r="D380">
        <v>35179.4</v>
      </c>
      <c r="E380">
        <v>35179.4</v>
      </c>
      <c r="F380">
        <f t="shared" si="34"/>
        <v>36400.700000000004</v>
      </c>
      <c r="G380">
        <f t="shared" si="35"/>
        <v>38686.300000000003</v>
      </c>
      <c r="H380" s="33">
        <f t="shared" si="36"/>
        <v>-5.9080346272452955E-2</v>
      </c>
      <c r="I380">
        <f t="shared" si="37"/>
        <v>-768.5</v>
      </c>
      <c r="J380">
        <v>17911.099999999999</v>
      </c>
      <c r="K380" s="164"/>
      <c r="L380" s="164"/>
      <c r="M380" s="224"/>
      <c r="N380" s="22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</row>
    <row r="381" spans="1:32" x14ac:dyDescent="0.2">
      <c r="A381" s="76">
        <f t="shared" ref="A381:A444" si="38">+A380+7</f>
        <v>41501</v>
      </c>
      <c r="B381">
        <v>1095.2</v>
      </c>
      <c r="C381">
        <v>3042.6</v>
      </c>
      <c r="D381">
        <v>36084.300000000003</v>
      </c>
      <c r="E381">
        <v>35776.6</v>
      </c>
      <c r="F381">
        <f t="shared" si="34"/>
        <v>37179.5</v>
      </c>
      <c r="G381">
        <f t="shared" si="35"/>
        <v>38819.199999999997</v>
      </c>
      <c r="H381" s="33">
        <f t="shared" si="36"/>
        <v>-4.2239407303602317E-2</v>
      </c>
      <c r="I381">
        <f t="shared" si="37"/>
        <v>778.79999999999563</v>
      </c>
      <c r="J381">
        <v>18837</v>
      </c>
      <c r="K381" s="164"/>
      <c r="L381" s="164"/>
      <c r="M381" s="224"/>
      <c r="N381" s="22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</row>
    <row r="382" spans="1:32" x14ac:dyDescent="0.2">
      <c r="A382" s="76">
        <f t="shared" si="38"/>
        <v>41508</v>
      </c>
      <c r="B382">
        <v>1016</v>
      </c>
      <c r="C382">
        <v>2496.8000000000002</v>
      </c>
      <c r="D382">
        <v>36160.400000000001</v>
      </c>
      <c r="E382">
        <v>36312.400000000001</v>
      </c>
      <c r="F382">
        <f t="shared" si="34"/>
        <v>37176.400000000001</v>
      </c>
      <c r="G382">
        <f t="shared" si="35"/>
        <v>38809.200000000004</v>
      </c>
      <c r="H382" s="33">
        <f t="shared" si="36"/>
        <v>-4.2072498273605263E-2</v>
      </c>
      <c r="I382">
        <f t="shared" si="37"/>
        <v>-3.0999999999985448</v>
      </c>
      <c r="J382">
        <v>19705.7</v>
      </c>
      <c r="K382" s="164"/>
      <c r="L382" s="164"/>
      <c r="M382" s="224"/>
      <c r="N382" s="22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</row>
    <row r="383" spans="1:32" x14ac:dyDescent="0.2">
      <c r="A383" s="76">
        <f t="shared" si="38"/>
        <v>41515</v>
      </c>
      <c r="B383">
        <v>961.3</v>
      </c>
      <c r="C383">
        <v>2087.6</v>
      </c>
      <c r="D383">
        <v>36220.199999999997</v>
      </c>
      <c r="E383">
        <v>36726.6</v>
      </c>
      <c r="F383">
        <f t="shared" si="34"/>
        <v>37181.5</v>
      </c>
      <c r="G383">
        <f t="shared" si="35"/>
        <v>38814.199999999997</v>
      </c>
      <c r="H383" s="33">
        <f t="shared" si="36"/>
        <v>-4.2064502166732742E-2</v>
      </c>
      <c r="I383" s="159">
        <f t="shared" si="37"/>
        <v>5.0999999999985448</v>
      </c>
      <c r="J383" s="190">
        <v>20549.900000000001</v>
      </c>
      <c r="K383" s="245"/>
      <c r="L383" s="164"/>
      <c r="M383" s="224"/>
      <c r="N383" s="22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</row>
    <row r="384" spans="1:32" x14ac:dyDescent="0.2">
      <c r="A384" s="76">
        <f t="shared" si="38"/>
        <v>41522</v>
      </c>
      <c r="B384">
        <v>21896.3</v>
      </c>
      <c r="C384">
        <v>20385.3</v>
      </c>
      <c r="D384">
        <v>60.1</v>
      </c>
      <c r="E384">
        <v>339.4</v>
      </c>
      <c r="F384" s="191">
        <f t="shared" si="34"/>
        <v>21956.399999999998</v>
      </c>
      <c r="G384" s="191">
        <f t="shared" si="35"/>
        <v>20724.7</v>
      </c>
      <c r="H384" s="33">
        <f t="shared" si="36"/>
        <v>5.9431499611574345E-2</v>
      </c>
      <c r="I384" s="159">
        <f>+B384-J383</f>
        <v>1346.3999999999978</v>
      </c>
      <c r="K384" s="164"/>
      <c r="L384" s="164"/>
      <c r="M384" s="224"/>
      <c r="N384" s="22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</row>
    <row r="385" spans="1:32" x14ac:dyDescent="0.2">
      <c r="A385" s="76">
        <f t="shared" si="38"/>
        <v>41529</v>
      </c>
      <c r="B385">
        <v>22745.4</v>
      </c>
      <c r="C385">
        <v>20825</v>
      </c>
      <c r="D385">
        <v>134.30000000000001</v>
      </c>
      <c r="E385">
        <v>546.70000000000005</v>
      </c>
      <c r="F385">
        <f t="shared" si="34"/>
        <v>22879.7</v>
      </c>
      <c r="G385">
        <f t="shared" si="35"/>
        <v>21371.7</v>
      </c>
      <c r="H385" s="33">
        <f t="shared" si="36"/>
        <v>7.0560601168835335E-2</v>
      </c>
      <c r="I385" s="159">
        <f>+F385-F384</f>
        <v>923.30000000000291</v>
      </c>
      <c r="K385" s="164"/>
      <c r="L385" s="164"/>
      <c r="M385" s="224"/>
      <c r="N385" s="22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</row>
    <row r="386" spans="1:32" x14ac:dyDescent="0.2">
      <c r="A386" s="76">
        <f t="shared" si="38"/>
        <v>41536</v>
      </c>
      <c r="B386">
        <v>25119.8</v>
      </c>
      <c r="C386">
        <v>21295.599999999999</v>
      </c>
      <c r="D386">
        <v>576.79999999999995</v>
      </c>
      <c r="E386">
        <v>875.6</v>
      </c>
      <c r="F386">
        <f t="shared" si="34"/>
        <v>25696.6</v>
      </c>
      <c r="G386">
        <f t="shared" si="35"/>
        <v>22171.199999999997</v>
      </c>
      <c r="H386" s="33">
        <f t="shared" si="36"/>
        <v>0.15900808255755217</v>
      </c>
      <c r="I386" s="159">
        <f>+F386-F385</f>
        <v>2816.8999999999978</v>
      </c>
      <c r="K386" s="164"/>
      <c r="L386" s="164"/>
      <c r="M386" s="224"/>
      <c r="N386" s="22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</row>
    <row r="387" spans="1:32" x14ac:dyDescent="0.2">
      <c r="A387" s="76">
        <f t="shared" si="38"/>
        <v>41543</v>
      </c>
      <c r="B387">
        <v>25590.2</v>
      </c>
      <c r="C387">
        <v>21415.3</v>
      </c>
      <c r="D387">
        <v>967.1</v>
      </c>
      <c r="E387">
        <v>2052.6</v>
      </c>
      <c r="F387">
        <f t="shared" si="34"/>
        <v>26557.3</v>
      </c>
      <c r="G387">
        <f t="shared" si="35"/>
        <v>23467.899999999998</v>
      </c>
      <c r="H387" s="33">
        <f t="shared" si="36"/>
        <v>0.13164364941047135</v>
      </c>
      <c r="I387" s="159">
        <f>+F387-F386</f>
        <v>860.70000000000073</v>
      </c>
      <c r="K387" s="164"/>
      <c r="L387" s="164"/>
      <c r="M387" s="224"/>
      <c r="N387" s="22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</row>
    <row r="388" spans="1:32" x14ac:dyDescent="0.2">
      <c r="A388" s="76">
        <f t="shared" si="38"/>
        <v>41550</v>
      </c>
      <c r="B388">
        <v>25668.2</v>
      </c>
      <c r="C388">
        <v>20736.900000000001</v>
      </c>
      <c r="D388">
        <v>1818.9</v>
      </c>
      <c r="E388">
        <v>3231.6</v>
      </c>
      <c r="F388">
        <f t="shared" si="34"/>
        <v>27487.100000000002</v>
      </c>
      <c r="G388">
        <f t="shared" si="35"/>
        <v>23968.5</v>
      </c>
      <c r="H388" s="33">
        <f t="shared" si="36"/>
        <v>0.14680100965851017</v>
      </c>
      <c r="I388" s="161">
        <f>+F388-F387</f>
        <v>929.80000000000291</v>
      </c>
      <c r="K388" s="164"/>
      <c r="L388" s="164"/>
      <c r="M388" s="224"/>
      <c r="N388" s="22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</row>
    <row r="389" spans="1:32" x14ac:dyDescent="0.2">
      <c r="A389" s="76">
        <f t="shared" si="38"/>
        <v>41557</v>
      </c>
      <c r="F389">
        <f t="shared" si="34"/>
        <v>0</v>
      </c>
      <c r="G389">
        <f t="shared" si="35"/>
        <v>0</v>
      </c>
      <c r="H389" s="33" t="e">
        <f t="shared" si="36"/>
        <v>#DIV/0!</v>
      </c>
      <c r="K389" s="164"/>
      <c r="L389" s="164"/>
      <c r="M389" s="224"/>
      <c r="N389" s="22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</row>
    <row r="390" spans="1:32" x14ac:dyDescent="0.2">
      <c r="A390" s="76">
        <f t="shared" si="38"/>
        <v>41564</v>
      </c>
      <c r="F390">
        <f t="shared" si="34"/>
        <v>0</v>
      </c>
      <c r="G390">
        <f t="shared" si="35"/>
        <v>0</v>
      </c>
      <c r="H390" s="33" t="e">
        <f t="shared" si="36"/>
        <v>#DIV/0!</v>
      </c>
      <c r="K390" s="164"/>
      <c r="L390" s="164"/>
      <c r="M390" s="224"/>
      <c r="N390" s="22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</row>
    <row r="391" spans="1:32" x14ac:dyDescent="0.2">
      <c r="A391" s="76">
        <f t="shared" si="38"/>
        <v>41571</v>
      </c>
      <c r="B391">
        <v>25287</v>
      </c>
      <c r="C391">
        <v>17698.7</v>
      </c>
      <c r="D391">
        <v>6942.1</v>
      </c>
      <c r="E391">
        <v>8056.5</v>
      </c>
      <c r="F391">
        <f t="shared" si="34"/>
        <v>32229.1</v>
      </c>
      <c r="G391">
        <f t="shared" si="35"/>
        <v>25755.200000000001</v>
      </c>
      <c r="H391" s="33">
        <f t="shared" si="36"/>
        <v>0.25136283158352479</v>
      </c>
      <c r="K391" s="164"/>
      <c r="L391" s="164"/>
      <c r="M391" s="224"/>
      <c r="N391" s="22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</row>
    <row r="392" spans="1:32" ht="15" x14ac:dyDescent="0.2">
      <c r="A392" s="76">
        <f t="shared" si="38"/>
        <v>41578</v>
      </c>
      <c r="B392">
        <v>24145.599999999999</v>
      </c>
      <c r="C392">
        <v>16136.5</v>
      </c>
      <c r="D392">
        <v>9101.7999999999993</v>
      </c>
      <c r="E392">
        <v>9805.1</v>
      </c>
      <c r="F392" s="118">
        <f t="shared" si="34"/>
        <v>33247.399999999994</v>
      </c>
      <c r="G392">
        <f t="shared" si="35"/>
        <v>25941.599999999999</v>
      </c>
      <c r="H392" s="33">
        <f t="shared" si="36"/>
        <v>0.28162488050081702</v>
      </c>
      <c r="K392" s="164"/>
      <c r="L392" s="166"/>
      <c r="M392" s="224"/>
      <c r="N392" s="22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</row>
    <row r="393" spans="1:32" ht="15" x14ac:dyDescent="0.2">
      <c r="A393" s="76">
        <f t="shared" si="38"/>
        <v>41585</v>
      </c>
      <c r="B393">
        <v>22928.9</v>
      </c>
      <c r="C393">
        <v>14881.8</v>
      </c>
      <c r="D393">
        <v>11167.1</v>
      </c>
      <c r="E393">
        <v>11619.5</v>
      </c>
      <c r="F393" s="118">
        <f t="shared" si="34"/>
        <v>34096</v>
      </c>
      <c r="G393">
        <f t="shared" si="35"/>
        <v>26501.3</v>
      </c>
      <c r="H393" s="33">
        <f t="shared" si="36"/>
        <v>0.28657839426745113</v>
      </c>
      <c r="K393" s="164"/>
      <c r="L393" s="166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</row>
    <row r="394" spans="1:32" x14ac:dyDescent="0.2">
      <c r="A394" s="76">
        <f t="shared" si="38"/>
        <v>41592</v>
      </c>
      <c r="B394">
        <v>21816.6</v>
      </c>
      <c r="C394" s="118">
        <v>13449</v>
      </c>
      <c r="D394">
        <v>13655.7</v>
      </c>
      <c r="E394">
        <v>13493.4</v>
      </c>
      <c r="F394">
        <f t="shared" si="34"/>
        <v>35472.300000000003</v>
      </c>
      <c r="G394">
        <f t="shared" si="35"/>
        <v>26942.400000000001</v>
      </c>
      <c r="H394" s="33">
        <f t="shared" si="36"/>
        <v>0.31659763050062351</v>
      </c>
      <c r="K394" s="164"/>
      <c r="L394" s="164"/>
      <c r="M394" s="224"/>
      <c r="N394" s="22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</row>
    <row r="395" spans="1:32" x14ac:dyDescent="0.2">
      <c r="A395" s="76">
        <f t="shared" si="38"/>
        <v>41599</v>
      </c>
      <c r="B395">
        <v>21378.799999999999</v>
      </c>
      <c r="C395">
        <v>12414.1</v>
      </c>
      <c r="D395">
        <v>15408.2</v>
      </c>
      <c r="E395">
        <v>14847.5</v>
      </c>
      <c r="F395" s="118">
        <f t="shared" si="34"/>
        <v>36787</v>
      </c>
      <c r="G395">
        <f t="shared" si="35"/>
        <v>27261.599999999999</v>
      </c>
      <c r="H395" s="33">
        <f t="shared" si="36"/>
        <v>0.3494072248143909</v>
      </c>
      <c r="K395" s="164"/>
      <c r="L395" s="164"/>
      <c r="M395" s="224"/>
      <c r="N395" s="22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</row>
    <row r="396" spans="1:32" x14ac:dyDescent="0.2">
      <c r="A396" s="76">
        <f t="shared" si="38"/>
        <v>41606</v>
      </c>
      <c r="B396">
        <v>20305.900000000001</v>
      </c>
      <c r="C396">
        <v>12004</v>
      </c>
      <c r="D396">
        <v>17286.400000000001</v>
      </c>
      <c r="E396">
        <v>16400.2</v>
      </c>
      <c r="F396">
        <f t="shared" ref="F396:F459" si="39">+B396+D396</f>
        <v>37592.300000000003</v>
      </c>
      <c r="G396">
        <f t="shared" ref="G396:G459" si="40">+C396+E396</f>
        <v>28404.2</v>
      </c>
      <c r="H396" s="33">
        <f t="shared" si="36"/>
        <v>0.32347680976756976</v>
      </c>
      <c r="K396" s="164"/>
      <c r="L396" s="164"/>
      <c r="M396" s="224"/>
      <c r="N396" s="22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</row>
    <row r="397" spans="1:32" x14ac:dyDescent="0.2">
      <c r="A397" s="76">
        <f t="shared" si="38"/>
        <v>41613</v>
      </c>
      <c r="B397">
        <v>19703.2</v>
      </c>
      <c r="C397">
        <v>12164.3</v>
      </c>
      <c r="D397">
        <v>18997.599999999999</v>
      </c>
      <c r="E397">
        <v>17559.3</v>
      </c>
      <c r="F397">
        <f t="shared" si="39"/>
        <v>38700.800000000003</v>
      </c>
      <c r="G397">
        <f t="shared" si="40"/>
        <v>29723.599999999999</v>
      </c>
      <c r="H397" s="33">
        <f t="shared" si="36"/>
        <v>0.30202263521242401</v>
      </c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</row>
    <row r="398" spans="1:32" x14ac:dyDescent="0.2">
      <c r="A398" s="76">
        <f t="shared" si="38"/>
        <v>41620</v>
      </c>
      <c r="B398">
        <v>18549.5</v>
      </c>
      <c r="C398" s="118">
        <v>11435</v>
      </c>
      <c r="D398">
        <v>20492.099999999999</v>
      </c>
      <c r="E398">
        <v>18908.099999999999</v>
      </c>
      <c r="F398">
        <f t="shared" si="39"/>
        <v>39041.599999999999</v>
      </c>
      <c r="G398">
        <f t="shared" si="40"/>
        <v>30343.1</v>
      </c>
      <c r="H398" s="33">
        <f t="shared" si="36"/>
        <v>0.28667143436234266</v>
      </c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</row>
    <row r="399" spans="1:32" x14ac:dyDescent="0.2">
      <c r="A399" s="76">
        <f t="shared" si="38"/>
        <v>41627</v>
      </c>
      <c r="B399">
        <v>17824.099999999999</v>
      </c>
      <c r="C399">
        <v>10368.200000000001</v>
      </c>
      <c r="D399">
        <v>21937.200000000001</v>
      </c>
      <c r="E399">
        <v>19966.400000000001</v>
      </c>
      <c r="F399">
        <f t="shared" si="39"/>
        <v>39761.300000000003</v>
      </c>
      <c r="G399">
        <f t="shared" si="40"/>
        <v>30334.600000000002</v>
      </c>
      <c r="H399" s="33">
        <f t="shared" si="36"/>
        <v>0.31075735298965546</v>
      </c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</row>
    <row r="400" spans="1:32" x14ac:dyDescent="0.2">
      <c r="A400" s="76">
        <f t="shared" si="38"/>
        <v>41634</v>
      </c>
      <c r="B400">
        <v>17239.5</v>
      </c>
      <c r="C400">
        <v>9767.4</v>
      </c>
      <c r="D400">
        <v>23388.400000000001</v>
      </c>
      <c r="E400" s="118">
        <v>21002</v>
      </c>
      <c r="F400">
        <f t="shared" si="39"/>
        <v>40627.9</v>
      </c>
      <c r="G400">
        <f t="shared" si="40"/>
        <v>30769.4</v>
      </c>
      <c r="H400" s="33">
        <f t="shared" si="36"/>
        <v>0.32039948780281713</v>
      </c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</row>
    <row r="401" spans="1:32" x14ac:dyDescent="0.2">
      <c r="A401" s="76">
        <f t="shared" si="38"/>
        <v>41641</v>
      </c>
      <c r="B401">
        <v>15719.6</v>
      </c>
      <c r="C401">
        <v>8911.9</v>
      </c>
      <c r="D401">
        <v>25063.7</v>
      </c>
      <c r="E401">
        <v>22179.3</v>
      </c>
      <c r="F401">
        <f t="shared" si="39"/>
        <v>40783.300000000003</v>
      </c>
      <c r="G401">
        <f t="shared" si="40"/>
        <v>31091.199999999997</v>
      </c>
      <c r="H401" s="33">
        <f t="shared" si="36"/>
        <v>0.31173129374228092</v>
      </c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</row>
    <row r="402" spans="1:32" ht="15" x14ac:dyDescent="0.2">
      <c r="A402" s="76">
        <f t="shared" si="38"/>
        <v>41648</v>
      </c>
      <c r="B402">
        <v>14857.9</v>
      </c>
      <c r="C402">
        <v>9240.4</v>
      </c>
      <c r="D402">
        <v>26594.7</v>
      </c>
      <c r="E402">
        <v>23392.7</v>
      </c>
      <c r="F402">
        <f t="shared" si="39"/>
        <v>41452.6</v>
      </c>
      <c r="G402">
        <f t="shared" si="40"/>
        <v>32633.1</v>
      </c>
      <c r="H402" s="33">
        <f t="shared" si="36"/>
        <v>0.27026240228479681</v>
      </c>
      <c r="J402" s="107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</row>
    <row r="403" spans="1:32" ht="15" x14ac:dyDescent="0.2">
      <c r="A403" s="76">
        <f t="shared" si="38"/>
        <v>41655</v>
      </c>
      <c r="B403">
        <v>13978.6</v>
      </c>
      <c r="C403">
        <v>8351.6</v>
      </c>
      <c r="D403">
        <v>28170.1</v>
      </c>
      <c r="E403">
        <v>24588.9</v>
      </c>
      <c r="F403">
        <f t="shared" si="39"/>
        <v>42148.7</v>
      </c>
      <c r="G403">
        <f t="shared" si="40"/>
        <v>32940.5</v>
      </c>
      <c r="H403" s="33">
        <f t="shared" ref="H403:H466" si="41">+F403/G403-1</f>
        <v>0.27954038341858789</v>
      </c>
      <c r="J403" s="164"/>
      <c r="K403" s="166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</row>
    <row r="404" spans="1:32" ht="15" x14ac:dyDescent="0.2">
      <c r="A404" s="76">
        <f t="shared" si="38"/>
        <v>41662</v>
      </c>
      <c r="B404">
        <v>12358.8</v>
      </c>
      <c r="C404">
        <v>7602.8</v>
      </c>
      <c r="D404">
        <v>30218.7</v>
      </c>
      <c r="E404">
        <v>25723.599999999999</v>
      </c>
      <c r="F404">
        <f t="shared" si="39"/>
        <v>42577.5</v>
      </c>
      <c r="G404">
        <f t="shared" si="40"/>
        <v>33326.400000000001</v>
      </c>
      <c r="H404" s="33">
        <f t="shared" si="41"/>
        <v>0.27759073887368557</v>
      </c>
      <c r="J404" s="164"/>
      <c r="K404" s="166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</row>
    <row r="405" spans="1:32" ht="15" x14ac:dyDescent="0.2">
      <c r="A405" s="76">
        <f t="shared" si="38"/>
        <v>41669</v>
      </c>
      <c r="B405">
        <v>11427.7</v>
      </c>
      <c r="C405">
        <v>6944.3</v>
      </c>
      <c r="D405">
        <v>31594.5</v>
      </c>
      <c r="E405">
        <v>27194.6</v>
      </c>
      <c r="F405">
        <f t="shared" si="39"/>
        <v>43022.2</v>
      </c>
      <c r="G405">
        <f t="shared" si="40"/>
        <v>34138.9</v>
      </c>
      <c r="H405" s="33">
        <f t="shared" si="41"/>
        <v>0.26021049301529908</v>
      </c>
      <c r="J405" s="166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</row>
    <row r="406" spans="1:32" ht="15" x14ac:dyDescent="0.2">
      <c r="A406" s="76">
        <f t="shared" si="38"/>
        <v>41676</v>
      </c>
      <c r="B406">
        <v>10107.299999999999</v>
      </c>
      <c r="C406">
        <v>5844.5</v>
      </c>
      <c r="D406">
        <v>33088.5</v>
      </c>
      <c r="E406">
        <v>28185.200000000001</v>
      </c>
      <c r="F406">
        <f t="shared" si="39"/>
        <v>43195.8</v>
      </c>
      <c r="G406">
        <f t="shared" si="40"/>
        <v>34029.699999999997</v>
      </c>
      <c r="H406" s="33">
        <f t="shared" si="41"/>
        <v>0.26935588618177664</v>
      </c>
      <c r="J406" s="164"/>
      <c r="K406" s="166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</row>
    <row r="407" spans="1:32" ht="15" x14ac:dyDescent="0.2">
      <c r="A407" s="76">
        <f t="shared" si="38"/>
        <v>41683</v>
      </c>
      <c r="B407" s="118">
        <v>8854</v>
      </c>
      <c r="C407">
        <v>4768.8999999999996</v>
      </c>
      <c r="D407" s="118">
        <v>34362</v>
      </c>
      <c r="E407">
        <v>29141.3</v>
      </c>
      <c r="F407" s="118">
        <f t="shared" si="39"/>
        <v>43216</v>
      </c>
      <c r="G407">
        <f t="shared" si="40"/>
        <v>33910.199999999997</v>
      </c>
      <c r="H407" s="33">
        <f t="shared" si="41"/>
        <v>0.27442480433615857</v>
      </c>
      <c r="J407" s="164"/>
      <c r="K407" s="166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</row>
    <row r="408" spans="1:32" ht="15" x14ac:dyDescent="0.2">
      <c r="A408" s="76">
        <f t="shared" si="38"/>
        <v>41690</v>
      </c>
      <c r="B408">
        <v>7374.8</v>
      </c>
      <c r="C408">
        <v>4635.7</v>
      </c>
      <c r="D408">
        <v>36083.300000000003</v>
      </c>
      <c r="E408">
        <v>29887.7</v>
      </c>
      <c r="F408">
        <f t="shared" si="39"/>
        <v>43458.100000000006</v>
      </c>
      <c r="G408">
        <f t="shared" si="40"/>
        <v>34523.4</v>
      </c>
      <c r="H408" s="33">
        <f t="shared" si="41"/>
        <v>0.25880127681514575</v>
      </c>
      <c r="J408" s="164"/>
      <c r="K408" s="166"/>
      <c r="L408" s="166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</row>
    <row r="409" spans="1:32" ht="15" x14ac:dyDescent="0.2">
      <c r="A409" s="76">
        <f t="shared" si="38"/>
        <v>41697</v>
      </c>
      <c r="B409">
        <v>6983.9</v>
      </c>
      <c r="C409">
        <v>3932.7</v>
      </c>
      <c r="D409">
        <v>37182.400000000001</v>
      </c>
      <c r="E409">
        <v>30852.5</v>
      </c>
      <c r="F409">
        <f t="shared" si="39"/>
        <v>44166.3</v>
      </c>
      <c r="G409">
        <f t="shared" si="40"/>
        <v>34785.199999999997</v>
      </c>
      <c r="H409" s="33">
        <f t="shared" si="41"/>
        <v>0.26968653335326542</v>
      </c>
      <c r="J409" s="107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</row>
    <row r="410" spans="1:32" x14ac:dyDescent="0.2">
      <c r="A410" s="76">
        <f t="shared" si="38"/>
        <v>41704</v>
      </c>
      <c r="B410">
        <v>6234.3</v>
      </c>
      <c r="C410">
        <v>3825.5</v>
      </c>
      <c r="D410">
        <v>38045.5</v>
      </c>
      <c r="E410">
        <v>31585.8</v>
      </c>
      <c r="F410">
        <f t="shared" si="39"/>
        <v>44279.8</v>
      </c>
      <c r="G410">
        <f t="shared" si="40"/>
        <v>35411.300000000003</v>
      </c>
      <c r="H410" s="33">
        <f t="shared" si="41"/>
        <v>0.25044265531059295</v>
      </c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</row>
    <row r="411" spans="1:32" ht="15" x14ac:dyDescent="0.2">
      <c r="A411" s="76">
        <f t="shared" si="38"/>
        <v>41711</v>
      </c>
      <c r="B411">
        <v>5317.4</v>
      </c>
      <c r="C411">
        <v>3706.5</v>
      </c>
      <c r="D411">
        <v>39115.1</v>
      </c>
      <c r="E411">
        <v>31812.6</v>
      </c>
      <c r="F411">
        <f t="shared" si="39"/>
        <v>44432.5</v>
      </c>
      <c r="G411">
        <f t="shared" si="40"/>
        <v>35519.1</v>
      </c>
      <c r="H411" s="33">
        <f t="shared" si="41"/>
        <v>0.25094667376144097</v>
      </c>
      <c r="J411" s="164"/>
      <c r="K411" s="166"/>
      <c r="L411" s="169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</row>
    <row r="412" spans="1:32" ht="15" x14ac:dyDescent="0.2">
      <c r="A412" s="76">
        <f t="shared" si="38"/>
        <v>41718</v>
      </c>
      <c r="B412">
        <v>4609.1000000000004</v>
      </c>
      <c r="C412" s="118">
        <v>3203</v>
      </c>
      <c r="D412">
        <v>39835.199999999997</v>
      </c>
      <c r="E412">
        <v>32382.400000000001</v>
      </c>
      <c r="F412">
        <f t="shared" si="39"/>
        <v>44444.299999999996</v>
      </c>
      <c r="G412">
        <f t="shared" si="40"/>
        <v>35585.4</v>
      </c>
      <c r="H412" s="33">
        <f t="shared" si="41"/>
        <v>0.24894760210648159</v>
      </c>
      <c r="J412" s="164"/>
      <c r="K412" s="166"/>
      <c r="L412" s="166"/>
      <c r="M412" s="166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</row>
    <row r="413" spans="1:32" ht="15" x14ac:dyDescent="0.2">
      <c r="A413" s="76">
        <f t="shared" si="38"/>
        <v>41725</v>
      </c>
      <c r="B413">
        <v>4015.9</v>
      </c>
      <c r="C413">
        <v>3122.1</v>
      </c>
      <c r="D413">
        <v>40494.6</v>
      </c>
      <c r="E413" s="118">
        <v>32856</v>
      </c>
      <c r="F413">
        <f t="shared" si="39"/>
        <v>44510.5</v>
      </c>
      <c r="G413">
        <f t="shared" si="40"/>
        <v>35978.1</v>
      </c>
      <c r="H413" s="33">
        <f t="shared" si="41"/>
        <v>0.23715538063433028</v>
      </c>
      <c r="J413" s="164"/>
      <c r="K413" s="166"/>
      <c r="L413" s="166"/>
      <c r="M413" s="166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</row>
    <row r="414" spans="1:32" ht="15" x14ac:dyDescent="0.2">
      <c r="A414" s="76">
        <f t="shared" si="38"/>
        <v>41732</v>
      </c>
      <c r="B414">
        <v>3394.6</v>
      </c>
      <c r="C414">
        <v>2795.7</v>
      </c>
      <c r="D414" s="118">
        <v>41195</v>
      </c>
      <c r="E414">
        <v>33501.599999999999</v>
      </c>
      <c r="F414">
        <f t="shared" si="39"/>
        <v>44589.599999999999</v>
      </c>
      <c r="G414">
        <f t="shared" si="40"/>
        <v>36297.299999999996</v>
      </c>
      <c r="H414" s="33">
        <f t="shared" si="41"/>
        <v>0.22845500905025995</v>
      </c>
      <c r="J414" s="164"/>
      <c r="K414" s="166"/>
      <c r="L414" s="166"/>
      <c r="M414" s="166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</row>
    <row r="415" spans="1:32" ht="15" x14ac:dyDescent="0.2">
      <c r="A415" s="76">
        <f t="shared" si="38"/>
        <v>41739</v>
      </c>
      <c r="B415">
        <v>3074.7</v>
      </c>
      <c r="C415" s="118">
        <v>2954</v>
      </c>
      <c r="D415">
        <v>41534.199999999997</v>
      </c>
      <c r="E415">
        <v>33651.1</v>
      </c>
      <c r="F415">
        <f t="shared" si="39"/>
        <v>44608.899999999994</v>
      </c>
      <c r="G415">
        <f t="shared" si="40"/>
        <v>36605.1</v>
      </c>
      <c r="H415" s="33">
        <f t="shared" si="41"/>
        <v>0.21865259212514099</v>
      </c>
      <c r="J415" s="164"/>
      <c r="K415" s="166"/>
      <c r="L415" s="166"/>
      <c r="M415" s="169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</row>
    <row r="416" spans="1:32" ht="15" x14ac:dyDescent="0.2">
      <c r="A416" s="76">
        <f t="shared" si="38"/>
        <v>41746</v>
      </c>
      <c r="B416">
        <v>2893.2</v>
      </c>
      <c r="C416">
        <v>2556.1</v>
      </c>
      <c r="D416">
        <v>41716.5</v>
      </c>
      <c r="E416">
        <v>33842.699999999997</v>
      </c>
      <c r="F416">
        <f t="shared" si="39"/>
        <v>44609.7</v>
      </c>
      <c r="G416">
        <f t="shared" si="40"/>
        <v>36398.799999999996</v>
      </c>
      <c r="H416" s="33">
        <f t="shared" si="41"/>
        <v>0.22558161258063469</v>
      </c>
      <c r="J416" s="164"/>
      <c r="K416" s="166"/>
      <c r="L416" s="166"/>
      <c r="M416" s="169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</row>
    <row r="417" spans="1:32" ht="15" x14ac:dyDescent="0.2">
      <c r="A417" s="76">
        <f t="shared" si="38"/>
        <v>41753</v>
      </c>
      <c r="B417">
        <v>2604.1</v>
      </c>
      <c r="C417">
        <v>2089.5</v>
      </c>
      <c r="D417">
        <v>41989.1</v>
      </c>
      <c r="E417">
        <v>34199.5</v>
      </c>
      <c r="F417">
        <f t="shared" si="39"/>
        <v>44593.2</v>
      </c>
      <c r="G417" s="118">
        <f t="shared" si="40"/>
        <v>36289</v>
      </c>
      <c r="H417" s="33">
        <f t="shared" si="41"/>
        <v>0.22883518421560245</v>
      </c>
      <c r="I417">
        <v>7776.5</v>
      </c>
      <c r="J417" s="164"/>
      <c r="K417" s="166"/>
      <c r="L417" s="166"/>
      <c r="M417" s="166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</row>
    <row r="418" spans="1:32" ht="15" x14ac:dyDescent="0.2">
      <c r="A418" s="76">
        <f t="shared" si="38"/>
        <v>41760</v>
      </c>
      <c r="B418">
        <v>2512.5</v>
      </c>
      <c r="C418">
        <v>2111.4</v>
      </c>
      <c r="D418">
        <v>42121.5</v>
      </c>
      <c r="E418">
        <v>34371.300000000003</v>
      </c>
      <c r="F418">
        <f t="shared" si="39"/>
        <v>44634</v>
      </c>
      <c r="G418">
        <f t="shared" si="40"/>
        <v>36482.700000000004</v>
      </c>
      <c r="H418" s="33">
        <f t="shared" si="41"/>
        <v>0.22342918698451575</v>
      </c>
      <c r="I418">
        <v>7790.6</v>
      </c>
      <c r="J418" s="164"/>
      <c r="K418" s="166"/>
      <c r="L418" s="166"/>
      <c r="M418" s="166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</row>
    <row r="419" spans="1:32" ht="15" x14ac:dyDescent="0.2">
      <c r="A419" s="76">
        <f t="shared" si="38"/>
        <v>41767</v>
      </c>
      <c r="B419">
        <v>2316.3000000000002</v>
      </c>
      <c r="C419">
        <v>1959.1</v>
      </c>
      <c r="D419">
        <v>42391.3</v>
      </c>
      <c r="E419">
        <v>34538.9</v>
      </c>
      <c r="F419">
        <f t="shared" si="39"/>
        <v>44707.600000000006</v>
      </c>
      <c r="G419">
        <f t="shared" si="40"/>
        <v>36498</v>
      </c>
      <c r="H419" s="33">
        <f t="shared" si="41"/>
        <v>0.22493287303413911</v>
      </c>
      <c r="I419">
        <v>8115.4</v>
      </c>
      <c r="J419" s="164"/>
      <c r="K419" s="166"/>
      <c r="L419" s="166"/>
      <c r="M419" s="166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</row>
    <row r="420" spans="1:32" ht="15" x14ac:dyDescent="0.2">
      <c r="A420" s="76">
        <f t="shared" si="38"/>
        <v>41774</v>
      </c>
      <c r="B420">
        <v>2275.8000000000002</v>
      </c>
      <c r="C420">
        <v>2041.9</v>
      </c>
      <c r="D420">
        <v>42596.2</v>
      </c>
      <c r="E420">
        <v>34639.699999999997</v>
      </c>
      <c r="F420">
        <f t="shared" si="39"/>
        <v>44872</v>
      </c>
      <c r="G420">
        <f t="shared" si="40"/>
        <v>36681.599999999999</v>
      </c>
      <c r="H420" s="33">
        <f t="shared" si="41"/>
        <v>0.22328360813050696</v>
      </c>
      <c r="I420">
        <v>8566.5</v>
      </c>
      <c r="J420" s="164"/>
      <c r="K420" s="166"/>
      <c r="L420" s="166"/>
      <c r="M420" s="166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</row>
    <row r="421" spans="1:32" ht="15" x14ac:dyDescent="0.2">
      <c r="A421" s="76">
        <f t="shared" si="38"/>
        <v>41781</v>
      </c>
      <c r="B421">
        <v>2216.8000000000002</v>
      </c>
      <c r="C421">
        <v>1821.3</v>
      </c>
      <c r="D421">
        <v>42715.6</v>
      </c>
      <c r="E421">
        <v>34752.199999999997</v>
      </c>
      <c r="F421">
        <f t="shared" si="39"/>
        <v>44932.4</v>
      </c>
      <c r="G421">
        <f t="shared" si="40"/>
        <v>36573.5</v>
      </c>
      <c r="H421" s="33">
        <f t="shared" si="41"/>
        <v>0.22855072661900011</v>
      </c>
      <c r="I421">
        <v>9387.7000000000007</v>
      </c>
      <c r="J421" s="164"/>
      <c r="K421" s="166"/>
      <c r="L421" s="166"/>
      <c r="M421" s="166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</row>
    <row r="422" spans="1:32" ht="15" x14ac:dyDescent="0.2">
      <c r="A422" s="76">
        <f t="shared" si="38"/>
        <v>41788</v>
      </c>
      <c r="B422">
        <v>2044.7</v>
      </c>
      <c r="C422">
        <v>1747.1</v>
      </c>
      <c r="D422">
        <v>42928.9</v>
      </c>
      <c r="E422">
        <v>34874.9</v>
      </c>
      <c r="F422">
        <f t="shared" si="39"/>
        <v>44973.599999999999</v>
      </c>
      <c r="G422">
        <f t="shared" si="40"/>
        <v>36622</v>
      </c>
      <c r="H422" s="33">
        <f t="shared" si="41"/>
        <v>0.22804871388782688</v>
      </c>
      <c r="I422">
        <v>9618.1</v>
      </c>
      <c r="J422" s="164"/>
      <c r="K422" s="166"/>
      <c r="L422" s="166"/>
      <c r="M422" s="166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</row>
    <row r="423" spans="1:32" ht="15" x14ac:dyDescent="0.2">
      <c r="A423" s="76">
        <f t="shared" si="38"/>
        <v>41795</v>
      </c>
      <c r="B423">
        <v>1984.3</v>
      </c>
      <c r="C423">
        <v>1651.8</v>
      </c>
      <c r="D423">
        <v>43076</v>
      </c>
      <c r="E423">
        <v>35003.699999999997</v>
      </c>
      <c r="F423">
        <f t="shared" si="39"/>
        <v>45060.3</v>
      </c>
      <c r="G423">
        <f t="shared" si="40"/>
        <v>36655.5</v>
      </c>
      <c r="H423" s="33">
        <f t="shared" si="41"/>
        <v>0.2292916479109548</v>
      </c>
      <c r="I423">
        <v>10021.4</v>
      </c>
      <c r="J423" s="164"/>
      <c r="K423" s="166"/>
      <c r="L423" s="166"/>
      <c r="M423" s="166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</row>
    <row r="424" spans="1:32" ht="15" x14ac:dyDescent="0.2">
      <c r="A424" s="76">
        <f t="shared" si="38"/>
        <v>41802</v>
      </c>
      <c r="B424">
        <v>1890</v>
      </c>
      <c r="C424">
        <v>1611.8</v>
      </c>
      <c r="D424">
        <v>43268.3</v>
      </c>
      <c r="E424">
        <v>35096.400000000001</v>
      </c>
      <c r="F424">
        <f t="shared" si="39"/>
        <v>45158.3</v>
      </c>
      <c r="G424">
        <f t="shared" si="40"/>
        <v>36708.200000000004</v>
      </c>
      <c r="H424" s="33">
        <f t="shared" si="41"/>
        <v>0.23019652284775605</v>
      </c>
      <c r="I424">
        <v>10307.200000000001</v>
      </c>
      <c r="J424" s="164"/>
      <c r="K424" s="166"/>
      <c r="L424" s="166"/>
      <c r="M424" s="166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</row>
    <row r="425" spans="1:32" ht="15" x14ac:dyDescent="0.2">
      <c r="A425" s="76">
        <f t="shared" si="38"/>
        <v>41809</v>
      </c>
      <c r="B425">
        <v>2108.9</v>
      </c>
      <c r="C425">
        <v>1403.2</v>
      </c>
      <c r="D425">
        <v>43366.5</v>
      </c>
      <c r="E425">
        <v>35319.4</v>
      </c>
      <c r="F425">
        <f t="shared" si="39"/>
        <v>45475.4</v>
      </c>
      <c r="G425">
        <f t="shared" si="40"/>
        <v>36722.6</v>
      </c>
      <c r="H425" s="33">
        <f t="shared" si="41"/>
        <v>0.23834913649904976</v>
      </c>
      <c r="I425">
        <v>10764.9</v>
      </c>
      <c r="J425" s="164"/>
      <c r="K425" s="166"/>
      <c r="L425" s="166"/>
      <c r="M425" s="166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</row>
    <row r="426" spans="1:32" ht="15" x14ac:dyDescent="0.2">
      <c r="A426" s="76">
        <f t="shared" si="38"/>
        <v>41816</v>
      </c>
      <c r="B426">
        <v>2023.2</v>
      </c>
      <c r="C426">
        <v>1407.9</v>
      </c>
      <c r="D426">
        <v>43492.800000000003</v>
      </c>
      <c r="E426">
        <v>35435.300000000003</v>
      </c>
      <c r="F426">
        <f t="shared" si="39"/>
        <v>45516</v>
      </c>
      <c r="G426">
        <f t="shared" si="40"/>
        <v>36843.200000000004</v>
      </c>
      <c r="H426" s="33">
        <f t="shared" si="41"/>
        <v>0.235397576757719</v>
      </c>
      <c r="I426">
        <v>11196.1</v>
      </c>
      <c r="J426" s="164"/>
      <c r="K426" s="166"/>
      <c r="L426" s="166"/>
      <c r="M426" s="166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</row>
    <row r="427" spans="1:32" ht="15" x14ac:dyDescent="0.2">
      <c r="A427" s="76">
        <f t="shared" si="38"/>
        <v>41823</v>
      </c>
      <c r="B427">
        <v>1990</v>
      </c>
      <c r="C427">
        <v>1259.5999999999999</v>
      </c>
      <c r="D427">
        <v>43582.2</v>
      </c>
      <c r="E427">
        <v>35512.699999999997</v>
      </c>
      <c r="F427">
        <f t="shared" si="39"/>
        <v>45572.2</v>
      </c>
      <c r="G427">
        <f t="shared" si="40"/>
        <v>36772.299999999996</v>
      </c>
      <c r="H427" s="33">
        <f t="shared" si="41"/>
        <v>0.23930784857079934</v>
      </c>
      <c r="I427">
        <v>11722.6</v>
      </c>
      <c r="J427" s="164"/>
      <c r="K427" s="166"/>
      <c r="L427" s="166"/>
      <c r="M427" s="166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</row>
    <row r="428" spans="1:32" ht="15" x14ac:dyDescent="0.2">
      <c r="A428" s="76">
        <f t="shared" si="38"/>
        <v>41830</v>
      </c>
      <c r="B428">
        <v>1932.9</v>
      </c>
      <c r="C428">
        <v>1248.9000000000001</v>
      </c>
      <c r="D428">
        <v>43677</v>
      </c>
      <c r="E428">
        <v>35634</v>
      </c>
      <c r="F428">
        <f t="shared" si="39"/>
        <v>45609.9</v>
      </c>
      <c r="G428">
        <f t="shared" si="40"/>
        <v>36882.9</v>
      </c>
      <c r="H428" s="33">
        <f t="shared" si="41"/>
        <v>0.23661371529895958</v>
      </c>
      <c r="I428">
        <v>12283.6</v>
      </c>
      <c r="J428" s="164"/>
      <c r="K428" s="166"/>
      <c r="L428" s="166"/>
      <c r="M428" s="166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</row>
    <row r="429" spans="1:32" ht="15" x14ac:dyDescent="0.2">
      <c r="A429" s="76">
        <f t="shared" si="38"/>
        <v>41837</v>
      </c>
      <c r="B429">
        <v>1996.9</v>
      </c>
      <c r="C429">
        <v>1295</v>
      </c>
      <c r="D429">
        <v>43839.7</v>
      </c>
      <c r="E429">
        <v>35176.300000000003</v>
      </c>
      <c r="F429">
        <f t="shared" si="39"/>
        <v>45836.6</v>
      </c>
      <c r="G429">
        <f t="shared" si="40"/>
        <v>36471.300000000003</v>
      </c>
      <c r="H429" s="33">
        <f t="shared" si="41"/>
        <v>0.25678547241255445</v>
      </c>
      <c r="I429">
        <v>14734.7</v>
      </c>
      <c r="J429" s="168">
        <v>45590</v>
      </c>
      <c r="K429" s="177"/>
      <c r="L429" s="166"/>
      <c r="M429" s="166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</row>
    <row r="430" spans="1:32" ht="15" x14ac:dyDescent="0.2">
      <c r="A430" s="76">
        <f t="shared" si="38"/>
        <v>41844</v>
      </c>
      <c r="B430">
        <v>2078.9</v>
      </c>
      <c r="C430">
        <v>1296</v>
      </c>
      <c r="D430">
        <v>43945.1</v>
      </c>
      <c r="E430">
        <v>35793.800000000003</v>
      </c>
      <c r="F430">
        <f t="shared" si="39"/>
        <v>46024</v>
      </c>
      <c r="G430">
        <f t="shared" si="40"/>
        <v>37089.800000000003</v>
      </c>
      <c r="H430" s="33">
        <f t="shared" si="41"/>
        <v>0.24088024200723646</v>
      </c>
      <c r="I430" s="82">
        <v>16003.4</v>
      </c>
      <c r="J430" s="164"/>
      <c r="K430" s="166"/>
      <c r="L430" s="166"/>
      <c r="M430" s="166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</row>
    <row r="431" spans="1:32" ht="15" x14ac:dyDescent="0.2">
      <c r="A431" s="76">
        <f t="shared" si="38"/>
        <v>41851</v>
      </c>
      <c r="B431">
        <v>2119.9</v>
      </c>
      <c r="C431">
        <v>1325.9</v>
      </c>
      <c r="D431">
        <v>43999</v>
      </c>
      <c r="E431">
        <v>35843.300000000003</v>
      </c>
      <c r="F431">
        <f t="shared" si="39"/>
        <v>46118.9</v>
      </c>
      <c r="G431">
        <f t="shared" si="40"/>
        <v>37169.200000000004</v>
      </c>
      <c r="H431" s="33">
        <f t="shared" si="41"/>
        <v>0.24078269104527394</v>
      </c>
      <c r="I431">
        <v>17011.900000000001</v>
      </c>
      <c r="J431" s="164"/>
      <c r="K431" s="166"/>
      <c r="L431" s="166"/>
      <c r="M431" s="166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</row>
    <row r="432" spans="1:32" ht="15" x14ac:dyDescent="0.2">
      <c r="A432" s="76">
        <f t="shared" si="38"/>
        <v>41858</v>
      </c>
      <c r="B432">
        <v>2034.4</v>
      </c>
      <c r="C432">
        <v>1221.3</v>
      </c>
      <c r="D432">
        <v>44146</v>
      </c>
      <c r="E432">
        <v>35937.4</v>
      </c>
      <c r="F432">
        <f t="shared" si="39"/>
        <v>46180.4</v>
      </c>
      <c r="G432">
        <f t="shared" si="40"/>
        <v>37158.700000000004</v>
      </c>
      <c r="H432" s="33">
        <f t="shared" si="41"/>
        <v>0.24278836450144903</v>
      </c>
      <c r="I432">
        <v>18093.7</v>
      </c>
      <c r="J432" s="164"/>
      <c r="K432" s="166"/>
      <c r="L432" s="166"/>
      <c r="M432" s="166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</row>
    <row r="433" spans="1:32" ht="15" x14ac:dyDescent="0.2">
      <c r="A433" s="76">
        <f t="shared" si="38"/>
        <v>41865</v>
      </c>
      <c r="B433">
        <v>1851.3</v>
      </c>
      <c r="C433">
        <v>1095.2</v>
      </c>
      <c r="D433">
        <v>44239.4</v>
      </c>
      <c r="E433">
        <v>36084.300000000003</v>
      </c>
      <c r="F433">
        <f t="shared" si="39"/>
        <v>46090.700000000004</v>
      </c>
      <c r="G433">
        <f t="shared" si="40"/>
        <v>37179.5</v>
      </c>
      <c r="H433" s="33">
        <f t="shared" si="41"/>
        <v>0.2396804690757004</v>
      </c>
      <c r="I433">
        <v>19514.3</v>
      </c>
      <c r="J433" s="164"/>
      <c r="K433" s="166"/>
      <c r="L433" s="166"/>
      <c r="M433" s="166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</row>
    <row r="434" spans="1:32" ht="15" x14ac:dyDescent="0.2">
      <c r="A434" s="76">
        <f t="shared" si="38"/>
        <v>41872</v>
      </c>
      <c r="B434">
        <v>1586.4</v>
      </c>
      <c r="C434">
        <v>1016</v>
      </c>
      <c r="D434">
        <v>44441.5</v>
      </c>
      <c r="E434">
        <v>36160.400000000001</v>
      </c>
      <c r="F434">
        <f t="shared" si="39"/>
        <v>46027.9</v>
      </c>
      <c r="G434">
        <f t="shared" si="40"/>
        <v>37176.400000000001</v>
      </c>
      <c r="H434" s="33">
        <f t="shared" si="41"/>
        <v>0.23809459764797025</v>
      </c>
      <c r="I434">
        <v>20805.099999999999</v>
      </c>
      <c r="J434" s="164"/>
      <c r="K434" s="166"/>
      <c r="L434" s="166"/>
      <c r="M434" s="166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</row>
    <row r="435" spans="1:32" ht="15" x14ac:dyDescent="0.2">
      <c r="A435" s="76">
        <f t="shared" si="38"/>
        <v>41879</v>
      </c>
      <c r="B435">
        <v>1462.3</v>
      </c>
      <c r="C435">
        <v>961.3</v>
      </c>
      <c r="D435">
        <v>44477.9</v>
      </c>
      <c r="E435">
        <v>36220.199999999997</v>
      </c>
      <c r="F435">
        <f t="shared" si="39"/>
        <v>45940.200000000004</v>
      </c>
      <c r="G435">
        <f t="shared" si="40"/>
        <v>37181.5</v>
      </c>
      <c r="H435" s="33">
        <f t="shared" si="41"/>
        <v>0.23556607452631018</v>
      </c>
      <c r="I435">
        <v>21674.1</v>
      </c>
      <c r="J435" s="100"/>
      <c r="K435" s="166"/>
      <c r="L435" s="166"/>
      <c r="M435" s="166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</row>
    <row r="436" spans="1:32" ht="18" x14ac:dyDescent="0.25">
      <c r="A436" s="76">
        <f t="shared" si="38"/>
        <v>41886</v>
      </c>
      <c r="B436" s="196">
        <v>23925.9</v>
      </c>
      <c r="C436">
        <v>21896.3</v>
      </c>
      <c r="D436" s="196">
        <v>72.900000000000006</v>
      </c>
      <c r="E436">
        <v>60.1</v>
      </c>
      <c r="F436" s="195">
        <f t="shared" si="39"/>
        <v>23998.800000000003</v>
      </c>
      <c r="G436" s="191">
        <f t="shared" si="40"/>
        <v>21956.399999999998</v>
      </c>
      <c r="H436" s="33">
        <f t="shared" si="41"/>
        <v>9.3020713778215303E-2</v>
      </c>
      <c r="J436" s="164"/>
      <c r="K436" s="166"/>
      <c r="L436" s="166"/>
      <c r="M436" s="166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</row>
    <row r="437" spans="1:32" ht="15" x14ac:dyDescent="0.2">
      <c r="A437" s="76">
        <f t="shared" si="38"/>
        <v>41893</v>
      </c>
      <c r="B437">
        <v>25187.8</v>
      </c>
      <c r="C437">
        <v>22745.4</v>
      </c>
      <c r="D437">
        <v>277.2</v>
      </c>
      <c r="E437">
        <v>134.30000000000001</v>
      </c>
      <c r="F437">
        <f t="shared" si="39"/>
        <v>25465</v>
      </c>
      <c r="G437">
        <f t="shared" si="40"/>
        <v>22879.7</v>
      </c>
      <c r="H437" s="33">
        <f t="shared" si="41"/>
        <v>0.11299536270143395</v>
      </c>
      <c r="J437" s="164"/>
      <c r="K437" s="166"/>
      <c r="L437" s="166"/>
      <c r="M437" s="166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</row>
    <row r="438" spans="1:32" ht="15" x14ac:dyDescent="0.2">
      <c r="A438" s="76">
        <f t="shared" si="38"/>
        <v>41900</v>
      </c>
      <c r="B438">
        <v>27337.9</v>
      </c>
      <c r="C438">
        <v>25119.7</v>
      </c>
      <c r="D438">
        <v>692.6</v>
      </c>
      <c r="E438">
        <v>576.79999999999995</v>
      </c>
      <c r="F438">
        <f t="shared" si="39"/>
        <v>28030.5</v>
      </c>
      <c r="G438">
        <f t="shared" si="40"/>
        <v>25696.5</v>
      </c>
      <c r="H438" s="33">
        <f t="shared" si="41"/>
        <v>9.0829490397524859E-2</v>
      </c>
      <c r="I438">
        <f>+F438-F437</f>
        <v>2565.5</v>
      </c>
      <c r="J438">
        <f>+G438-G437</f>
        <v>2816.7999999999993</v>
      </c>
      <c r="K438" s="166"/>
      <c r="L438" s="166"/>
      <c r="M438" s="166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</row>
    <row r="439" spans="1:32" ht="15" x14ac:dyDescent="0.2">
      <c r="A439" s="76">
        <f t="shared" si="38"/>
        <v>41907</v>
      </c>
      <c r="B439">
        <v>27454.6</v>
      </c>
      <c r="C439">
        <v>25590.2</v>
      </c>
      <c r="D439">
        <v>1445.1</v>
      </c>
      <c r="E439">
        <v>967.1</v>
      </c>
      <c r="F439">
        <f t="shared" si="39"/>
        <v>28899.699999999997</v>
      </c>
      <c r="G439">
        <f t="shared" si="40"/>
        <v>26557.3</v>
      </c>
      <c r="H439" s="33">
        <f t="shared" si="41"/>
        <v>8.8201737375410927E-2</v>
      </c>
      <c r="I439">
        <f>+F439-F438</f>
        <v>869.19999999999709</v>
      </c>
      <c r="J439" s="164"/>
      <c r="K439" s="166"/>
      <c r="L439" s="166"/>
      <c r="M439" s="166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</row>
    <row r="440" spans="1:32" ht="15" x14ac:dyDescent="0.2">
      <c r="A440" s="76">
        <f t="shared" si="38"/>
        <v>41914</v>
      </c>
      <c r="B440">
        <v>27405.4</v>
      </c>
      <c r="C440">
        <v>25668.2</v>
      </c>
      <c r="D440">
        <v>2341.6999999999998</v>
      </c>
      <c r="E440">
        <v>1818.9</v>
      </c>
      <c r="F440">
        <f t="shared" si="39"/>
        <v>29747.100000000002</v>
      </c>
      <c r="G440">
        <f t="shared" si="40"/>
        <v>27487.100000000002</v>
      </c>
      <c r="H440" s="33">
        <f t="shared" si="41"/>
        <v>8.2220387017910124E-2</v>
      </c>
      <c r="I440">
        <f>+F440-F439</f>
        <v>847.40000000000509</v>
      </c>
      <c r="J440" s="164"/>
      <c r="K440" s="166"/>
      <c r="L440" s="166"/>
      <c r="M440" s="166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</row>
    <row r="441" spans="1:32" ht="15" x14ac:dyDescent="0.2">
      <c r="A441" s="76">
        <f t="shared" si="38"/>
        <v>41921</v>
      </c>
      <c r="B441">
        <v>26811.8</v>
      </c>
      <c r="C441">
        <v>25668.2</v>
      </c>
      <c r="D441">
        <v>3794.9</v>
      </c>
      <c r="E441">
        <v>1818.9</v>
      </c>
      <c r="F441">
        <f t="shared" si="39"/>
        <v>30606.7</v>
      </c>
      <c r="G441">
        <f t="shared" si="40"/>
        <v>27487.100000000002</v>
      </c>
      <c r="H441" s="33">
        <f t="shared" si="41"/>
        <v>0.11349323864649219</v>
      </c>
      <c r="I441">
        <f t="shared" ref="I441:I477" si="42">+F441-F440</f>
        <v>859.59999999999854</v>
      </c>
      <c r="J441" s="164"/>
      <c r="K441" s="166"/>
      <c r="L441" s="166"/>
      <c r="M441" s="166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</row>
    <row r="442" spans="1:32" ht="15" x14ac:dyDescent="0.2">
      <c r="A442" s="76">
        <f t="shared" si="38"/>
        <v>41928</v>
      </c>
      <c r="B442">
        <v>27098.5</v>
      </c>
      <c r="C442">
        <v>25668.2</v>
      </c>
      <c r="D442">
        <v>5675</v>
      </c>
      <c r="E442">
        <v>1818.9</v>
      </c>
      <c r="F442">
        <f t="shared" si="39"/>
        <v>32773.5</v>
      </c>
      <c r="G442">
        <f t="shared" si="40"/>
        <v>27487.100000000002</v>
      </c>
      <c r="H442" s="33">
        <f t="shared" si="41"/>
        <v>0.1923229442174692</v>
      </c>
      <c r="I442">
        <f t="shared" si="42"/>
        <v>2166.7999999999993</v>
      </c>
      <c r="J442" s="164"/>
      <c r="K442" s="166"/>
      <c r="L442" s="166"/>
      <c r="M442" s="166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</row>
    <row r="443" spans="1:32" ht="15" x14ac:dyDescent="0.2">
      <c r="A443" s="76">
        <f t="shared" si="38"/>
        <v>41935</v>
      </c>
      <c r="B443">
        <v>26580.799999999999</v>
      </c>
      <c r="C443">
        <v>25287</v>
      </c>
      <c r="D443">
        <v>7454.6</v>
      </c>
      <c r="E443">
        <v>6942.1</v>
      </c>
      <c r="F443">
        <f t="shared" si="39"/>
        <v>34035.4</v>
      </c>
      <c r="G443">
        <f t="shared" si="40"/>
        <v>32229.1</v>
      </c>
      <c r="H443" s="33">
        <f t="shared" si="41"/>
        <v>5.6045623365219788E-2</v>
      </c>
      <c r="I443">
        <f t="shared" si="42"/>
        <v>1261.9000000000015</v>
      </c>
      <c r="J443" s="164"/>
      <c r="K443" s="166"/>
      <c r="L443" s="166"/>
      <c r="M443" s="166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</row>
    <row r="444" spans="1:32" ht="15" x14ac:dyDescent="0.2">
      <c r="A444" s="76">
        <f t="shared" si="38"/>
        <v>41942</v>
      </c>
      <c r="B444">
        <v>25275.1</v>
      </c>
      <c r="C444">
        <v>24145.599999999999</v>
      </c>
      <c r="D444">
        <v>10370.200000000001</v>
      </c>
      <c r="E444">
        <v>9080.6</v>
      </c>
      <c r="F444">
        <f t="shared" si="39"/>
        <v>35645.300000000003</v>
      </c>
      <c r="G444">
        <f t="shared" si="40"/>
        <v>33226.199999999997</v>
      </c>
      <c r="H444" s="33">
        <f t="shared" si="41"/>
        <v>7.2807001703475205E-2</v>
      </c>
      <c r="I444">
        <f t="shared" si="42"/>
        <v>1609.9000000000015</v>
      </c>
      <c r="J444" s="164"/>
      <c r="K444" s="166"/>
      <c r="L444" s="166"/>
      <c r="M444" s="166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</row>
    <row r="445" spans="1:32" ht="15" x14ac:dyDescent="0.2">
      <c r="A445" s="76">
        <f t="shared" ref="A445:A508" si="43">+A444+7</f>
        <v>41949</v>
      </c>
      <c r="B445">
        <v>24080.7</v>
      </c>
      <c r="C445">
        <v>22928.799999999999</v>
      </c>
      <c r="D445">
        <v>12639</v>
      </c>
      <c r="E445">
        <v>11075.8</v>
      </c>
      <c r="F445">
        <f t="shared" si="39"/>
        <v>36719.699999999997</v>
      </c>
      <c r="G445">
        <f t="shared" si="40"/>
        <v>34004.6</v>
      </c>
      <c r="H445" s="33">
        <f t="shared" si="41"/>
        <v>7.9845079783323447E-2</v>
      </c>
      <c r="I445">
        <f t="shared" si="42"/>
        <v>1074.3999999999942</v>
      </c>
      <c r="J445" s="164"/>
      <c r="K445" s="166"/>
      <c r="L445" s="166"/>
      <c r="M445" s="166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</row>
    <row r="446" spans="1:32" ht="15" x14ac:dyDescent="0.2">
      <c r="A446" s="76">
        <f t="shared" si="43"/>
        <v>41956</v>
      </c>
      <c r="B446">
        <v>21486.7</v>
      </c>
      <c r="C446">
        <v>21816.6</v>
      </c>
      <c r="D446">
        <v>15715.9</v>
      </c>
      <c r="E446">
        <v>13489.7</v>
      </c>
      <c r="F446">
        <f t="shared" si="39"/>
        <v>37202.6</v>
      </c>
      <c r="G446">
        <f t="shared" si="40"/>
        <v>35306.300000000003</v>
      </c>
      <c r="H446" s="33">
        <f t="shared" si="41"/>
        <v>5.3709961111756188E-2</v>
      </c>
      <c r="I446">
        <f t="shared" si="42"/>
        <v>482.90000000000146</v>
      </c>
      <c r="J446" s="164"/>
      <c r="K446" s="166"/>
      <c r="L446" s="166"/>
      <c r="M446" s="166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</row>
    <row r="447" spans="1:32" ht="15" x14ac:dyDescent="0.2">
      <c r="A447" s="76">
        <f t="shared" si="43"/>
        <v>41963</v>
      </c>
      <c r="B447">
        <v>20191.099999999999</v>
      </c>
      <c r="C447">
        <v>21378.7</v>
      </c>
      <c r="D447">
        <v>18279.599999999999</v>
      </c>
      <c r="E447">
        <v>15333.4</v>
      </c>
      <c r="F447">
        <f t="shared" si="39"/>
        <v>38470.699999999997</v>
      </c>
      <c r="G447">
        <f t="shared" si="40"/>
        <v>36712.1</v>
      </c>
      <c r="H447" s="33">
        <f t="shared" si="41"/>
        <v>4.7902462675793567E-2</v>
      </c>
      <c r="I447">
        <f t="shared" si="42"/>
        <v>1268.0999999999985</v>
      </c>
      <c r="J447" s="164">
        <f>AVERAGE(I444:I447)</f>
        <v>1108.8249999999989</v>
      </c>
      <c r="K447" s="166"/>
      <c r="L447" s="166"/>
      <c r="M447" s="166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</row>
    <row r="448" spans="1:32" ht="15" x14ac:dyDescent="0.2">
      <c r="A448" s="76">
        <f t="shared" si="43"/>
        <v>41970</v>
      </c>
      <c r="B448">
        <v>19333.7</v>
      </c>
      <c r="C448">
        <v>20305.900000000001</v>
      </c>
      <c r="D448">
        <v>20316.599999999999</v>
      </c>
      <c r="E448">
        <v>17211.599999999999</v>
      </c>
      <c r="F448">
        <f t="shared" si="39"/>
        <v>39650.300000000003</v>
      </c>
      <c r="G448">
        <f t="shared" si="40"/>
        <v>37517.5</v>
      </c>
      <c r="H448" s="33">
        <f t="shared" si="41"/>
        <v>5.6848137535816745E-2</v>
      </c>
      <c r="I448">
        <f t="shared" si="42"/>
        <v>1179.6000000000058</v>
      </c>
      <c r="J448" s="33">
        <f>+I448/J447-1</f>
        <v>6.3828827813231959E-2</v>
      </c>
      <c r="K448" s="166"/>
      <c r="L448" s="166"/>
      <c r="M448" s="166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</row>
    <row r="449" spans="1:32" ht="15" x14ac:dyDescent="0.2">
      <c r="A449" s="76">
        <f t="shared" si="43"/>
        <v>41977</v>
      </c>
      <c r="B449">
        <v>17731.8</v>
      </c>
      <c r="C449">
        <v>19703.2</v>
      </c>
      <c r="D449">
        <v>22728.799999999999</v>
      </c>
      <c r="E449">
        <v>18922.8</v>
      </c>
      <c r="F449">
        <f t="shared" si="39"/>
        <v>40460.6</v>
      </c>
      <c r="G449">
        <f t="shared" si="40"/>
        <v>38626</v>
      </c>
      <c r="H449" s="33">
        <f t="shared" si="41"/>
        <v>4.7496504944855689E-2</v>
      </c>
      <c r="I449">
        <f t="shared" si="42"/>
        <v>810.29999999999563</v>
      </c>
      <c r="J449" s="164"/>
      <c r="K449" s="166"/>
      <c r="L449" s="166"/>
      <c r="M449" s="166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</row>
    <row r="450" spans="1:32" ht="15" x14ac:dyDescent="0.2">
      <c r="A450" s="76">
        <f t="shared" si="43"/>
        <v>41984</v>
      </c>
      <c r="B450">
        <v>16537.2</v>
      </c>
      <c r="C450">
        <v>18549.5</v>
      </c>
      <c r="D450">
        <v>24619.4</v>
      </c>
      <c r="E450">
        <v>20414.8</v>
      </c>
      <c r="F450">
        <f t="shared" si="39"/>
        <v>41156.600000000006</v>
      </c>
      <c r="G450">
        <f t="shared" si="40"/>
        <v>38964.300000000003</v>
      </c>
      <c r="H450" s="33">
        <f t="shared" si="41"/>
        <v>5.6264324009413835E-2</v>
      </c>
      <c r="I450">
        <f t="shared" si="42"/>
        <v>696.00000000000728</v>
      </c>
      <c r="J450" s="164"/>
      <c r="K450" s="166"/>
      <c r="L450" s="166"/>
      <c r="M450" s="166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</row>
    <row r="451" spans="1:32" ht="15" x14ac:dyDescent="0.2">
      <c r="A451" s="76">
        <f t="shared" si="43"/>
        <v>41991</v>
      </c>
      <c r="B451">
        <v>14780.7</v>
      </c>
      <c r="C451">
        <v>17824.099999999999</v>
      </c>
      <c r="D451">
        <v>26954.5</v>
      </c>
      <c r="E451">
        <v>21860.400000000001</v>
      </c>
      <c r="F451">
        <f t="shared" si="39"/>
        <v>41735.199999999997</v>
      </c>
      <c r="G451">
        <f t="shared" si="40"/>
        <v>39684.5</v>
      </c>
      <c r="H451" s="33">
        <f t="shared" si="41"/>
        <v>5.16750872506897E-2</v>
      </c>
      <c r="I451">
        <f t="shared" si="42"/>
        <v>578.59999999999127</v>
      </c>
      <c r="J451" s="164"/>
      <c r="K451" s="166"/>
      <c r="L451" s="166"/>
      <c r="M451" s="166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</row>
    <row r="452" spans="1:32" ht="15" x14ac:dyDescent="0.2">
      <c r="A452" s="76">
        <f t="shared" si="43"/>
        <v>41998</v>
      </c>
      <c r="B452">
        <v>14325.7</v>
      </c>
      <c r="C452">
        <v>17239.5</v>
      </c>
      <c r="D452">
        <v>28020.5</v>
      </c>
      <c r="E452">
        <v>23356.1</v>
      </c>
      <c r="F452">
        <f t="shared" si="39"/>
        <v>42346.2</v>
      </c>
      <c r="G452">
        <f t="shared" si="40"/>
        <v>40595.599999999999</v>
      </c>
      <c r="H452" s="33">
        <f t="shared" si="41"/>
        <v>4.3122900018721211E-2</v>
      </c>
      <c r="I452">
        <f t="shared" si="42"/>
        <v>611</v>
      </c>
      <c r="J452" s="164"/>
      <c r="K452" s="166"/>
      <c r="L452" s="166"/>
      <c r="M452" s="166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</row>
    <row r="453" spans="1:32" ht="15" x14ac:dyDescent="0.2">
      <c r="A453" s="76">
        <f t="shared" si="43"/>
        <v>42005</v>
      </c>
      <c r="B453">
        <v>13546.1</v>
      </c>
      <c r="C453">
        <v>15719.6</v>
      </c>
      <c r="D453">
        <v>29643.8</v>
      </c>
      <c r="E453">
        <v>25031.4</v>
      </c>
      <c r="F453">
        <f t="shared" si="39"/>
        <v>43189.9</v>
      </c>
      <c r="G453">
        <f t="shared" si="40"/>
        <v>40751</v>
      </c>
      <c r="H453" s="33">
        <f t="shared" si="41"/>
        <v>5.9848838065323484E-2</v>
      </c>
      <c r="I453">
        <f t="shared" si="42"/>
        <v>843.70000000000437</v>
      </c>
      <c r="J453" s="164"/>
      <c r="K453" s="166"/>
      <c r="L453" s="166"/>
      <c r="M453" s="166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</row>
    <row r="454" spans="1:32" ht="15" x14ac:dyDescent="0.2">
      <c r="A454" s="76">
        <f t="shared" si="43"/>
        <v>42012</v>
      </c>
      <c r="B454">
        <v>12930.5</v>
      </c>
      <c r="C454">
        <v>14857.9</v>
      </c>
      <c r="D454">
        <v>31392.5</v>
      </c>
      <c r="E454">
        <v>26587.3</v>
      </c>
      <c r="F454">
        <f t="shared" si="39"/>
        <v>44323</v>
      </c>
      <c r="G454">
        <f t="shared" si="40"/>
        <v>41445.199999999997</v>
      </c>
      <c r="H454" s="33">
        <f t="shared" si="41"/>
        <v>6.9436267649812367E-2</v>
      </c>
      <c r="I454">
        <f t="shared" si="42"/>
        <v>1133.0999999999985</v>
      </c>
      <c r="J454" s="164"/>
      <c r="K454" s="166"/>
      <c r="L454" s="166"/>
      <c r="M454" s="166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</row>
    <row r="455" spans="1:32" ht="15" x14ac:dyDescent="0.2">
      <c r="A455" s="76">
        <f t="shared" si="43"/>
        <v>42019</v>
      </c>
      <c r="B455">
        <v>11312.8</v>
      </c>
      <c r="C455">
        <v>13897.6</v>
      </c>
      <c r="D455">
        <v>32880</v>
      </c>
      <c r="E455">
        <v>28104</v>
      </c>
      <c r="F455">
        <f t="shared" si="39"/>
        <v>44192.800000000003</v>
      </c>
      <c r="G455">
        <f t="shared" si="40"/>
        <v>42001.599999999999</v>
      </c>
      <c r="H455" s="33">
        <f t="shared" si="41"/>
        <v>5.2169441164146235E-2</v>
      </c>
      <c r="I455">
        <f t="shared" si="42"/>
        <v>-130.19999999999709</v>
      </c>
      <c r="J455" s="164"/>
      <c r="K455" s="166"/>
      <c r="L455" s="166"/>
      <c r="M455" s="166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</row>
    <row r="456" spans="1:32" ht="15" x14ac:dyDescent="0.2">
      <c r="A456" s="76">
        <f t="shared" si="43"/>
        <v>42026</v>
      </c>
      <c r="B456">
        <v>10571.4</v>
      </c>
      <c r="C456">
        <v>12358.8</v>
      </c>
      <c r="D456">
        <v>34376</v>
      </c>
      <c r="E456">
        <v>30086.400000000001</v>
      </c>
      <c r="F456">
        <f t="shared" si="39"/>
        <v>44947.4</v>
      </c>
      <c r="G456">
        <f t="shared" si="40"/>
        <v>42445.2</v>
      </c>
      <c r="H456" s="33">
        <f t="shared" si="41"/>
        <v>5.8951306625955491E-2</v>
      </c>
      <c r="I456">
        <f t="shared" si="42"/>
        <v>754.59999999999854</v>
      </c>
      <c r="J456" s="164"/>
      <c r="K456" s="166"/>
      <c r="L456" s="166"/>
      <c r="M456" s="166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</row>
    <row r="457" spans="1:32" ht="15" x14ac:dyDescent="0.2">
      <c r="A457" s="76">
        <f t="shared" si="43"/>
        <v>42033</v>
      </c>
      <c r="B457">
        <v>8894.6</v>
      </c>
      <c r="C457">
        <v>11427.7</v>
      </c>
      <c r="D457">
        <v>36542.400000000001</v>
      </c>
      <c r="E457">
        <v>31452.799999999999</v>
      </c>
      <c r="F457">
        <f t="shared" si="39"/>
        <v>45437</v>
      </c>
      <c r="G457">
        <f t="shared" si="40"/>
        <v>42880.5</v>
      </c>
      <c r="H457" s="33">
        <f t="shared" si="41"/>
        <v>5.9619174216718474E-2</v>
      </c>
      <c r="I457">
        <f t="shared" si="42"/>
        <v>489.59999999999854</v>
      </c>
      <c r="J457" s="164"/>
      <c r="K457" s="166"/>
      <c r="L457" s="166"/>
      <c r="M457" s="166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</row>
    <row r="458" spans="1:32" ht="15" x14ac:dyDescent="0.2">
      <c r="A458" s="76">
        <f t="shared" si="43"/>
        <v>42040</v>
      </c>
      <c r="B458">
        <v>8037</v>
      </c>
      <c r="C458">
        <v>10107.299999999999</v>
      </c>
      <c r="D458">
        <v>38145.5</v>
      </c>
      <c r="E458">
        <v>32946.800000000003</v>
      </c>
      <c r="F458">
        <v>46182.400000000001</v>
      </c>
      <c r="G458">
        <f t="shared" si="40"/>
        <v>43054.100000000006</v>
      </c>
      <c r="H458" s="33">
        <f t="shared" si="41"/>
        <v>7.2659746690791227E-2</v>
      </c>
      <c r="I458">
        <f t="shared" si="42"/>
        <v>745.40000000000146</v>
      </c>
      <c r="J458" s="164"/>
      <c r="K458" s="166"/>
      <c r="L458" s="166"/>
      <c r="M458" s="166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</row>
    <row r="459" spans="1:32" ht="15" x14ac:dyDescent="0.2">
      <c r="A459" s="76">
        <f t="shared" si="43"/>
        <v>42047</v>
      </c>
      <c r="B459">
        <v>7187.9</v>
      </c>
      <c r="C459">
        <v>8854</v>
      </c>
      <c r="D459">
        <v>39474.1</v>
      </c>
      <c r="E459">
        <v>34211.800000000003</v>
      </c>
      <c r="F459">
        <f t="shared" si="39"/>
        <v>46662</v>
      </c>
      <c r="G459">
        <f t="shared" si="40"/>
        <v>43065.8</v>
      </c>
      <c r="H459" s="33">
        <f t="shared" si="41"/>
        <v>8.3504776411909232E-2</v>
      </c>
      <c r="I459">
        <f t="shared" si="42"/>
        <v>479.59999999999854</v>
      </c>
      <c r="J459" s="164"/>
      <c r="K459" s="166"/>
      <c r="L459" s="166"/>
      <c r="M459" s="166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</row>
    <row r="460" spans="1:32" ht="15" x14ac:dyDescent="0.2">
      <c r="A460" s="76">
        <f t="shared" si="43"/>
        <v>42054</v>
      </c>
      <c r="B460">
        <v>6543.9</v>
      </c>
      <c r="C460">
        <v>7384.8</v>
      </c>
      <c r="D460">
        <v>40577.4</v>
      </c>
      <c r="E460">
        <v>36008</v>
      </c>
      <c r="F460">
        <f t="shared" ref="F460:F523" si="44">+B460+D460</f>
        <v>47121.3</v>
      </c>
      <c r="G460">
        <f t="shared" ref="G460:G523" si="45">+C460+E460</f>
        <v>43392.800000000003</v>
      </c>
      <c r="H460" s="33">
        <f t="shared" si="41"/>
        <v>8.5924392986854947E-2</v>
      </c>
      <c r="I460">
        <f t="shared" si="42"/>
        <v>459.30000000000291</v>
      </c>
      <c r="J460" s="164"/>
      <c r="K460" s="166"/>
      <c r="L460" s="166"/>
      <c r="M460" s="166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</row>
    <row r="461" spans="1:32" ht="15" x14ac:dyDescent="0.2">
      <c r="A461" s="76">
        <f t="shared" si="43"/>
        <v>42061</v>
      </c>
      <c r="B461">
        <v>6275.1</v>
      </c>
      <c r="C461">
        <v>6983.9</v>
      </c>
      <c r="D461">
        <v>41345.599999999999</v>
      </c>
      <c r="E461">
        <v>37182.400000000001</v>
      </c>
      <c r="F461">
        <f t="shared" si="44"/>
        <v>47620.7</v>
      </c>
      <c r="G461">
        <f t="shared" si="45"/>
        <v>44166.3</v>
      </c>
      <c r="H461" s="33">
        <f t="shared" si="41"/>
        <v>7.8213479508131734E-2</v>
      </c>
      <c r="I461">
        <f t="shared" si="42"/>
        <v>499.39999999999418</v>
      </c>
      <c r="J461" s="164"/>
      <c r="K461" s="166"/>
      <c r="L461" s="166"/>
      <c r="M461" s="166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</row>
    <row r="462" spans="1:32" ht="15" x14ac:dyDescent="0.2">
      <c r="A462" s="76">
        <f t="shared" si="43"/>
        <v>42068</v>
      </c>
      <c r="B462">
        <v>5794.3</v>
      </c>
      <c r="C462">
        <v>6234.3</v>
      </c>
      <c r="D462">
        <v>41941.9</v>
      </c>
      <c r="E462">
        <v>37996</v>
      </c>
      <c r="F462">
        <f t="shared" si="44"/>
        <v>47736.200000000004</v>
      </c>
      <c r="G462">
        <f t="shared" si="45"/>
        <v>44230.3</v>
      </c>
      <c r="H462" s="33">
        <f t="shared" si="41"/>
        <v>7.9264666981684551E-2</v>
      </c>
      <c r="I462">
        <f t="shared" si="42"/>
        <v>115.50000000000728</v>
      </c>
      <c r="J462" s="164"/>
      <c r="K462" s="166"/>
      <c r="L462" s="166"/>
      <c r="M462" s="166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</row>
    <row r="463" spans="1:32" ht="15" x14ac:dyDescent="0.2">
      <c r="A463" s="76">
        <f t="shared" si="43"/>
        <v>42075</v>
      </c>
      <c r="B463">
        <v>5497.1</v>
      </c>
      <c r="C463">
        <v>5317.4</v>
      </c>
      <c r="D463">
        <v>42478.7</v>
      </c>
      <c r="E463">
        <v>39115.1</v>
      </c>
      <c r="F463">
        <f t="shared" si="44"/>
        <v>47975.799999999996</v>
      </c>
      <c r="G463">
        <f t="shared" si="45"/>
        <v>44432.5</v>
      </c>
      <c r="H463" s="33">
        <f t="shared" si="41"/>
        <v>7.9745681651943956E-2</v>
      </c>
      <c r="I463">
        <f t="shared" si="42"/>
        <v>239.59999999999127</v>
      </c>
      <c r="J463" s="164"/>
      <c r="K463" s="166"/>
      <c r="L463" s="166"/>
      <c r="M463" s="166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</row>
    <row r="464" spans="1:32" ht="15" x14ac:dyDescent="0.2">
      <c r="A464" s="76">
        <f t="shared" si="43"/>
        <v>42082</v>
      </c>
      <c r="B464">
        <v>5242.2</v>
      </c>
      <c r="C464">
        <v>4609.1000000000004</v>
      </c>
      <c r="D464">
        <v>43227.199999999997</v>
      </c>
      <c r="E464">
        <v>39835.199999999997</v>
      </c>
      <c r="F464">
        <f t="shared" si="44"/>
        <v>48469.399999999994</v>
      </c>
      <c r="G464">
        <f t="shared" si="45"/>
        <v>44444.299999999996</v>
      </c>
      <c r="H464" s="33">
        <f t="shared" si="41"/>
        <v>9.0565044336394118E-2</v>
      </c>
      <c r="I464">
        <f t="shared" si="42"/>
        <v>493.59999999999854</v>
      </c>
      <c r="J464" s="164"/>
      <c r="K464" s="166"/>
      <c r="L464" s="166"/>
      <c r="M464" s="166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</row>
    <row r="465" spans="1:32" ht="15" x14ac:dyDescent="0.2">
      <c r="A465" s="76">
        <f t="shared" si="43"/>
        <v>42089</v>
      </c>
      <c r="B465">
        <v>4604.3999999999996</v>
      </c>
      <c r="C465">
        <v>4015.9</v>
      </c>
      <c r="D465">
        <v>43892.4</v>
      </c>
      <c r="E465">
        <v>40494.6</v>
      </c>
      <c r="F465">
        <f t="shared" si="44"/>
        <v>48496.800000000003</v>
      </c>
      <c r="G465">
        <f t="shared" si="45"/>
        <v>44510.5</v>
      </c>
      <c r="H465" s="33">
        <f t="shared" si="41"/>
        <v>8.9558643466148613E-2</v>
      </c>
      <c r="I465">
        <f t="shared" si="42"/>
        <v>27.400000000008731</v>
      </c>
      <c r="J465" s="164"/>
      <c r="K465" s="166"/>
      <c r="L465" s="166"/>
      <c r="M465" s="166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</row>
    <row r="466" spans="1:32" ht="15" x14ac:dyDescent="0.2">
      <c r="A466" s="76">
        <f t="shared" si="43"/>
        <v>42096</v>
      </c>
      <c r="B466">
        <v>3803.3</v>
      </c>
      <c r="C466">
        <v>3394.6</v>
      </c>
      <c r="D466">
        <v>44420.800000000003</v>
      </c>
      <c r="E466">
        <v>41195</v>
      </c>
      <c r="F466">
        <f t="shared" si="44"/>
        <v>48224.100000000006</v>
      </c>
      <c r="G466">
        <f t="shared" si="45"/>
        <v>44589.599999999999</v>
      </c>
      <c r="H466" s="33">
        <f t="shared" si="41"/>
        <v>8.1510038215189429E-2</v>
      </c>
      <c r="I466">
        <f t="shared" si="42"/>
        <v>-272.69999999999709</v>
      </c>
      <c r="J466" s="164"/>
      <c r="K466" s="166"/>
      <c r="L466" s="166"/>
      <c r="M466" s="166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</row>
    <row r="467" spans="1:32" ht="15" x14ac:dyDescent="0.2">
      <c r="A467" s="76">
        <f t="shared" si="43"/>
        <v>42103</v>
      </c>
      <c r="B467">
        <v>3552.7</v>
      </c>
      <c r="C467">
        <v>3074.7</v>
      </c>
      <c r="D467">
        <v>44983.9</v>
      </c>
      <c r="E467">
        <v>41534.199999999997</v>
      </c>
      <c r="F467">
        <f t="shared" si="44"/>
        <v>48536.6</v>
      </c>
      <c r="G467">
        <f t="shared" si="45"/>
        <v>44608.899999999994</v>
      </c>
      <c r="H467" s="33">
        <f t="shared" ref="H467:H508" si="46">+F467/G467-1</f>
        <v>8.804745241420453E-2</v>
      </c>
      <c r="I467">
        <f t="shared" si="42"/>
        <v>312.49999999999272</v>
      </c>
      <c r="J467" s="164"/>
      <c r="K467" s="166"/>
      <c r="L467" s="166"/>
      <c r="M467" s="166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</row>
    <row r="468" spans="1:32" ht="15" x14ac:dyDescent="0.2">
      <c r="A468" s="76">
        <f t="shared" si="43"/>
        <v>42110</v>
      </c>
      <c r="B468">
        <v>3499</v>
      </c>
      <c r="C468">
        <v>2893.2</v>
      </c>
      <c r="D468">
        <v>45139.8</v>
      </c>
      <c r="E468">
        <v>41716.5</v>
      </c>
      <c r="F468">
        <f t="shared" si="44"/>
        <v>48638.8</v>
      </c>
      <c r="G468">
        <f t="shared" si="45"/>
        <v>44609.7</v>
      </c>
      <c r="H468" s="33">
        <f t="shared" si="46"/>
        <v>9.0318921669502616E-2</v>
      </c>
      <c r="I468">
        <f t="shared" si="42"/>
        <v>102.20000000000437</v>
      </c>
      <c r="J468" s="164"/>
      <c r="K468" s="166"/>
      <c r="L468" s="166"/>
      <c r="M468" s="166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</row>
    <row r="469" spans="1:32" ht="15" x14ac:dyDescent="0.2">
      <c r="A469" s="76">
        <f t="shared" si="43"/>
        <v>42117</v>
      </c>
      <c r="B469">
        <v>3668.2</v>
      </c>
      <c r="C469">
        <v>2604.1</v>
      </c>
      <c r="D469">
        <v>45403.9</v>
      </c>
      <c r="E469">
        <v>41989.1</v>
      </c>
      <c r="F469">
        <f t="shared" si="44"/>
        <v>49072.1</v>
      </c>
      <c r="G469">
        <f t="shared" si="45"/>
        <v>44593.2</v>
      </c>
      <c r="H469" s="33">
        <f t="shared" si="46"/>
        <v>0.10043908039790828</v>
      </c>
      <c r="I469">
        <f t="shared" si="42"/>
        <v>433.29999999999563</v>
      </c>
      <c r="J469" s="164">
        <v>3973.9</v>
      </c>
      <c r="K469" s="164"/>
      <c r="L469" s="166"/>
      <c r="M469" s="166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</row>
    <row r="470" spans="1:32" ht="15" x14ac:dyDescent="0.2">
      <c r="A470" s="76">
        <f t="shared" si="43"/>
        <v>42124</v>
      </c>
      <c r="B470">
        <v>3820.4</v>
      </c>
      <c r="C470">
        <v>2512.5</v>
      </c>
      <c r="D470">
        <v>45590.6</v>
      </c>
      <c r="E470">
        <v>42121.5</v>
      </c>
      <c r="F470" s="118">
        <f t="shared" si="44"/>
        <v>49411</v>
      </c>
      <c r="G470">
        <f t="shared" si="45"/>
        <v>44634</v>
      </c>
      <c r="H470" s="33">
        <f t="shared" si="46"/>
        <v>0.10702603396513877</v>
      </c>
      <c r="I470">
        <f t="shared" si="42"/>
        <v>338.90000000000146</v>
      </c>
      <c r="J470" s="164">
        <v>4324.2</v>
      </c>
      <c r="K470" s="164"/>
      <c r="L470" s="166"/>
      <c r="M470" s="166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</row>
    <row r="471" spans="1:32" ht="15" x14ac:dyDescent="0.2">
      <c r="A471" s="76">
        <f t="shared" si="43"/>
        <v>42131</v>
      </c>
      <c r="B471">
        <v>3706.8</v>
      </c>
      <c r="C471">
        <v>2316.3000000000002</v>
      </c>
      <c r="D471">
        <v>45840.800000000003</v>
      </c>
      <c r="E471">
        <v>42391.3</v>
      </c>
      <c r="F471">
        <f t="shared" si="44"/>
        <v>49547.600000000006</v>
      </c>
      <c r="G471">
        <f t="shared" si="45"/>
        <v>44707.600000000006</v>
      </c>
      <c r="H471" s="33">
        <f t="shared" si="46"/>
        <v>0.10825899847005882</v>
      </c>
      <c r="I471">
        <f t="shared" si="42"/>
        <v>136.60000000000582</v>
      </c>
      <c r="J471" s="164">
        <v>4412.2</v>
      </c>
      <c r="K471" s="164"/>
      <c r="L471" s="166"/>
      <c r="M471" s="166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</row>
    <row r="472" spans="1:32" ht="15" x14ac:dyDescent="0.2">
      <c r="A472" s="76">
        <f t="shared" si="43"/>
        <v>42138</v>
      </c>
      <c r="B472">
        <v>3601.6</v>
      </c>
      <c r="C472">
        <v>2275.8000000000002</v>
      </c>
      <c r="D472">
        <v>46044.9</v>
      </c>
      <c r="E472">
        <v>42596.2</v>
      </c>
      <c r="F472">
        <f>+B472+D472</f>
        <v>49646.5</v>
      </c>
      <c r="G472">
        <f t="shared" si="45"/>
        <v>44872</v>
      </c>
      <c r="H472" s="33">
        <f t="shared" si="46"/>
        <v>0.10640265644499913</v>
      </c>
      <c r="I472">
        <f t="shared" si="42"/>
        <v>98.899999999994179</v>
      </c>
      <c r="J472" s="164">
        <v>4489.7</v>
      </c>
      <c r="K472" s="164"/>
      <c r="L472" s="166"/>
      <c r="M472" s="166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</row>
    <row r="473" spans="1:32" ht="15" x14ac:dyDescent="0.2">
      <c r="A473" s="76">
        <f t="shared" si="43"/>
        <v>42145</v>
      </c>
      <c r="B473">
        <v>3574.3</v>
      </c>
      <c r="C473">
        <v>2216.8000000000002</v>
      </c>
      <c r="D473">
        <v>46394.6</v>
      </c>
      <c r="E473">
        <v>42175.6</v>
      </c>
      <c r="F473">
        <f>+B473+D473</f>
        <v>49968.9</v>
      </c>
      <c r="G473">
        <f t="shared" si="45"/>
        <v>44392.4</v>
      </c>
      <c r="H473" s="33">
        <f t="shared" si="46"/>
        <v>0.1256183490867806</v>
      </c>
      <c r="I473">
        <f t="shared" si="42"/>
        <v>322.40000000000146</v>
      </c>
      <c r="J473" s="164">
        <v>4544.8</v>
      </c>
      <c r="K473" s="164"/>
      <c r="L473" s="166"/>
      <c r="M473" s="166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</row>
    <row r="474" spans="1:32" ht="15" x14ac:dyDescent="0.2">
      <c r="A474" s="76">
        <f t="shared" si="43"/>
        <v>42152</v>
      </c>
      <c r="B474">
        <v>3479.8</v>
      </c>
      <c r="C474">
        <v>2044.7</v>
      </c>
      <c r="D474">
        <v>46619.4</v>
      </c>
      <c r="E474">
        <v>42928.9</v>
      </c>
      <c r="F474">
        <f t="shared" si="44"/>
        <v>50099.200000000004</v>
      </c>
      <c r="G474">
        <f t="shared" si="45"/>
        <v>44973.599999999999</v>
      </c>
      <c r="H474" s="33">
        <f t="shared" si="46"/>
        <v>0.11396908408488549</v>
      </c>
      <c r="I474">
        <f t="shared" si="42"/>
        <v>130.30000000000291</v>
      </c>
      <c r="J474" s="164">
        <v>4891.8</v>
      </c>
      <c r="K474" s="164"/>
      <c r="L474" s="166"/>
      <c r="M474" s="166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</row>
    <row r="475" spans="1:32" ht="15" x14ac:dyDescent="0.2">
      <c r="A475" s="76">
        <f t="shared" si="43"/>
        <v>42159</v>
      </c>
      <c r="B475" s="118">
        <v>3399</v>
      </c>
      <c r="C475">
        <v>1984.3</v>
      </c>
      <c r="D475">
        <v>46864.2</v>
      </c>
      <c r="E475">
        <v>43076</v>
      </c>
      <c r="F475">
        <f t="shared" si="44"/>
        <v>50263.199999999997</v>
      </c>
      <c r="G475">
        <f t="shared" si="45"/>
        <v>45060.3</v>
      </c>
      <c r="H475" s="33">
        <f t="shared" si="46"/>
        <v>0.11546527652945038</v>
      </c>
      <c r="I475" s="118">
        <f t="shared" si="42"/>
        <v>163.99999999999272</v>
      </c>
      <c r="J475" s="164">
        <v>5281.1</v>
      </c>
      <c r="K475" s="164"/>
      <c r="L475" s="166"/>
      <c r="M475" s="166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</row>
    <row r="476" spans="1:32" ht="15" x14ac:dyDescent="0.2">
      <c r="A476" s="76">
        <f t="shared" si="43"/>
        <v>42166</v>
      </c>
      <c r="B476" s="118">
        <v>3178</v>
      </c>
      <c r="C476" s="118">
        <v>1890</v>
      </c>
      <c r="D476" s="118">
        <v>47218.1</v>
      </c>
      <c r="E476" s="118">
        <v>43268.3</v>
      </c>
      <c r="F476">
        <f t="shared" si="44"/>
        <v>50396.1</v>
      </c>
      <c r="G476">
        <f t="shared" si="45"/>
        <v>45158.3</v>
      </c>
      <c r="H476" s="33">
        <f t="shared" si="46"/>
        <v>0.11598753717478272</v>
      </c>
      <c r="I476">
        <f t="shared" si="42"/>
        <v>132.90000000000146</v>
      </c>
      <c r="J476" s="96">
        <v>5813.2</v>
      </c>
      <c r="K476" s="164"/>
      <c r="L476" s="166"/>
      <c r="M476" s="166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</row>
    <row r="477" spans="1:32" ht="15" x14ac:dyDescent="0.2">
      <c r="A477" s="76">
        <f t="shared" si="43"/>
        <v>42173</v>
      </c>
      <c r="B477">
        <v>3146.9</v>
      </c>
      <c r="C477" s="118">
        <v>2108.9</v>
      </c>
      <c r="D477" s="118">
        <v>47368</v>
      </c>
      <c r="E477" s="118">
        <v>43366.5</v>
      </c>
      <c r="F477">
        <f t="shared" si="44"/>
        <v>50514.9</v>
      </c>
      <c r="G477">
        <f t="shared" si="45"/>
        <v>45475.4</v>
      </c>
      <c r="H477" s="33">
        <f t="shared" si="46"/>
        <v>0.11081815662973837</v>
      </c>
      <c r="I477">
        <f t="shared" si="42"/>
        <v>118.80000000000291</v>
      </c>
      <c r="J477" s="164">
        <v>6015.7</v>
      </c>
      <c r="K477" s="164"/>
      <c r="L477" s="166"/>
      <c r="M477" s="166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</row>
    <row r="478" spans="1:32" ht="15" x14ac:dyDescent="0.2">
      <c r="A478" s="76">
        <f t="shared" si="43"/>
        <v>42180</v>
      </c>
      <c r="B478" s="118">
        <v>2849</v>
      </c>
      <c r="C478">
        <v>2023.2</v>
      </c>
      <c r="D478">
        <v>47655.6</v>
      </c>
      <c r="E478">
        <v>43492.800000000003</v>
      </c>
      <c r="F478">
        <f t="shared" si="44"/>
        <v>50504.6</v>
      </c>
      <c r="G478" s="118">
        <f t="shared" si="45"/>
        <v>45516</v>
      </c>
      <c r="H478" s="33">
        <f t="shared" si="46"/>
        <v>0.10960101942174183</v>
      </c>
      <c r="I478">
        <f t="shared" ref="I478:I483" si="47">+F478-F477</f>
        <v>-10.30000000000291</v>
      </c>
      <c r="J478" s="164">
        <v>6016.7</v>
      </c>
      <c r="K478" s="164"/>
      <c r="L478" s="166"/>
      <c r="M478" s="166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</row>
    <row r="479" spans="1:32" ht="15" x14ac:dyDescent="0.2">
      <c r="A479" s="76">
        <f t="shared" si="43"/>
        <v>42187</v>
      </c>
      <c r="B479">
        <v>2688.2</v>
      </c>
      <c r="C479" s="118">
        <v>1990</v>
      </c>
      <c r="D479">
        <v>47857.8</v>
      </c>
      <c r="E479">
        <v>43582.2</v>
      </c>
      <c r="F479" s="118">
        <f t="shared" si="44"/>
        <v>50546</v>
      </c>
      <c r="G479">
        <f t="shared" si="45"/>
        <v>45572.2</v>
      </c>
      <c r="H479" s="33">
        <f t="shared" si="46"/>
        <v>0.10914109917888548</v>
      </c>
      <c r="I479">
        <f t="shared" si="47"/>
        <v>41.400000000001455</v>
      </c>
      <c r="J479" s="164">
        <v>6344.3</v>
      </c>
      <c r="K479" s="164"/>
      <c r="L479" s="166"/>
      <c r="M479" s="166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</row>
    <row r="480" spans="1:32" ht="15" x14ac:dyDescent="0.2">
      <c r="A480" s="76">
        <f t="shared" si="43"/>
        <v>42194</v>
      </c>
      <c r="B480" s="118">
        <v>2565</v>
      </c>
      <c r="C480" s="118">
        <v>1932.9</v>
      </c>
      <c r="D480">
        <v>48026.400000000001</v>
      </c>
      <c r="E480" s="118">
        <v>43677</v>
      </c>
      <c r="F480">
        <f t="shared" si="44"/>
        <v>50591.4</v>
      </c>
      <c r="G480">
        <f t="shared" si="45"/>
        <v>45609.9</v>
      </c>
      <c r="H480" s="33">
        <f t="shared" si="46"/>
        <v>0.10921970887899346</v>
      </c>
      <c r="I480">
        <f t="shared" si="47"/>
        <v>45.400000000001455</v>
      </c>
      <c r="J480" s="164">
        <v>6851.3</v>
      </c>
      <c r="K480" s="164"/>
      <c r="L480" s="166"/>
      <c r="M480" s="166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</row>
    <row r="481" spans="1:32" ht="15" x14ac:dyDescent="0.2">
      <c r="A481" s="76">
        <f t="shared" si="43"/>
        <v>42201</v>
      </c>
      <c r="B481">
        <v>2329.9</v>
      </c>
      <c r="C481" s="118">
        <v>1996.9</v>
      </c>
      <c r="D481">
        <v>48342.3</v>
      </c>
      <c r="E481" s="118">
        <v>43839.7</v>
      </c>
      <c r="F481">
        <f t="shared" si="44"/>
        <v>50672.200000000004</v>
      </c>
      <c r="G481">
        <f t="shared" si="45"/>
        <v>45836.6</v>
      </c>
      <c r="H481" s="33">
        <f t="shared" si="46"/>
        <v>0.10549648097808317</v>
      </c>
      <c r="I481">
        <f t="shared" si="47"/>
        <v>80.80000000000291</v>
      </c>
      <c r="J481" s="164">
        <v>7093.1</v>
      </c>
      <c r="K481" s="164"/>
      <c r="L481" s="166"/>
      <c r="M481" s="166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</row>
    <row r="482" spans="1:32" ht="15" x14ac:dyDescent="0.2">
      <c r="A482" s="76">
        <f t="shared" si="43"/>
        <v>42208</v>
      </c>
      <c r="B482" s="96">
        <v>2618.1</v>
      </c>
      <c r="C482" s="96">
        <v>2078.9</v>
      </c>
      <c r="D482" s="96">
        <v>48470.9</v>
      </c>
      <c r="E482">
        <v>43945.1</v>
      </c>
      <c r="F482" s="118">
        <v>51089</v>
      </c>
      <c r="G482" s="187">
        <v>46024</v>
      </c>
      <c r="H482" s="33">
        <f t="shared" si="46"/>
        <v>0.11005127759429856</v>
      </c>
      <c r="I482">
        <f t="shared" si="47"/>
        <v>416.79999999999563</v>
      </c>
      <c r="J482" s="164">
        <v>7992.2</v>
      </c>
      <c r="K482" s="164"/>
      <c r="L482" s="166"/>
      <c r="M482" s="166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</row>
    <row r="483" spans="1:32" ht="15" x14ac:dyDescent="0.2">
      <c r="A483" s="76">
        <f t="shared" si="43"/>
        <v>42215</v>
      </c>
      <c r="B483" s="96">
        <v>1960.1</v>
      </c>
      <c r="C483" s="126">
        <v>2119.9</v>
      </c>
      <c r="D483" s="188">
        <v>48681.599999999999</v>
      </c>
      <c r="E483" s="118">
        <v>43999</v>
      </c>
      <c r="F483">
        <f t="shared" si="44"/>
        <v>50641.7</v>
      </c>
      <c r="G483">
        <f t="shared" si="45"/>
        <v>46118.9</v>
      </c>
      <c r="H483" s="33">
        <f t="shared" si="46"/>
        <v>9.8068254012996681E-2</v>
      </c>
      <c r="I483" s="191">
        <f t="shared" si="47"/>
        <v>-447.30000000000291</v>
      </c>
      <c r="J483" s="164">
        <v>9016.2999999999993</v>
      </c>
      <c r="K483" s="164"/>
      <c r="L483" s="166"/>
      <c r="M483" s="166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</row>
    <row r="484" spans="1:32" ht="15" x14ac:dyDescent="0.2">
      <c r="A484" s="76">
        <f t="shared" si="43"/>
        <v>42222</v>
      </c>
      <c r="B484" s="96">
        <v>1878.3</v>
      </c>
      <c r="C484" s="126">
        <v>2034.4</v>
      </c>
      <c r="D484" s="96">
        <v>48859.7</v>
      </c>
      <c r="E484" s="118">
        <v>44146</v>
      </c>
      <c r="F484" s="118">
        <f t="shared" si="44"/>
        <v>50738</v>
      </c>
      <c r="G484">
        <f t="shared" si="45"/>
        <v>46180.4</v>
      </c>
      <c r="H484" s="33">
        <f t="shared" si="46"/>
        <v>9.8691219651626971E-2</v>
      </c>
      <c r="I484">
        <f t="shared" ref="I484:I494" si="48">+F484-F483</f>
        <v>96.30000000000291</v>
      </c>
      <c r="J484" s="164">
        <v>9017.2999999999993</v>
      </c>
      <c r="K484" s="164"/>
      <c r="L484" s="166"/>
      <c r="M484" s="166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</row>
    <row r="485" spans="1:32" ht="15" x14ac:dyDescent="0.2">
      <c r="A485" s="76">
        <f t="shared" si="43"/>
        <v>42229</v>
      </c>
      <c r="B485">
        <v>1523.7</v>
      </c>
      <c r="C485" s="118">
        <v>1851.3</v>
      </c>
      <c r="D485">
        <v>49234.7</v>
      </c>
      <c r="E485" s="118">
        <v>44213.1</v>
      </c>
      <c r="F485">
        <f t="shared" si="44"/>
        <v>50758.399999999994</v>
      </c>
      <c r="G485">
        <f t="shared" si="45"/>
        <v>46064.4</v>
      </c>
      <c r="H485" s="33">
        <f t="shared" si="46"/>
        <v>0.1019008171169058</v>
      </c>
      <c r="I485">
        <f t="shared" si="48"/>
        <v>20.399999999994179</v>
      </c>
      <c r="J485" s="167">
        <v>10461.200000000001</v>
      </c>
      <c r="K485" s="164"/>
      <c r="L485" s="166"/>
      <c r="M485" s="166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</row>
    <row r="486" spans="1:32" ht="15" x14ac:dyDescent="0.2">
      <c r="A486" s="76">
        <f t="shared" si="43"/>
        <v>42236</v>
      </c>
      <c r="B486">
        <v>1160.5999999999999</v>
      </c>
      <c r="C486" s="118">
        <v>1586.4</v>
      </c>
      <c r="D486">
        <v>49466.1</v>
      </c>
      <c r="E486" s="118">
        <v>44378.1</v>
      </c>
      <c r="F486">
        <f t="shared" si="44"/>
        <v>50626.7</v>
      </c>
      <c r="G486">
        <f t="shared" si="45"/>
        <v>45964.5</v>
      </c>
      <c r="H486" s="33">
        <f t="shared" si="46"/>
        <v>0.10143045176168553</v>
      </c>
      <c r="I486">
        <f t="shared" si="48"/>
        <v>-131.69999999999709</v>
      </c>
      <c r="J486" s="167">
        <v>11918.6</v>
      </c>
      <c r="K486" s="164"/>
      <c r="L486" s="166"/>
      <c r="M486" s="166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</row>
    <row r="487" spans="1:32" ht="15" x14ac:dyDescent="0.2">
      <c r="A487" s="76">
        <f t="shared" si="43"/>
        <v>42243</v>
      </c>
      <c r="B487" s="194">
        <v>952.4</v>
      </c>
      <c r="C487" s="167">
        <v>1462.3</v>
      </c>
      <c r="D487" s="194">
        <v>49613.9</v>
      </c>
      <c r="E487" s="167">
        <v>44414.5</v>
      </c>
      <c r="F487" s="194">
        <f t="shared" si="44"/>
        <v>50566.3</v>
      </c>
      <c r="G487">
        <f t="shared" si="45"/>
        <v>45876.800000000003</v>
      </c>
      <c r="H487" s="33">
        <f t="shared" si="46"/>
        <v>0.10221942245317894</v>
      </c>
      <c r="I487">
        <f t="shared" si="48"/>
        <v>-60.399999999994179</v>
      </c>
      <c r="J487" s="194">
        <v>13451</v>
      </c>
      <c r="K487" s="164"/>
      <c r="L487" s="169"/>
      <c r="M487" s="166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</row>
    <row r="488" spans="1:32" ht="15" x14ac:dyDescent="0.2">
      <c r="A488" s="76">
        <f t="shared" si="43"/>
        <v>42250</v>
      </c>
      <c r="B488" s="193">
        <v>16043</v>
      </c>
      <c r="C488" s="126">
        <v>23926</v>
      </c>
      <c r="D488" s="193">
        <v>21.1</v>
      </c>
      <c r="E488" s="126">
        <v>73</v>
      </c>
      <c r="F488" s="192">
        <f t="shared" si="44"/>
        <v>16064.1</v>
      </c>
      <c r="G488" s="118">
        <f t="shared" si="45"/>
        <v>23999</v>
      </c>
      <c r="H488" s="33">
        <f t="shared" si="46"/>
        <v>-0.33063460977540726</v>
      </c>
      <c r="I488" s="211">
        <f>B488-J487+(D488)</f>
        <v>2613.1</v>
      </c>
      <c r="J488" s="194">
        <v>21674</v>
      </c>
      <c r="K488" s="188"/>
      <c r="L488" s="166"/>
      <c r="M488" s="246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</row>
    <row r="489" spans="1:32" ht="15" x14ac:dyDescent="0.2">
      <c r="A489" s="76">
        <f t="shared" si="43"/>
        <v>42257</v>
      </c>
      <c r="B489" s="118">
        <v>16584</v>
      </c>
      <c r="C489" s="126">
        <v>25187.8</v>
      </c>
      <c r="D489">
        <v>392.4</v>
      </c>
      <c r="E489" s="126">
        <v>277.2</v>
      </c>
      <c r="F489">
        <f t="shared" si="44"/>
        <v>16976.400000000001</v>
      </c>
      <c r="G489" s="118">
        <f t="shared" si="45"/>
        <v>25465</v>
      </c>
      <c r="H489" s="33">
        <f t="shared" si="46"/>
        <v>-0.33334380522285489</v>
      </c>
      <c r="I489">
        <f t="shared" si="48"/>
        <v>912.30000000000109</v>
      </c>
      <c r="J489" s="194"/>
      <c r="K489" s="188"/>
      <c r="L489" s="166"/>
      <c r="M489" s="166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</row>
    <row r="490" spans="1:32" ht="15" x14ac:dyDescent="0.2">
      <c r="A490" s="76">
        <f t="shared" si="43"/>
        <v>42264</v>
      </c>
      <c r="B490" s="164">
        <v>17550.7</v>
      </c>
      <c r="C490" s="164">
        <v>27337.9</v>
      </c>
      <c r="D490" s="164">
        <v>741.7</v>
      </c>
      <c r="E490">
        <v>616.70000000000005</v>
      </c>
      <c r="F490">
        <f t="shared" si="44"/>
        <v>18292.400000000001</v>
      </c>
      <c r="G490">
        <f t="shared" si="45"/>
        <v>27954.600000000002</v>
      </c>
      <c r="H490" s="33">
        <f t="shared" si="46"/>
        <v>-0.34563900037918627</v>
      </c>
      <c r="I490" s="118">
        <f t="shared" si="48"/>
        <v>1316</v>
      </c>
      <c r="J490" s="164"/>
      <c r="K490" s="164"/>
      <c r="L490" s="166"/>
      <c r="M490" s="166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</row>
    <row r="491" spans="1:32" ht="15" x14ac:dyDescent="0.2">
      <c r="A491" s="76">
        <f t="shared" si="43"/>
        <v>42271</v>
      </c>
      <c r="B491" s="100">
        <v>19241.8</v>
      </c>
      <c r="C491" s="100">
        <v>27454.6</v>
      </c>
      <c r="D491" s="100">
        <v>1406.5</v>
      </c>
      <c r="E491" s="100">
        <v>1293.7</v>
      </c>
      <c r="F491" s="100">
        <f t="shared" si="44"/>
        <v>20648.3</v>
      </c>
      <c r="G491" s="100">
        <f t="shared" si="45"/>
        <v>28748.3</v>
      </c>
      <c r="H491" s="33">
        <f t="shared" si="46"/>
        <v>-0.28175579077719382</v>
      </c>
      <c r="I491">
        <f t="shared" si="48"/>
        <v>2355.8999999999978</v>
      </c>
      <c r="J491" s="164"/>
      <c r="K491" s="164"/>
      <c r="L491" s="166"/>
      <c r="M491" s="166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</row>
    <row r="492" spans="1:32" ht="15" x14ac:dyDescent="0.2">
      <c r="A492" s="76">
        <f t="shared" si="43"/>
        <v>42278</v>
      </c>
      <c r="B492">
        <v>19592.5</v>
      </c>
      <c r="C492" s="126">
        <v>27405.4</v>
      </c>
      <c r="D492">
        <v>2340.4</v>
      </c>
      <c r="E492" s="126">
        <v>2266.1999999999998</v>
      </c>
      <c r="F492">
        <f t="shared" si="44"/>
        <v>21932.9</v>
      </c>
      <c r="G492">
        <f t="shared" si="45"/>
        <v>29671.600000000002</v>
      </c>
      <c r="H492" s="33">
        <f t="shared" si="46"/>
        <v>-0.26081168524784648</v>
      </c>
      <c r="I492">
        <f t="shared" si="48"/>
        <v>1284.6000000000022</v>
      </c>
      <c r="J492" s="164"/>
      <c r="K492" s="164"/>
      <c r="L492" s="166"/>
      <c r="M492" s="166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</row>
    <row r="493" spans="1:32" ht="15" x14ac:dyDescent="0.2">
      <c r="A493" s="76">
        <f t="shared" si="43"/>
        <v>42285</v>
      </c>
      <c r="B493">
        <v>19441.7</v>
      </c>
      <c r="C493" s="126">
        <v>26811.8</v>
      </c>
      <c r="D493" s="192">
        <v>3908</v>
      </c>
      <c r="E493" s="126">
        <v>3754.6</v>
      </c>
      <c r="F493">
        <f t="shared" si="44"/>
        <v>23349.7</v>
      </c>
      <c r="G493">
        <f t="shared" si="45"/>
        <v>30566.399999999998</v>
      </c>
      <c r="H493" s="33">
        <f t="shared" si="46"/>
        <v>-0.23609911536850914</v>
      </c>
      <c r="I493">
        <f t="shared" si="48"/>
        <v>1416.7999999999993</v>
      </c>
      <c r="J493" s="164">
        <v>1001.8</v>
      </c>
      <c r="K493" s="164"/>
      <c r="L493" s="166"/>
      <c r="M493" s="169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</row>
    <row r="494" spans="1:32" x14ac:dyDescent="0.2">
      <c r="A494" s="76">
        <f t="shared" si="43"/>
        <v>42292</v>
      </c>
      <c r="B494" s="164">
        <v>19142.2</v>
      </c>
      <c r="C494" s="126">
        <v>27098.5</v>
      </c>
      <c r="D494">
        <v>6237.9</v>
      </c>
      <c r="E494" s="126">
        <v>5634.7</v>
      </c>
      <c r="F494">
        <f t="shared" si="44"/>
        <v>25380.1</v>
      </c>
      <c r="G494">
        <f t="shared" si="45"/>
        <v>32733.200000000001</v>
      </c>
      <c r="H494" s="33">
        <f t="shared" si="46"/>
        <v>-0.22463737123165473</v>
      </c>
      <c r="I494">
        <f t="shared" si="48"/>
        <v>2030.3999999999978</v>
      </c>
      <c r="J494" s="164">
        <v>1003.4</v>
      </c>
      <c r="K494" s="164"/>
      <c r="L494" s="164"/>
      <c r="M494" s="169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</row>
    <row r="495" spans="1:32" ht="15" x14ac:dyDescent="0.2">
      <c r="A495" s="76">
        <f t="shared" si="43"/>
        <v>42299</v>
      </c>
      <c r="B495">
        <v>18423.5</v>
      </c>
      <c r="C495" s="126">
        <v>26580.799999999999</v>
      </c>
      <c r="D495">
        <v>8853.5</v>
      </c>
      <c r="E495" s="126">
        <v>7414.3</v>
      </c>
      <c r="F495" s="118">
        <f t="shared" si="44"/>
        <v>27277</v>
      </c>
      <c r="G495">
        <f t="shared" si="45"/>
        <v>33995.1</v>
      </c>
      <c r="H495" s="33">
        <f t="shared" si="46"/>
        <v>-0.1976196569505605</v>
      </c>
      <c r="I495">
        <f t="shared" ref="I495:I507" si="49">+F495-F494</f>
        <v>1896.9000000000015</v>
      </c>
      <c r="J495" s="167">
        <v>1072</v>
      </c>
      <c r="K495" s="164"/>
      <c r="L495" s="164"/>
      <c r="M495" s="166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</row>
    <row r="496" spans="1:32" ht="15" x14ac:dyDescent="0.2">
      <c r="A496" s="76">
        <f t="shared" si="43"/>
        <v>42306</v>
      </c>
      <c r="B496">
        <v>16896.599999999999</v>
      </c>
      <c r="C496" s="126">
        <v>25275.1</v>
      </c>
      <c r="D496" s="210">
        <v>10947</v>
      </c>
      <c r="E496" s="126">
        <v>10329.9</v>
      </c>
      <c r="F496">
        <f t="shared" si="44"/>
        <v>27843.599999999999</v>
      </c>
      <c r="G496">
        <f t="shared" si="45"/>
        <v>35605</v>
      </c>
      <c r="H496" s="33">
        <f t="shared" si="46"/>
        <v>-0.21798623788793714</v>
      </c>
      <c r="I496">
        <f t="shared" si="49"/>
        <v>566.59999999999854</v>
      </c>
      <c r="J496" s="164">
        <v>1072.9000000000001</v>
      </c>
      <c r="K496" s="164"/>
      <c r="L496" s="164"/>
      <c r="M496" s="166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</row>
    <row r="497" spans="1:32" ht="15" x14ac:dyDescent="0.2">
      <c r="A497" s="76">
        <f t="shared" si="43"/>
        <v>42313</v>
      </c>
      <c r="B497">
        <v>15707.8</v>
      </c>
      <c r="C497">
        <v>24080.7</v>
      </c>
      <c r="D497" s="118">
        <v>13433</v>
      </c>
      <c r="E497">
        <v>12558.1</v>
      </c>
      <c r="F497">
        <f t="shared" si="44"/>
        <v>29140.799999999999</v>
      </c>
      <c r="G497">
        <f t="shared" si="45"/>
        <v>36638.800000000003</v>
      </c>
      <c r="H497" s="33">
        <f t="shared" si="46"/>
        <v>-0.2046464403856022</v>
      </c>
      <c r="I497">
        <f t="shared" si="49"/>
        <v>1297.2000000000007</v>
      </c>
      <c r="J497" s="164">
        <v>1095.7</v>
      </c>
      <c r="K497" s="164"/>
      <c r="L497" s="164"/>
      <c r="M497" s="166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</row>
    <row r="498" spans="1:32" ht="15" x14ac:dyDescent="0.3">
      <c r="A498" s="76">
        <f t="shared" si="43"/>
        <v>42320</v>
      </c>
      <c r="B498">
        <v>15234.3</v>
      </c>
      <c r="C498" s="126">
        <v>21486.7</v>
      </c>
      <c r="D498">
        <v>15662.3</v>
      </c>
      <c r="E498" s="126">
        <v>15574.6</v>
      </c>
      <c r="F498">
        <f t="shared" si="44"/>
        <v>30896.6</v>
      </c>
      <c r="G498">
        <f t="shared" si="45"/>
        <v>37061.300000000003</v>
      </c>
      <c r="H498" s="33">
        <f t="shared" si="46"/>
        <v>-0.16633793202073333</v>
      </c>
      <c r="I498">
        <f t="shared" si="49"/>
        <v>1755.7999999999993</v>
      </c>
      <c r="J498" s="164">
        <v>1096.2</v>
      </c>
      <c r="K498" s="164"/>
      <c r="L498" s="164"/>
      <c r="M498" s="170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</row>
    <row r="499" spans="1:32" ht="15" x14ac:dyDescent="0.2">
      <c r="A499" s="76">
        <f t="shared" si="43"/>
        <v>42327</v>
      </c>
      <c r="B499">
        <v>14495.4</v>
      </c>
      <c r="C499" s="126">
        <v>20191.099999999999</v>
      </c>
      <c r="D499">
        <v>17574.900000000001</v>
      </c>
      <c r="E499" s="126">
        <v>18279.599999999999</v>
      </c>
      <c r="F499">
        <f t="shared" si="44"/>
        <v>32070.300000000003</v>
      </c>
      <c r="G499">
        <f t="shared" si="45"/>
        <v>38470.699999999997</v>
      </c>
      <c r="H499" s="33">
        <f t="shared" si="46"/>
        <v>-0.16637077048247095</v>
      </c>
      <c r="I499">
        <f t="shared" si="49"/>
        <v>1173.7000000000044</v>
      </c>
      <c r="J499" s="164">
        <v>1097.2</v>
      </c>
      <c r="K499" s="164"/>
      <c r="L499" s="164"/>
      <c r="M499" s="166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</row>
    <row r="500" spans="1:32" ht="15" x14ac:dyDescent="0.2">
      <c r="A500" s="76">
        <f t="shared" si="43"/>
        <v>42334</v>
      </c>
      <c r="B500">
        <v>13369.5</v>
      </c>
      <c r="C500" s="126">
        <v>19333.7</v>
      </c>
      <c r="D500" s="118">
        <v>19579</v>
      </c>
      <c r="E500" s="126">
        <v>20316.599999999999</v>
      </c>
      <c r="F500">
        <f t="shared" si="44"/>
        <v>32948.5</v>
      </c>
      <c r="G500">
        <f t="shared" si="45"/>
        <v>39650.300000000003</v>
      </c>
      <c r="H500" s="33">
        <f t="shared" si="46"/>
        <v>-0.16902268078677851</v>
      </c>
      <c r="I500">
        <f t="shared" si="49"/>
        <v>878.19999999999709</v>
      </c>
      <c r="J500" s="164">
        <v>1101.2</v>
      </c>
      <c r="K500" s="164"/>
      <c r="L500" s="164"/>
      <c r="M500" s="166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</row>
    <row r="501" spans="1:32" ht="15" x14ac:dyDescent="0.2">
      <c r="A501" s="76">
        <f t="shared" si="43"/>
        <v>42341</v>
      </c>
      <c r="B501">
        <v>13194.4</v>
      </c>
      <c r="C501" s="126">
        <v>17731.8</v>
      </c>
      <c r="D501">
        <v>21207.7</v>
      </c>
      <c r="E501" s="126">
        <v>22728.799999999999</v>
      </c>
      <c r="F501">
        <f t="shared" si="44"/>
        <v>34402.1</v>
      </c>
      <c r="G501">
        <f t="shared" si="45"/>
        <v>40460.6</v>
      </c>
      <c r="H501" s="33">
        <f t="shared" si="46"/>
        <v>-0.14973826389129175</v>
      </c>
      <c r="I501">
        <f t="shared" si="49"/>
        <v>1453.5999999999985</v>
      </c>
      <c r="J501" s="164">
        <v>1102.2</v>
      </c>
      <c r="K501" s="164"/>
      <c r="L501" s="164"/>
      <c r="M501" s="166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</row>
    <row r="502" spans="1:32" ht="15" x14ac:dyDescent="0.2">
      <c r="A502" s="76">
        <f t="shared" si="43"/>
        <v>42348</v>
      </c>
      <c r="B502">
        <v>12527.8</v>
      </c>
      <c r="C502" s="126">
        <v>16537.2</v>
      </c>
      <c r="D502">
        <v>22622.5</v>
      </c>
      <c r="E502" s="126">
        <v>24552.400000000001</v>
      </c>
      <c r="F502">
        <f t="shared" si="44"/>
        <v>35150.300000000003</v>
      </c>
      <c r="G502">
        <f t="shared" si="45"/>
        <v>41089.600000000006</v>
      </c>
      <c r="H502" s="33">
        <f t="shared" si="46"/>
        <v>-0.14454509170203655</v>
      </c>
      <c r="I502">
        <f t="shared" si="49"/>
        <v>748.20000000000437</v>
      </c>
      <c r="J502" s="164">
        <v>1238.2</v>
      </c>
      <c r="K502" s="164"/>
      <c r="L502" s="164"/>
      <c r="M502" s="166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</row>
    <row r="503" spans="1:32" ht="15" x14ac:dyDescent="0.2">
      <c r="A503" s="76">
        <f t="shared" si="43"/>
        <v>42355</v>
      </c>
      <c r="B503">
        <v>12978.5</v>
      </c>
      <c r="C503" s="126">
        <v>14780.7</v>
      </c>
      <c r="D503" s="191">
        <v>24080.5</v>
      </c>
      <c r="E503" s="126">
        <v>26887.599999999999</v>
      </c>
      <c r="F503" s="118">
        <f t="shared" si="44"/>
        <v>37059</v>
      </c>
      <c r="G503">
        <f t="shared" si="45"/>
        <v>41668.300000000003</v>
      </c>
      <c r="H503" s="33">
        <f t="shared" si="46"/>
        <v>-0.11061886374054142</v>
      </c>
      <c r="I503">
        <f t="shared" si="49"/>
        <v>1908.6999999999971</v>
      </c>
      <c r="J503" s="164">
        <v>1238.2</v>
      </c>
      <c r="K503" s="164"/>
      <c r="L503" s="164"/>
      <c r="M503" s="166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</row>
    <row r="504" spans="1:32" ht="15" x14ac:dyDescent="0.2">
      <c r="A504" s="76">
        <f t="shared" si="43"/>
        <v>42362</v>
      </c>
      <c r="B504">
        <v>12090.7</v>
      </c>
      <c r="C504" s="126">
        <v>14325.7</v>
      </c>
      <c r="D504">
        <v>25447.1</v>
      </c>
      <c r="E504" s="126">
        <v>27953.5</v>
      </c>
      <c r="F504">
        <f t="shared" si="44"/>
        <v>37537.800000000003</v>
      </c>
      <c r="G504">
        <f t="shared" si="45"/>
        <v>42279.199999999997</v>
      </c>
      <c r="H504" s="33">
        <f t="shared" si="46"/>
        <v>-0.11214497909137344</v>
      </c>
      <c r="I504">
        <f t="shared" si="49"/>
        <v>478.80000000000291</v>
      </c>
      <c r="J504" s="164">
        <v>1338.9</v>
      </c>
      <c r="K504" s="164"/>
      <c r="L504" s="164"/>
      <c r="M504" s="166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</row>
    <row r="505" spans="1:32" ht="15" x14ac:dyDescent="0.2">
      <c r="A505" s="76">
        <f t="shared" si="43"/>
        <v>42369</v>
      </c>
      <c r="B505">
        <v>10912.3</v>
      </c>
      <c r="C505" s="126">
        <v>13546.1</v>
      </c>
      <c r="D505">
        <v>27264.2</v>
      </c>
      <c r="E505" s="126">
        <v>29575.200000000001</v>
      </c>
      <c r="F505">
        <f t="shared" si="44"/>
        <v>38176.5</v>
      </c>
      <c r="G505">
        <f t="shared" si="45"/>
        <v>43121.3</v>
      </c>
      <c r="H505" s="33">
        <f t="shared" si="46"/>
        <v>-0.11467186749935654</v>
      </c>
      <c r="I505">
        <f t="shared" si="49"/>
        <v>638.69999999999709</v>
      </c>
      <c r="J505" s="167">
        <v>1339</v>
      </c>
      <c r="K505" s="164"/>
      <c r="L505" s="164"/>
      <c r="M505" s="166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</row>
    <row r="506" spans="1:32" ht="15" x14ac:dyDescent="0.2">
      <c r="A506" s="76">
        <f t="shared" si="43"/>
        <v>42376</v>
      </c>
      <c r="B506">
        <v>10691.7</v>
      </c>
      <c r="C506" s="126">
        <v>12930.5</v>
      </c>
      <c r="D506" s="191">
        <v>28461.599999999999</v>
      </c>
      <c r="E506" s="126">
        <v>31248.2</v>
      </c>
      <c r="F506">
        <f t="shared" si="44"/>
        <v>39153.300000000003</v>
      </c>
      <c r="G506">
        <f t="shared" si="45"/>
        <v>44178.7</v>
      </c>
      <c r="H506" s="33">
        <f t="shared" si="46"/>
        <v>-0.11375164955057515</v>
      </c>
      <c r="I506">
        <f t="shared" si="49"/>
        <v>976.80000000000291</v>
      </c>
      <c r="J506" s="164">
        <v>1339.1</v>
      </c>
      <c r="K506" s="164"/>
      <c r="L506" s="164"/>
      <c r="M506" s="166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</row>
    <row r="507" spans="1:32" ht="15" x14ac:dyDescent="0.2">
      <c r="A507" s="76">
        <f t="shared" si="43"/>
        <v>42383</v>
      </c>
      <c r="B507" s="164">
        <v>10101.799999999999</v>
      </c>
      <c r="C507">
        <v>11312.8</v>
      </c>
      <c r="D507" s="194">
        <v>29905.1</v>
      </c>
      <c r="E507" s="118">
        <v>32880</v>
      </c>
      <c r="F507">
        <f t="shared" si="44"/>
        <v>40006.899999999994</v>
      </c>
      <c r="G507">
        <f t="shared" si="45"/>
        <v>44192.800000000003</v>
      </c>
      <c r="H507" s="33">
        <f t="shared" si="46"/>
        <v>-9.4719049256892673E-2</v>
      </c>
      <c r="I507">
        <f t="shared" si="49"/>
        <v>853.59999999999127</v>
      </c>
      <c r="J507" s="164">
        <v>1366.2</v>
      </c>
      <c r="K507" s="164"/>
      <c r="L507" s="164"/>
      <c r="M507" s="166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</row>
    <row r="508" spans="1:32" ht="15" x14ac:dyDescent="0.2">
      <c r="A508" s="76">
        <f t="shared" si="43"/>
        <v>42390</v>
      </c>
      <c r="B508">
        <v>9426.4</v>
      </c>
      <c r="C508">
        <v>10571.4</v>
      </c>
      <c r="D508">
        <v>31228.3</v>
      </c>
      <c r="E508" s="118">
        <v>34376</v>
      </c>
      <c r="F508">
        <f t="shared" si="44"/>
        <v>40654.699999999997</v>
      </c>
      <c r="G508">
        <f t="shared" si="45"/>
        <v>44947.4</v>
      </c>
      <c r="H508" s="33">
        <f t="shared" si="46"/>
        <v>-9.5504968029296533E-2</v>
      </c>
      <c r="I508">
        <f t="shared" ref="I508:I513" si="50">+F508-F507</f>
        <v>647.80000000000291</v>
      </c>
      <c r="J508" s="164">
        <v>1367.2</v>
      </c>
      <c r="K508" s="164"/>
      <c r="L508" s="164"/>
      <c r="M508" s="166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</row>
    <row r="509" spans="1:32" ht="15" x14ac:dyDescent="0.2">
      <c r="A509" s="76">
        <f t="shared" ref="A509:A572" si="51">+A508+7</f>
        <v>42397</v>
      </c>
      <c r="B509">
        <v>8241.2999999999993</v>
      </c>
      <c r="C509" s="126">
        <v>8894.6</v>
      </c>
      <c r="D509">
        <v>32369.7</v>
      </c>
      <c r="E509" s="118">
        <v>36516.400000000001</v>
      </c>
      <c r="F509" s="118">
        <f t="shared" si="44"/>
        <v>40611</v>
      </c>
      <c r="G509" s="118">
        <f t="shared" si="45"/>
        <v>45411</v>
      </c>
      <c r="H509" s="33">
        <f t="shared" ref="H509:H514" si="52">+F509/G509-1</f>
        <v>-0.1057012618088129</v>
      </c>
      <c r="I509" s="198">
        <f t="shared" si="50"/>
        <v>-43.69999999999709</v>
      </c>
      <c r="J509" s="164">
        <v>1431.9</v>
      </c>
      <c r="K509" s="164"/>
      <c r="L509" s="164"/>
      <c r="M509" s="166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</row>
    <row r="510" spans="1:32" ht="15" x14ac:dyDescent="0.2">
      <c r="A510" s="76">
        <f t="shared" si="51"/>
        <v>42404</v>
      </c>
      <c r="B510">
        <v>7585.6</v>
      </c>
      <c r="C510" s="126">
        <v>8037</v>
      </c>
      <c r="D510">
        <v>33692.199999999997</v>
      </c>
      <c r="E510" s="118">
        <v>38107.300000000003</v>
      </c>
      <c r="F510">
        <f t="shared" si="44"/>
        <v>41277.799999999996</v>
      </c>
      <c r="G510">
        <f t="shared" si="45"/>
        <v>46144.3</v>
      </c>
      <c r="H510" s="33">
        <f t="shared" si="52"/>
        <v>-0.10546264652405624</v>
      </c>
      <c r="I510" s="198">
        <f t="shared" si="50"/>
        <v>666.79999999999563</v>
      </c>
      <c r="J510" s="164">
        <v>1366.1</v>
      </c>
      <c r="K510" s="164"/>
      <c r="L510" s="164"/>
      <c r="M510" s="166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</row>
    <row r="511" spans="1:32" ht="15" x14ac:dyDescent="0.2">
      <c r="A511" s="76">
        <f t="shared" si="51"/>
        <v>42411</v>
      </c>
      <c r="B511">
        <v>6372.3</v>
      </c>
      <c r="C511">
        <v>7187.9</v>
      </c>
      <c r="D511">
        <v>35378.300000000003</v>
      </c>
      <c r="E511" s="118">
        <v>39462</v>
      </c>
      <c r="F511">
        <f t="shared" si="44"/>
        <v>41750.600000000006</v>
      </c>
      <c r="G511">
        <f t="shared" si="45"/>
        <v>46649.9</v>
      </c>
      <c r="H511" s="33">
        <f t="shared" si="52"/>
        <v>-0.10502273316770228</v>
      </c>
      <c r="I511" s="198">
        <f t="shared" si="50"/>
        <v>472.80000000001019</v>
      </c>
      <c r="J511" s="164">
        <v>1394.8</v>
      </c>
      <c r="K511" s="164"/>
      <c r="L511" s="164"/>
      <c r="M511" s="166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</row>
    <row r="512" spans="1:32" ht="15" x14ac:dyDescent="0.2">
      <c r="A512" s="76">
        <f t="shared" si="51"/>
        <v>42418</v>
      </c>
      <c r="B512">
        <v>5205.1000000000004</v>
      </c>
      <c r="C512">
        <v>6543.9</v>
      </c>
      <c r="D512">
        <v>36804.5</v>
      </c>
      <c r="E512" s="118">
        <v>40469.300000000003</v>
      </c>
      <c r="F512">
        <f t="shared" si="44"/>
        <v>42009.599999999999</v>
      </c>
      <c r="G512">
        <f t="shared" si="45"/>
        <v>47013.200000000004</v>
      </c>
      <c r="H512" s="33">
        <f t="shared" si="52"/>
        <v>-0.10642968357822924</v>
      </c>
      <c r="I512" s="200">
        <f t="shared" si="50"/>
        <v>258.99999999999272</v>
      </c>
      <c r="J512" s="164">
        <v>1395.8</v>
      </c>
      <c r="K512" s="164"/>
      <c r="L512" s="164"/>
      <c r="M512" s="166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</row>
    <row r="513" spans="1:32" ht="15" x14ac:dyDescent="0.2">
      <c r="A513" s="76">
        <f t="shared" si="51"/>
        <v>42425</v>
      </c>
      <c r="B513">
        <v>4417.1000000000004</v>
      </c>
      <c r="C513">
        <v>6275.1</v>
      </c>
      <c r="D513">
        <v>37962.800000000003</v>
      </c>
      <c r="E513">
        <v>41237.5</v>
      </c>
      <c r="F513">
        <f t="shared" si="44"/>
        <v>42379.9</v>
      </c>
      <c r="G513">
        <f t="shared" si="45"/>
        <v>47512.6</v>
      </c>
      <c r="H513" s="33">
        <f t="shared" si="52"/>
        <v>-0.10802818620744803</v>
      </c>
      <c r="I513" s="200">
        <f t="shared" si="50"/>
        <v>370.30000000000291</v>
      </c>
      <c r="J513" s="164">
        <v>1396.8</v>
      </c>
      <c r="K513" s="164"/>
      <c r="L513" s="164"/>
      <c r="M513" s="166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</row>
    <row r="514" spans="1:32" ht="15" x14ac:dyDescent="0.2">
      <c r="A514" s="76">
        <f t="shared" si="51"/>
        <v>42432</v>
      </c>
      <c r="B514">
        <v>3757.7</v>
      </c>
      <c r="C514">
        <v>5794.3</v>
      </c>
      <c r="D514">
        <v>39097.5</v>
      </c>
      <c r="E514">
        <v>41801.300000000003</v>
      </c>
      <c r="F514">
        <f t="shared" si="44"/>
        <v>42855.199999999997</v>
      </c>
      <c r="G514">
        <f t="shared" si="45"/>
        <v>47595.600000000006</v>
      </c>
      <c r="H514" s="33">
        <f t="shared" si="52"/>
        <v>-9.9597441780332807E-2</v>
      </c>
      <c r="I514" s="200">
        <f t="shared" ref="I514:I519" si="53">+F514-F513</f>
        <v>475.29999999999563</v>
      </c>
      <c r="J514" s="164">
        <v>1400.6</v>
      </c>
      <c r="K514" s="164"/>
      <c r="L514" s="164"/>
      <c r="M514" s="166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</row>
    <row r="515" spans="1:32" ht="15" x14ac:dyDescent="0.2">
      <c r="A515" s="76">
        <f t="shared" si="51"/>
        <v>42439</v>
      </c>
      <c r="B515">
        <v>3612.9</v>
      </c>
      <c r="C515">
        <v>5497.1</v>
      </c>
      <c r="D515">
        <v>39803.5</v>
      </c>
      <c r="E515">
        <v>42440.5</v>
      </c>
      <c r="F515">
        <f t="shared" si="44"/>
        <v>43416.4</v>
      </c>
      <c r="G515">
        <f t="shared" si="45"/>
        <v>47937.599999999999</v>
      </c>
      <c r="H515" s="33">
        <f t="shared" ref="H515:H520" si="54">+F515/G515-1</f>
        <v>-9.4314275224458455E-2</v>
      </c>
      <c r="I515" s="200">
        <f t="shared" si="53"/>
        <v>561.20000000000437</v>
      </c>
      <c r="J515" s="164">
        <v>1401.6</v>
      </c>
      <c r="K515" s="164"/>
      <c r="L515" s="164"/>
      <c r="M515" s="166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</row>
    <row r="516" spans="1:32" ht="15" x14ac:dyDescent="0.2">
      <c r="A516" s="76">
        <f t="shared" si="51"/>
        <v>42446</v>
      </c>
      <c r="B516">
        <v>3457.4</v>
      </c>
      <c r="C516">
        <v>5242.2</v>
      </c>
      <c r="D516">
        <v>40369.9</v>
      </c>
      <c r="E516">
        <v>43201.2</v>
      </c>
      <c r="F516">
        <f t="shared" si="44"/>
        <v>43827.3</v>
      </c>
      <c r="G516">
        <f t="shared" si="45"/>
        <v>48443.399999999994</v>
      </c>
      <c r="H516" s="33">
        <f t="shared" si="54"/>
        <v>-9.5288522275480125E-2</v>
      </c>
      <c r="I516" s="200">
        <f t="shared" si="53"/>
        <v>410.90000000000146</v>
      </c>
      <c r="J516" s="167">
        <v>1665</v>
      </c>
      <c r="K516" s="164"/>
      <c r="L516" s="164"/>
      <c r="M516" s="166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</row>
    <row r="517" spans="1:32" ht="15" x14ac:dyDescent="0.2">
      <c r="A517" s="76">
        <f t="shared" si="51"/>
        <v>42453</v>
      </c>
      <c r="B517">
        <v>3264.2</v>
      </c>
      <c r="C517">
        <v>4604.5</v>
      </c>
      <c r="D517" s="192">
        <v>40768</v>
      </c>
      <c r="E517">
        <v>43866.400000000001</v>
      </c>
      <c r="F517">
        <f t="shared" si="44"/>
        <v>44032.2</v>
      </c>
      <c r="G517">
        <f t="shared" si="45"/>
        <v>48470.9</v>
      </c>
      <c r="H517" s="33">
        <f t="shared" si="54"/>
        <v>-9.1574532348275062E-2</v>
      </c>
      <c r="I517" s="200">
        <f t="shared" si="53"/>
        <v>204.89999999999418</v>
      </c>
      <c r="J517" s="167">
        <v>1755</v>
      </c>
      <c r="K517" s="164"/>
      <c r="L517" s="164"/>
      <c r="M517" s="166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</row>
    <row r="518" spans="1:32" ht="15" x14ac:dyDescent="0.2">
      <c r="A518" s="76">
        <f t="shared" si="51"/>
        <v>42460</v>
      </c>
      <c r="B518">
        <v>3362.1</v>
      </c>
      <c r="C518">
        <v>3803.3</v>
      </c>
      <c r="D518">
        <v>41090.800000000003</v>
      </c>
      <c r="E518">
        <v>44394.8</v>
      </c>
      <c r="F518">
        <f t="shared" si="44"/>
        <v>44452.9</v>
      </c>
      <c r="G518">
        <f t="shared" si="45"/>
        <v>48198.100000000006</v>
      </c>
      <c r="H518" s="33">
        <f t="shared" si="54"/>
        <v>-7.7704307846160003E-2</v>
      </c>
      <c r="I518" s="200">
        <f t="shared" si="53"/>
        <v>420.70000000000437</v>
      </c>
      <c r="J518" s="164">
        <v>1765.5</v>
      </c>
      <c r="K518" s="164"/>
      <c r="L518" s="164"/>
      <c r="M518" s="166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</row>
    <row r="519" spans="1:32" ht="15" x14ac:dyDescent="0.2">
      <c r="A519" s="76">
        <f t="shared" si="51"/>
        <v>42467</v>
      </c>
      <c r="B519">
        <v>3409.5</v>
      </c>
      <c r="C519">
        <v>3552.7</v>
      </c>
      <c r="D519" s="96">
        <v>41425.5</v>
      </c>
      <c r="E519">
        <v>44957.9</v>
      </c>
      <c r="F519" s="118">
        <f t="shared" si="44"/>
        <v>44835</v>
      </c>
      <c r="G519">
        <f t="shared" si="45"/>
        <v>48510.6</v>
      </c>
      <c r="H519" s="33">
        <f t="shared" si="54"/>
        <v>-7.5769007186058279E-2</v>
      </c>
      <c r="I519" s="200">
        <f t="shared" si="53"/>
        <v>382.09999999999854</v>
      </c>
      <c r="J519" s="164">
        <v>1767.1</v>
      </c>
      <c r="K519" s="164"/>
      <c r="L519" s="164"/>
      <c r="M519" s="166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</row>
    <row r="520" spans="1:32" x14ac:dyDescent="0.2">
      <c r="A520" s="76">
        <f t="shared" si="51"/>
        <v>42474</v>
      </c>
      <c r="B520">
        <v>3477.3</v>
      </c>
      <c r="C520" s="118">
        <v>3499</v>
      </c>
      <c r="D520">
        <v>41765.5</v>
      </c>
      <c r="E520">
        <v>45113.8</v>
      </c>
      <c r="F520">
        <f t="shared" si="44"/>
        <v>45242.8</v>
      </c>
      <c r="G520">
        <f t="shared" si="45"/>
        <v>48612.800000000003</v>
      </c>
      <c r="H520" s="33">
        <f t="shared" si="54"/>
        <v>-6.932330579600432E-2</v>
      </c>
      <c r="I520" s="200">
        <f t="shared" ref="I520:I525" si="55">+F520-F519</f>
        <v>407.80000000000291</v>
      </c>
      <c r="J520" s="164">
        <v>1768.1</v>
      </c>
      <c r="K520" s="164"/>
      <c r="L520" s="164"/>
      <c r="M520" s="169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</row>
    <row r="521" spans="1:32" x14ac:dyDescent="0.2">
      <c r="A521" s="76">
        <f>+A520+7</f>
        <v>42481</v>
      </c>
      <c r="B521">
        <v>3424.6</v>
      </c>
      <c r="C521">
        <v>3668.2</v>
      </c>
      <c r="D521">
        <v>42044.1</v>
      </c>
      <c r="E521" s="118">
        <v>45378</v>
      </c>
      <c r="F521">
        <f t="shared" si="44"/>
        <v>45468.7</v>
      </c>
      <c r="G521">
        <f t="shared" si="45"/>
        <v>49046.2</v>
      </c>
      <c r="H521" s="33">
        <f t="shared" ref="H521:H526" si="56">+F521/G521-1</f>
        <v>-7.2941430732656132E-2</v>
      </c>
      <c r="I521" s="200">
        <f t="shared" si="55"/>
        <v>225.89999999999418</v>
      </c>
      <c r="J521" s="164">
        <v>2827.3</v>
      </c>
      <c r="K521" s="164"/>
      <c r="L521" s="164"/>
      <c r="M521" s="169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</row>
    <row r="522" spans="1:32" ht="15" x14ac:dyDescent="0.2">
      <c r="A522" s="76">
        <f t="shared" si="51"/>
        <v>42488</v>
      </c>
      <c r="B522">
        <v>3934.7</v>
      </c>
      <c r="C522">
        <v>3820.4</v>
      </c>
      <c r="D522">
        <v>42225.599999999999</v>
      </c>
      <c r="E522">
        <v>45564.6</v>
      </c>
      <c r="F522">
        <f t="shared" si="44"/>
        <v>46160.299999999996</v>
      </c>
      <c r="G522" s="118">
        <f t="shared" si="45"/>
        <v>49385</v>
      </c>
      <c r="H522" s="33">
        <f t="shared" si="56"/>
        <v>-6.5297155006581065E-2</v>
      </c>
      <c r="I522" s="200">
        <f t="shared" si="55"/>
        <v>691.59999999999854</v>
      </c>
      <c r="J522" s="164">
        <v>3257.2</v>
      </c>
      <c r="K522" s="164"/>
      <c r="L522" s="164"/>
      <c r="M522" s="166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</row>
    <row r="523" spans="1:32" ht="15" x14ac:dyDescent="0.2">
      <c r="A523" s="76">
        <f t="shared" si="51"/>
        <v>42495</v>
      </c>
      <c r="B523" s="118">
        <v>3930</v>
      </c>
      <c r="C523">
        <v>3706.8</v>
      </c>
      <c r="D523">
        <v>42442.7</v>
      </c>
      <c r="E523">
        <v>45814.8</v>
      </c>
      <c r="F523">
        <f t="shared" si="44"/>
        <v>46372.7</v>
      </c>
      <c r="G523">
        <f t="shared" si="45"/>
        <v>49521.600000000006</v>
      </c>
      <c r="H523" s="33">
        <f t="shared" si="56"/>
        <v>-6.3586394623760256E-2</v>
      </c>
      <c r="I523" s="200">
        <f t="shared" si="55"/>
        <v>212.40000000000146</v>
      </c>
      <c r="J523" s="164">
        <v>3264.2</v>
      </c>
      <c r="K523" s="164"/>
      <c r="L523" s="164"/>
      <c r="M523" s="166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</row>
    <row r="524" spans="1:32" ht="15" x14ac:dyDescent="0.2">
      <c r="A524" s="76">
        <f>+A523+7</f>
        <v>42502</v>
      </c>
      <c r="B524">
        <v>4258.8</v>
      </c>
      <c r="C524">
        <v>3601.6</v>
      </c>
      <c r="D524">
        <v>42670.3</v>
      </c>
      <c r="E524">
        <v>46018.9</v>
      </c>
      <c r="F524">
        <f t="shared" ref="F524:F539" si="57">+B524+D524</f>
        <v>46929.100000000006</v>
      </c>
      <c r="G524">
        <f t="shared" ref="G524:G539" si="58">+C524+E524</f>
        <v>49620.5</v>
      </c>
      <c r="H524" s="33">
        <f t="shared" si="56"/>
        <v>-5.4239679164861165E-2</v>
      </c>
      <c r="I524" s="126">
        <f t="shared" si="55"/>
        <v>556.40000000000873</v>
      </c>
      <c r="J524" s="164">
        <v>3422.4</v>
      </c>
      <c r="K524" s="164"/>
      <c r="L524" s="164"/>
      <c r="M524" s="166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</row>
    <row r="525" spans="1:32" ht="15" x14ac:dyDescent="0.3">
      <c r="A525" s="76">
        <f t="shared" si="51"/>
        <v>42509</v>
      </c>
      <c r="B525">
        <v>4595.5</v>
      </c>
      <c r="C525">
        <v>3574.3</v>
      </c>
      <c r="D525">
        <v>42790.400000000001</v>
      </c>
      <c r="E525">
        <v>46368.6</v>
      </c>
      <c r="F525">
        <f t="shared" si="57"/>
        <v>47385.9</v>
      </c>
      <c r="G525">
        <f t="shared" si="58"/>
        <v>49942.9</v>
      </c>
      <c r="H525" s="33">
        <f t="shared" si="56"/>
        <v>-5.1198468651199702E-2</v>
      </c>
      <c r="I525" s="126">
        <f t="shared" si="55"/>
        <v>456.79999999999563</v>
      </c>
      <c r="J525" s="164">
        <v>2572.4</v>
      </c>
      <c r="K525" s="164"/>
      <c r="L525" s="164"/>
      <c r="M525" s="170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</row>
    <row r="526" spans="1:32" x14ac:dyDescent="0.2">
      <c r="A526" s="76">
        <f t="shared" si="51"/>
        <v>42516</v>
      </c>
      <c r="B526">
        <v>4692.7</v>
      </c>
      <c r="C526">
        <v>3479.8</v>
      </c>
      <c r="D526">
        <v>43002.6</v>
      </c>
      <c r="E526">
        <v>46593.4</v>
      </c>
      <c r="F526">
        <f t="shared" si="57"/>
        <v>47695.299999999996</v>
      </c>
      <c r="G526">
        <f t="shared" si="58"/>
        <v>50073.200000000004</v>
      </c>
      <c r="H526" s="33">
        <f t="shared" si="56"/>
        <v>-4.7488476869862684E-2</v>
      </c>
      <c r="I526" s="126">
        <f t="shared" ref="I526:I531" si="59">+F526-F525</f>
        <v>309.39999999999418</v>
      </c>
      <c r="J526" s="164">
        <v>4309.2</v>
      </c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</row>
    <row r="527" spans="1:32" x14ac:dyDescent="0.2">
      <c r="A527" s="76">
        <f t="shared" si="51"/>
        <v>42523</v>
      </c>
      <c r="B527">
        <v>5325.6</v>
      </c>
      <c r="C527" s="118">
        <v>3399</v>
      </c>
      <c r="D527">
        <v>43128.2</v>
      </c>
      <c r="E527">
        <v>46838.2</v>
      </c>
      <c r="F527">
        <f t="shared" si="57"/>
        <v>48453.799999999996</v>
      </c>
      <c r="G527">
        <f t="shared" si="58"/>
        <v>50237.2</v>
      </c>
      <c r="H527" s="33">
        <f t="shared" ref="H527:H532" si="60">+F527/G527-1</f>
        <v>-3.5499589945299559E-2</v>
      </c>
      <c r="I527" s="126">
        <f t="shared" si="59"/>
        <v>758.5</v>
      </c>
      <c r="J527" s="164">
        <v>4784.7</v>
      </c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</row>
    <row r="528" spans="1:32" x14ac:dyDescent="0.2">
      <c r="A528" s="76">
        <f t="shared" si="51"/>
        <v>42530</v>
      </c>
      <c r="B528">
        <v>6017.3</v>
      </c>
      <c r="C528" s="118">
        <v>3178</v>
      </c>
      <c r="D528">
        <v>43253</v>
      </c>
      <c r="E528">
        <v>47192.1</v>
      </c>
      <c r="F528">
        <f t="shared" si="57"/>
        <v>49270.3</v>
      </c>
      <c r="G528">
        <f t="shared" si="58"/>
        <v>50370.1</v>
      </c>
      <c r="H528" s="33">
        <f t="shared" si="60"/>
        <v>-2.1834381905138089E-2</v>
      </c>
      <c r="I528" s="126">
        <f t="shared" si="59"/>
        <v>816.50000000000728</v>
      </c>
      <c r="J528" s="164">
        <v>5553.3</v>
      </c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</row>
    <row r="529" spans="1:32" x14ac:dyDescent="0.2">
      <c r="A529" s="76">
        <f t="shared" si="51"/>
        <v>42537</v>
      </c>
      <c r="B529">
        <v>6392.7</v>
      </c>
      <c r="C529">
        <v>3146.9</v>
      </c>
      <c r="D529">
        <v>43538.2</v>
      </c>
      <c r="E529" s="118">
        <v>47342</v>
      </c>
      <c r="F529">
        <f t="shared" si="57"/>
        <v>49930.899999999994</v>
      </c>
      <c r="G529">
        <f t="shared" si="58"/>
        <v>50488.9</v>
      </c>
      <c r="H529" s="33">
        <f t="shared" si="60"/>
        <v>-1.10519341875146E-2</v>
      </c>
      <c r="I529" s="126">
        <f t="shared" si="59"/>
        <v>660.59999999999127</v>
      </c>
      <c r="J529" s="164">
        <v>6214.8</v>
      </c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</row>
    <row r="530" spans="1:32" x14ac:dyDescent="0.2">
      <c r="A530" s="76">
        <f t="shared" si="51"/>
        <v>42544</v>
      </c>
      <c r="B530">
        <v>6784.6</v>
      </c>
      <c r="C530" s="118">
        <v>2849</v>
      </c>
      <c r="D530">
        <v>43876.3</v>
      </c>
      <c r="E530">
        <v>47629.599999999999</v>
      </c>
      <c r="F530">
        <f t="shared" si="57"/>
        <v>50660.9</v>
      </c>
      <c r="G530">
        <f t="shared" si="58"/>
        <v>50478.6</v>
      </c>
      <c r="H530" s="33">
        <f t="shared" si="60"/>
        <v>3.6114313788417896E-3</v>
      </c>
      <c r="I530" s="126">
        <f t="shared" si="59"/>
        <v>730.00000000000728</v>
      </c>
      <c r="J530" s="164">
        <v>7012.8</v>
      </c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</row>
    <row r="531" spans="1:32" x14ac:dyDescent="0.2">
      <c r="A531" s="76">
        <f t="shared" si="51"/>
        <v>42551</v>
      </c>
      <c r="B531">
        <v>7227.3</v>
      </c>
      <c r="C531" s="118">
        <v>2688.2</v>
      </c>
      <c r="D531">
        <v>44070.9</v>
      </c>
      <c r="E531">
        <v>47831.8</v>
      </c>
      <c r="F531">
        <f t="shared" si="57"/>
        <v>51298.200000000004</v>
      </c>
      <c r="G531" s="118">
        <f t="shared" si="58"/>
        <v>50520</v>
      </c>
      <c r="H531" s="33">
        <f t="shared" si="60"/>
        <v>1.5403800475059404E-2</v>
      </c>
      <c r="I531" s="126">
        <f t="shared" si="59"/>
        <v>637.30000000000291</v>
      </c>
      <c r="J531" s="164">
        <v>7598.5</v>
      </c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</row>
    <row r="532" spans="1:32" x14ac:dyDescent="0.2">
      <c r="A532" s="76">
        <f t="shared" si="51"/>
        <v>42558</v>
      </c>
      <c r="B532">
        <v>7192.8</v>
      </c>
      <c r="C532" s="118">
        <v>2565</v>
      </c>
      <c r="D532">
        <v>44469.599999999999</v>
      </c>
      <c r="E532">
        <v>48000.4</v>
      </c>
      <c r="F532">
        <f t="shared" si="57"/>
        <v>51662.400000000001</v>
      </c>
      <c r="G532">
        <f t="shared" si="58"/>
        <v>50565.4</v>
      </c>
      <c r="H532" s="33">
        <f t="shared" si="60"/>
        <v>2.1694676597040718E-2</v>
      </c>
      <c r="I532" s="126">
        <f t="shared" ref="I532:I537" si="61">+F532-F531</f>
        <v>364.19999999999709</v>
      </c>
      <c r="J532" s="164">
        <v>8145.5</v>
      </c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</row>
    <row r="533" spans="1:32" x14ac:dyDescent="0.2">
      <c r="A533" s="76">
        <f t="shared" si="51"/>
        <v>42565</v>
      </c>
      <c r="B533" s="118">
        <v>7124</v>
      </c>
      <c r="C533">
        <v>2329.9</v>
      </c>
      <c r="D533">
        <v>44863.5</v>
      </c>
      <c r="E533">
        <v>48316.3</v>
      </c>
      <c r="F533">
        <f t="shared" si="57"/>
        <v>51987.5</v>
      </c>
      <c r="G533">
        <f t="shared" si="58"/>
        <v>50646.200000000004</v>
      </c>
      <c r="H533" s="33">
        <f t="shared" ref="H533:H538" si="62">+F533/G533-1</f>
        <v>2.6483724346545223E-2</v>
      </c>
      <c r="I533" s="126">
        <f t="shared" si="61"/>
        <v>325.09999999999854</v>
      </c>
      <c r="J533" s="164">
        <v>9147.1</v>
      </c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</row>
    <row r="534" spans="1:32" x14ac:dyDescent="0.2">
      <c r="A534" s="76">
        <f t="shared" si="51"/>
        <v>42572</v>
      </c>
      <c r="B534">
        <v>6424.1</v>
      </c>
      <c r="C534">
        <v>2618.1</v>
      </c>
      <c r="D534" s="118">
        <v>45562</v>
      </c>
      <c r="E534">
        <v>48444.9</v>
      </c>
      <c r="F534">
        <f t="shared" si="57"/>
        <v>51986.1</v>
      </c>
      <c r="G534" s="118">
        <f t="shared" si="58"/>
        <v>51063</v>
      </c>
      <c r="H534" s="33">
        <f t="shared" si="62"/>
        <v>1.807766876211736E-2</v>
      </c>
      <c r="I534" s="206">
        <f t="shared" si="61"/>
        <v>-1.4000000000014552</v>
      </c>
      <c r="J534" s="164">
        <v>9825.2999999999993</v>
      </c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</row>
    <row r="535" spans="1:32" x14ac:dyDescent="0.2">
      <c r="A535" s="76">
        <f t="shared" si="51"/>
        <v>42579</v>
      </c>
      <c r="B535">
        <v>6247.5</v>
      </c>
      <c r="C535">
        <v>1960.1</v>
      </c>
      <c r="D535">
        <v>46181.2</v>
      </c>
      <c r="E535">
        <v>48655.6</v>
      </c>
      <c r="F535">
        <f t="shared" si="57"/>
        <v>52428.7</v>
      </c>
      <c r="G535">
        <f t="shared" si="58"/>
        <v>50615.7</v>
      </c>
      <c r="H535" s="33">
        <f t="shared" si="62"/>
        <v>3.5818925748335007E-2</v>
      </c>
      <c r="I535" s="200">
        <f t="shared" si="61"/>
        <v>442.59999999999854</v>
      </c>
      <c r="J535" s="164">
        <v>10953.5</v>
      </c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</row>
    <row r="536" spans="1:32" x14ac:dyDescent="0.2">
      <c r="A536" s="76">
        <f t="shared" si="51"/>
        <v>42586</v>
      </c>
      <c r="B536" s="164">
        <v>5481.2</v>
      </c>
      <c r="C536" s="164">
        <v>1878.3</v>
      </c>
      <c r="D536" s="167">
        <v>47189</v>
      </c>
      <c r="E536">
        <v>48833.7</v>
      </c>
      <c r="F536" s="188">
        <f t="shared" si="57"/>
        <v>52670.2</v>
      </c>
      <c r="G536" s="118">
        <f t="shared" si="58"/>
        <v>50712</v>
      </c>
      <c r="H536" s="33">
        <f t="shared" si="62"/>
        <v>3.8614134721564941E-2</v>
      </c>
      <c r="I536" s="126">
        <f t="shared" si="61"/>
        <v>241.5</v>
      </c>
      <c r="J536" s="164">
        <v>13745.7</v>
      </c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</row>
    <row r="537" spans="1:32" x14ac:dyDescent="0.2">
      <c r="A537" s="76">
        <f t="shared" si="51"/>
        <v>42593</v>
      </c>
      <c r="B537" s="118">
        <v>4794</v>
      </c>
      <c r="C537">
        <v>1523.7</v>
      </c>
      <c r="D537">
        <v>48053.9</v>
      </c>
      <c r="E537">
        <v>49234.7</v>
      </c>
      <c r="F537">
        <f t="shared" si="57"/>
        <v>52847.9</v>
      </c>
      <c r="G537">
        <f t="shared" si="58"/>
        <v>50758.399999999994</v>
      </c>
      <c r="H537" s="33">
        <f t="shared" si="62"/>
        <v>4.1165600176522599E-2</v>
      </c>
      <c r="I537" s="126">
        <f t="shared" si="61"/>
        <v>177.70000000000437</v>
      </c>
      <c r="J537" s="164">
        <v>15343.6</v>
      </c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</row>
    <row r="538" spans="1:32" x14ac:dyDescent="0.2">
      <c r="A538" s="76">
        <f t="shared" si="51"/>
        <v>42600</v>
      </c>
      <c r="B538" s="96">
        <v>4040.1</v>
      </c>
      <c r="C538" s="96">
        <v>1160.5999999999999</v>
      </c>
      <c r="D538" s="96">
        <v>48922.9</v>
      </c>
      <c r="E538" s="96">
        <v>49466.1</v>
      </c>
      <c r="F538" s="209">
        <f t="shared" si="57"/>
        <v>52963</v>
      </c>
      <c r="G538">
        <f t="shared" si="58"/>
        <v>50626.7</v>
      </c>
      <c r="H538" s="33">
        <f t="shared" si="62"/>
        <v>4.6147586155131703E-2</v>
      </c>
      <c r="I538" s="209">
        <f>+F538-F537</f>
        <v>115.09999999999854</v>
      </c>
      <c r="J538" s="164">
        <v>17283.2</v>
      </c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</row>
    <row r="539" spans="1:32" x14ac:dyDescent="0.2">
      <c r="A539" s="76">
        <f t="shared" si="51"/>
        <v>42607</v>
      </c>
      <c r="B539">
        <v>3028.1</v>
      </c>
      <c r="C539">
        <v>952.4</v>
      </c>
      <c r="D539">
        <v>49821.3</v>
      </c>
      <c r="E539">
        <v>49613.9</v>
      </c>
      <c r="F539">
        <f t="shared" si="57"/>
        <v>52849.4</v>
      </c>
      <c r="G539">
        <f t="shared" si="58"/>
        <v>50566.3</v>
      </c>
      <c r="H539" s="33">
        <f t="shared" ref="H539:H544" si="63">+F539/G539-1</f>
        <v>4.515062403221104E-2</v>
      </c>
      <c r="I539" s="261">
        <f>+F539-F538</f>
        <v>-113.59999999999854</v>
      </c>
      <c r="J539" s="164">
        <v>18759.599999999999</v>
      </c>
      <c r="K539" s="164"/>
      <c r="L539" s="188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</row>
    <row r="540" spans="1:32" x14ac:dyDescent="0.2">
      <c r="A540" s="76">
        <f t="shared" si="51"/>
        <v>42614</v>
      </c>
      <c r="B540">
        <v>22297.9</v>
      </c>
      <c r="C540">
        <v>16043.4</v>
      </c>
      <c r="D540">
        <v>228.3</v>
      </c>
      <c r="E540">
        <v>21.1</v>
      </c>
      <c r="F540">
        <f t="shared" ref="F540:G542" si="64">+B540+D540</f>
        <v>22526.2</v>
      </c>
      <c r="G540">
        <f t="shared" si="64"/>
        <v>16064.5</v>
      </c>
      <c r="H540" s="33">
        <f t="shared" si="63"/>
        <v>0.4022347411995395</v>
      </c>
      <c r="I540" s="264">
        <f>B540-J539+(D540)-1990</f>
        <v>1776.6000000000031</v>
      </c>
      <c r="J540" s="164"/>
      <c r="K540" s="164"/>
      <c r="L540" s="247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</row>
    <row r="541" spans="1:32" x14ac:dyDescent="0.2">
      <c r="A541" s="76">
        <f t="shared" si="51"/>
        <v>42621</v>
      </c>
      <c r="B541">
        <v>22316.7</v>
      </c>
      <c r="C541" s="118">
        <v>16584</v>
      </c>
      <c r="D541">
        <v>1228.0999999999999</v>
      </c>
      <c r="E541">
        <v>327.60000000000002</v>
      </c>
      <c r="F541">
        <f t="shared" si="64"/>
        <v>23544.799999999999</v>
      </c>
      <c r="G541">
        <f t="shared" si="64"/>
        <v>16911.599999999999</v>
      </c>
      <c r="H541" s="33">
        <f t="shared" si="63"/>
        <v>0.39222781995789879</v>
      </c>
      <c r="I541" s="261">
        <f t="shared" ref="I541:I546" si="65">+F541-F540</f>
        <v>1018.5999999999985</v>
      </c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</row>
    <row r="542" spans="1:32" x14ac:dyDescent="0.2">
      <c r="A542" s="76">
        <f t="shared" si="51"/>
        <v>42628</v>
      </c>
      <c r="B542">
        <v>22402.2</v>
      </c>
      <c r="C542">
        <v>17550.7</v>
      </c>
      <c r="D542">
        <v>2018.4</v>
      </c>
      <c r="E542">
        <v>591.6</v>
      </c>
      <c r="F542">
        <f t="shared" si="64"/>
        <v>24420.600000000002</v>
      </c>
      <c r="G542">
        <f t="shared" si="64"/>
        <v>18142.3</v>
      </c>
      <c r="H542" s="33">
        <f t="shared" si="63"/>
        <v>0.34605865849423734</v>
      </c>
      <c r="I542" s="261">
        <f t="shared" si="65"/>
        <v>875.80000000000291</v>
      </c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</row>
    <row r="543" spans="1:32" x14ac:dyDescent="0.2">
      <c r="A543" s="76">
        <f t="shared" si="51"/>
        <v>42635</v>
      </c>
      <c r="B543">
        <v>23700.7</v>
      </c>
      <c r="C543">
        <v>19241.8</v>
      </c>
      <c r="D543">
        <v>2412.6999999999998</v>
      </c>
      <c r="E543">
        <v>1358.6</v>
      </c>
      <c r="F543">
        <f t="shared" ref="F543:G545" si="66">+B543+D543</f>
        <v>26113.4</v>
      </c>
      <c r="G543">
        <f t="shared" si="66"/>
        <v>20600.399999999998</v>
      </c>
      <c r="H543" s="33">
        <f t="shared" si="63"/>
        <v>0.26761616279295564</v>
      </c>
      <c r="I543" s="209">
        <f t="shared" si="65"/>
        <v>1692.7999999999993</v>
      </c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</row>
    <row r="544" spans="1:32" x14ac:dyDescent="0.2">
      <c r="A544" s="76">
        <f t="shared" si="51"/>
        <v>42642</v>
      </c>
      <c r="B544" s="188">
        <v>24853.4</v>
      </c>
      <c r="C544" s="209">
        <v>19592.5</v>
      </c>
      <c r="D544" s="188">
        <v>3439.6</v>
      </c>
      <c r="E544" s="209">
        <v>2242.8000000000002</v>
      </c>
      <c r="F544" s="118">
        <f t="shared" si="66"/>
        <v>28293</v>
      </c>
      <c r="G544">
        <f t="shared" si="66"/>
        <v>21835.3</v>
      </c>
      <c r="H544" s="33">
        <f t="shared" si="63"/>
        <v>0.29574587937880414</v>
      </c>
      <c r="I544" s="261">
        <f t="shared" si="65"/>
        <v>2179.5999999999985</v>
      </c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</row>
    <row r="545" spans="1:32" x14ac:dyDescent="0.2">
      <c r="A545" s="76">
        <f t="shared" si="51"/>
        <v>42649</v>
      </c>
      <c r="B545">
        <v>24711.599999999999</v>
      </c>
      <c r="C545" s="210">
        <v>19442</v>
      </c>
      <c r="D545" s="164">
        <v>4998.3999999999996</v>
      </c>
      <c r="E545" s="210">
        <v>3810</v>
      </c>
      <c r="F545" s="118">
        <f t="shared" si="66"/>
        <v>29710</v>
      </c>
      <c r="G545" s="118">
        <f t="shared" si="66"/>
        <v>23252</v>
      </c>
      <c r="H545" s="33">
        <f t="shared" ref="H545:H550" si="67">+F545/G545-1</f>
        <v>0.27773954928608302</v>
      </c>
      <c r="I545" s="209">
        <f t="shared" si="65"/>
        <v>1417</v>
      </c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</row>
    <row r="546" spans="1:32" x14ac:dyDescent="0.2">
      <c r="A546" s="76">
        <f t="shared" si="51"/>
        <v>42656</v>
      </c>
      <c r="B546">
        <v>24048.799999999999</v>
      </c>
      <c r="C546">
        <v>19142.2</v>
      </c>
      <c r="D546">
        <v>7669.8</v>
      </c>
      <c r="E546">
        <v>6047.3</v>
      </c>
      <c r="F546" s="118">
        <f t="shared" ref="F546:G548" si="68">+B546+D546</f>
        <v>31718.6</v>
      </c>
      <c r="G546" s="118">
        <f t="shared" si="68"/>
        <v>25189.5</v>
      </c>
      <c r="H546" s="33">
        <f t="shared" si="67"/>
        <v>0.25919926953691008</v>
      </c>
      <c r="I546" s="209">
        <f t="shared" si="65"/>
        <v>2008.5999999999985</v>
      </c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</row>
    <row r="547" spans="1:32" x14ac:dyDescent="0.2">
      <c r="A547" s="76">
        <f t="shared" si="51"/>
        <v>42663</v>
      </c>
      <c r="B547">
        <v>23285.599999999999</v>
      </c>
      <c r="C547">
        <v>18423.5</v>
      </c>
      <c r="D547" s="191">
        <v>10326.700000000001</v>
      </c>
      <c r="E547">
        <v>8723.1</v>
      </c>
      <c r="F547" s="118">
        <f t="shared" si="68"/>
        <v>33612.300000000003</v>
      </c>
      <c r="G547" s="118">
        <f t="shared" si="68"/>
        <v>27146.6</v>
      </c>
      <c r="H547" s="33">
        <f t="shared" si="67"/>
        <v>0.23817715662366568</v>
      </c>
      <c r="I547" s="209">
        <f t="shared" ref="I547:I552" si="69">+F547-F546</f>
        <v>1893.7000000000044</v>
      </c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</row>
    <row r="548" spans="1:32" x14ac:dyDescent="0.2">
      <c r="A548" s="76">
        <f t="shared" si="51"/>
        <v>42670</v>
      </c>
      <c r="B548">
        <v>22867.200000000001</v>
      </c>
      <c r="C548">
        <v>16896.599999999999</v>
      </c>
      <c r="D548">
        <v>13259.3</v>
      </c>
      <c r="E548">
        <v>10905.6</v>
      </c>
      <c r="F548" s="118">
        <f t="shared" si="68"/>
        <v>36126.5</v>
      </c>
      <c r="G548" s="118">
        <f t="shared" si="68"/>
        <v>27802.199999999997</v>
      </c>
      <c r="H548" s="33">
        <f t="shared" si="67"/>
        <v>0.29941155735877034</v>
      </c>
      <c r="I548" s="209">
        <f t="shared" si="69"/>
        <v>2514.1999999999971</v>
      </c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</row>
    <row r="549" spans="1:32" x14ac:dyDescent="0.2">
      <c r="A549" s="76">
        <f t="shared" si="51"/>
        <v>42677</v>
      </c>
      <c r="B549">
        <v>21077.7</v>
      </c>
      <c r="C549">
        <v>15707.8</v>
      </c>
      <c r="D549" s="191">
        <v>15987.8</v>
      </c>
      <c r="E549">
        <v>13391.3</v>
      </c>
      <c r="F549" s="118">
        <f t="shared" ref="F549:G551" si="70">+B549+D549</f>
        <v>37065.5</v>
      </c>
      <c r="G549" s="118">
        <f t="shared" si="70"/>
        <v>29099.1</v>
      </c>
      <c r="H549" s="33">
        <f t="shared" si="67"/>
        <v>0.27376791722080762</v>
      </c>
      <c r="I549" s="209">
        <f t="shared" si="69"/>
        <v>939</v>
      </c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</row>
    <row r="550" spans="1:32" x14ac:dyDescent="0.2">
      <c r="A550" s="76">
        <f t="shared" si="51"/>
        <v>42684</v>
      </c>
      <c r="B550">
        <v>19462.3</v>
      </c>
      <c r="C550">
        <v>15234.3</v>
      </c>
      <c r="D550" s="118">
        <v>19022</v>
      </c>
      <c r="E550">
        <v>15662.3</v>
      </c>
      <c r="F550" s="118">
        <f t="shared" si="70"/>
        <v>38484.300000000003</v>
      </c>
      <c r="G550" s="118">
        <f t="shared" si="70"/>
        <v>30896.6</v>
      </c>
      <c r="H550" s="33">
        <f t="shared" si="67"/>
        <v>0.24558365645410829</v>
      </c>
      <c r="I550" s="209">
        <f t="shared" si="69"/>
        <v>1418.8000000000029</v>
      </c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</row>
    <row r="551" spans="1:32" x14ac:dyDescent="0.2">
      <c r="A551" s="76">
        <f t="shared" si="51"/>
        <v>42691</v>
      </c>
      <c r="B551">
        <v>18552.7</v>
      </c>
      <c r="C551">
        <v>14495.4</v>
      </c>
      <c r="D551">
        <v>21817.4</v>
      </c>
      <c r="E551">
        <v>17478.900000000001</v>
      </c>
      <c r="F551" s="118">
        <f t="shared" si="70"/>
        <v>40370.100000000006</v>
      </c>
      <c r="G551" s="118">
        <f t="shared" si="70"/>
        <v>31974.300000000003</v>
      </c>
      <c r="H551" s="33">
        <f t="shared" ref="H551:H556" si="71">+F551/G551-1</f>
        <v>0.26257963426877207</v>
      </c>
      <c r="I551" s="209">
        <f t="shared" si="69"/>
        <v>1885.8000000000029</v>
      </c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</row>
    <row r="552" spans="1:32" x14ac:dyDescent="0.2">
      <c r="A552" s="76">
        <f t="shared" si="51"/>
        <v>42698</v>
      </c>
      <c r="B552">
        <v>17568.099999999999</v>
      </c>
      <c r="C552" s="96">
        <v>13369.5</v>
      </c>
      <c r="D552" s="126">
        <v>24201</v>
      </c>
      <c r="E552">
        <v>19418.5</v>
      </c>
      <c r="F552" s="118">
        <f t="shared" ref="F552:G555" si="72">+B552+D552</f>
        <v>41769.1</v>
      </c>
      <c r="G552" s="118">
        <f t="shared" si="72"/>
        <v>32788</v>
      </c>
      <c r="H552" s="33">
        <f t="shared" si="71"/>
        <v>0.27391423691594485</v>
      </c>
      <c r="I552" s="209">
        <f t="shared" si="69"/>
        <v>1398.9999999999927</v>
      </c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</row>
    <row r="553" spans="1:32" x14ac:dyDescent="0.2">
      <c r="A553" s="76">
        <f t="shared" si="51"/>
        <v>42705</v>
      </c>
      <c r="B553">
        <v>17160.099999999999</v>
      </c>
      <c r="C553" s="96">
        <v>13194.4</v>
      </c>
      <c r="D553" s="96">
        <v>25999.9</v>
      </c>
      <c r="E553">
        <v>20886.099999999999</v>
      </c>
      <c r="F553" s="118">
        <f t="shared" si="72"/>
        <v>43160</v>
      </c>
      <c r="G553" s="118">
        <f t="shared" si="72"/>
        <v>34080.5</v>
      </c>
      <c r="H553" s="33">
        <f t="shared" si="71"/>
        <v>0.26641334487463508</v>
      </c>
      <c r="I553" s="209">
        <f t="shared" ref="I553:I558" si="73">+F553-F552</f>
        <v>1390.9000000000015</v>
      </c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</row>
    <row r="554" spans="1:32" x14ac:dyDescent="0.2">
      <c r="A554" s="76">
        <f t="shared" si="51"/>
        <v>42712</v>
      </c>
      <c r="B554">
        <v>17278.5</v>
      </c>
      <c r="C554">
        <v>12527.8</v>
      </c>
      <c r="D554">
        <v>27819.8</v>
      </c>
      <c r="E554">
        <v>22385.3</v>
      </c>
      <c r="F554" s="118">
        <f t="shared" si="72"/>
        <v>45098.3</v>
      </c>
      <c r="G554" s="118">
        <f t="shared" si="72"/>
        <v>34913.1</v>
      </c>
      <c r="H554" s="33">
        <f t="shared" si="71"/>
        <v>0.29173003829508137</v>
      </c>
      <c r="I554" s="209">
        <f t="shared" si="73"/>
        <v>1938.3000000000029</v>
      </c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</row>
    <row r="555" spans="1:32" x14ac:dyDescent="0.2">
      <c r="A555" s="76">
        <f t="shared" si="51"/>
        <v>42719</v>
      </c>
      <c r="B555">
        <v>17289.3</v>
      </c>
      <c r="C555">
        <v>12978.5</v>
      </c>
      <c r="D555">
        <v>29621.7</v>
      </c>
      <c r="E555">
        <v>24004.400000000001</v>
      </c>
      <c r="F555" s="118">
        <f t="shared" si="72"/>
        <v>46911</v>
      </c>
      <c r="G555" s="118">
        <f t="shared" ref="G555:G560" si="74">+C555+E555</f>
        <v>36982.9</v>
      </c>
      <c r="H555" s="33">
        <f t="shared" si="71"/>
        <v>0.26845109496551101</v>
      </c>
      <c r="I555" s="209">
        <f t="shared" si="73"/>
        <v>1812.6999999999971</v>
      </c>
      <c r="J555" s="164"/>
      <c r="K555" s="164"/>
      <c r="L555" s="272">
        <f>(I555-I554)/I554</f>
        <v>-6.4799050714546572E-2</v>
      </c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</row>
    <row r="556" spans="1:32" x14ac:dyDescent="0.2">
      <c r="A556" s="76">
        <f t="shared" si="51"/>
        <v>42726</v>
      </c>
      <c r="B556">
        <v>16371.8</v>
      </c>
      <c r="C556">
        <v>12090.7</v>
      </c>
      <c r="D556">
        <v>31513.3</v>
      </c>
      <c r="E556">
        <v>25297.3</v>
      </c>
      <c r="F556" s="118">
        <f t="shared" ref="F556:F561" si="75">+B556+D556</f>
        <v>47885.1</v>
      </c>
      <c r="G556" s="118">
        <f t="shared" si="74"/>
        <v>37388</v>
      </c>
      <c r="H556" s="33">
        <f t="shared" si="71"/>
        <v>0.28076120680432215</v>
      </c>
      <c r="I556" s="209">
        <f t="shared" si="73"/>
        <v>974.09999999999854</v>
      </c>
      <c r="J556" s="164"/>
      <c r="K556" s="164"/>
      <c r="L556" s="272">
        <f>(I556-I555)/I555</f>
        <v>-0.46262481381364806</v>
      </c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</row>
    <row r="557" spans="1:32" x14ac:dyDescent="0.2">
      <c r="A557" s="76">
        <f t="shared" si="51"/>
        <v>42733</v>
      </c>
      <c r="B557">
        <v>14869.3</v>
      </c>
      <c r="C557">
        <v>10912.3</v>
      </c>
      <c r="D557">
        <v>33103.4</v>
      </c>
      <c r="E557">
        <v>27037.5</v>
      </c>
      <c r="F557" s="118">
        <f t="shared" si="75"/>
        <v>47972.7</v>
      </c>
      <c r="G557" s="118">
        <f t="shared" si="74"/>
        <v>37949.800000000003</v>
      </c>
      <c r="H557" s="33">
        <f t="shared" ref="H557:H562" si="76">+F557/G557-1</f>
        <v>0.26410942877169297</v>
      </c>
      <c r="I557" s="209">
        <f t="shared" si="73"/>
        <v>87.599999999998545</v>
      </c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</row>
    <row r="558" spans="1:32" x14ac:dyDescent="0.2">
      <c r="A558" s="76">
        <f t="shared" si="51"/>
        <v>42740</v>
      </c>
      <c r="B558">
        <v>13786.1</v>
      </c>
      <c r="C558" s="273">
        <v>10912.3</v>
      </c>
      <c r="D558">
        <v>34535.4</v>
      </c>
      <c r="E558" s="273">
        <v>27037.5</v>
      </c>
      <c r="F558" s="118">
        <f t="shared" si="75"/>
        <v>48321.5</v>
      </c>
      <c r="G558" s="118">
        <f t="shared" si="74"/>
        <v>37949.800000000003</v>
      </c>
      <c r="H558" s="33">
        <f t="shared" si="76"/>
        <v>0.27330051805279587</v>
      </c>
      <c r="I558" s="209">
        <f t="shared" si="73"/>
        <v>348.80000000000291</v>
      </c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</row>
    <row r="559" spans="1:32" x14ac:dyDescent="0.2">
      <c r="A559" s="76">
        <f t="shared" si="51"/>
        <v>42747</v>
      </c>
      <c r="B559">
        <v>13186.5</v>
      </c>
      <c r="C559">
        <v>10101.799999999999</v>
      </c>
      <c r="D559">
        <v>36114.6</v>
      </c>
      <c r="E559">
        <v>29884.1</v>
      </c>
      <c r="F559" s="118">
        <f t="shared" si="75"/>
        <v>49301.1</v>
      </c>
      <c r="G559" s="118">
        <f t="shared" si="74"/>
        <v>39985.899999999994</v>
      </c>
      <c r="H559" s="33">
        <f t="shared" si="76"/>
        <v>0.23296211914699949</v>
      </c>
      <c r="I559" s="209">
        <f>+F559-F558</f>
        <v>979.59999999999854</v>
      </c>
      <c r="J559" s="27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</row>
    <row r="560" spans="1:32" x14ac:dyDescent="0.2">
      <c r="A560" s="76">
        <f t="shared" si="51"/>
        <v>42754</v>
      </c>
      <c r="B560">
        <v>12464.3</v>
      </c>
      <c r="C560">
        <v>9426.4</v>
      </c>
      <c r="D560">
        <v>37376.199999999997</v>
      </c>
      <c r="E560">
        <v>31207.3</v>
      </c>
      <c r="F560" s="118">
        <f t="shared" si="75"/>
        <v>49840.5</v>
      </c>
      <c r="G560" s="118">
        <f t="shared" si="74"/>
        <v>40633.699999999997</v>
      </c>
      <c r="H560" s="33">
        <f t="shared" si="76"/>
        <v>0.22658040001279733</v>
      </c>
      <c r="I560" s="209">
        <f>+F560-F559</f>
        <v>539.40000000000146</v>
      </c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</row>
    <row r="561" spans="1:32" x14ac:dyDescent="0.2">
      <c r="A561" s="76">
        <f t="shared" si="51"/>
        <v>42761</v>
      </c>
      <c r="B561">
        <v>11563.3</v>
      </c>
      <c r="C561">
        <v>8241.2999999999993</v>
      </c>
      <c r="D561">
        <v>38901.1</v>
      </c>
      <c r="E561">
        <v>32275.4</v>
      </c>
      <c r="F561" s="118">
        <f t="shared" si="75"/>
        <v>50464.399999999994</v>
      </c>
      <c r="G561" s="118">
        <f>+C561+E561</f>
        <v>40516.699999999997</v>
      </c>
      <c r="H561" s="33">
        <f t="shared" si="76"/>
        <v>0.24552098270589662</v>
      </c>
      <c r="I561" s="209">
        <f>+F561-F560</f>
        <v>623.89999999999418</v>
      </c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</row>
    <row r="562" spans="1:32" x14ac:dyDescent="0.2">
      <c r="A562" s="76">
        <f t="shared" si="51"/>
        <v>42768</v>
      </c>
      <c r="B562" s="164">
        <v>10457.799999999999</v>
      </c>
      <c r="C562" s="164">
        <v>7585.6</v>
      </c>
      <c r="D562" s="164">
        <v>40542.9</v>
      </c>
      <c r="E562" s="164">
        <v>33534.6</v>
      </c>
      <c r="F562" s="167">
        <f>+B562+D562</f>
        <v>51000.7</v>
      </c>
      <c r="G562" s="118">
        <f>+C562+E562</f>
        <v>41120.199999999997</v>
      </c>
      <c r="H562" s="33">
        <f t="shared" si="76"/>
        <v>0.24028336438052356</v>
      </c>
      <c r="I562" s="209">
        <f>+F562-F561</f>
        <v>536.30000000000291</v>
      </c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</row>
    <row r="563" spans="1:32" x14ac:dyDescent="0.2">
      <c r="A563" s="76">
        <f t="shared" si="51"/>
        <v>42775</v>
      </c>
      <c r="B563">
        <v>10209.6</v>
      </c>
      <c r="C563">
        <v>6372.3</v>
      </c>
      <c r="D563">
        <v>41528.699999999997</v>
      </c>
      <c r="E563">
        <v>35245.699999999997</v>
      </c>
      <c r="F563" s="118">
        <f t="shared" ref="F563:F610" si="77">+B563+D563</f>
        <v>51738.299999999996</v>
      </c>
      <c r="G563" s="118">
        <f t="shared" ref="G563:G610" si="78">+C563+E563</f>
        <v>41618</v>
      </c>
      <c r="H563" s="33">
        <f t="shared" ref="H563:H610" si="79">+F563/G563-1</f>
        <v>0.24317122398961977</v>
      </c>
      <c r="I563" s="209">
        <f t="shared" ref="I563:I610" si="80">+F563-F562</f>
        <v>737.59999999999854</v>
      </c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</row>
    <row r="564" spans="1:32" x14ac:dyDescent="0.2">
      <c r="A564" s="76">
        <f t="shared" si="51"/>
        <v>42782</v>
      </c>
      <c r="B564" s="164">
        <v>9569.1</v>
      </c>
      <c r="C564" s="164">
        <v>5205.1000000000004</v>
      </c>
      <c r="D564" s="210">
        <v>42506</v>
      </c>
      <c r="E564">
        <v>36671.4</v>
      </c>
      <c r="F564" s="118">
        <f t="shared" si="77"/>
        <v>52075.1</v>
      </c>
      <c r="G564" s="118">
        <f t="shared" si="78"/>
        <v>41876.5</v>
      </c>
      <c r="H564" s="33">
        <f t="shared" si="79"/>
        <v>0.24353993289792597</v>
      </c>
      <c r="I564" s="209">
        <f t="shared" si="80"/>
        <v>336.80000000000291</v>
      </c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</row>
    <row r="565" spans="1:32" x14ac:dyDescent="0.2">
      <c r="A565" s="76">
        <f t="shared" si="51"/>
        <v>42789</v>
      </c>
      <c r="B565" s="164">
        <v>9009.2000000000007</v>
      </c>
      <c r="C565" s="164">
        <v>4417.1000000000004</v>
      </c>
      <c r="D565" s="164">
        <v>43493.3</v>
      </c>
      <c r="E565">
        <v>37899.5</v>
      </c>
      <c r="F565" s="118">
        <f t="shared" si="77"/>
        <v>52502.5</v>
      </c>
      <c r="G565" s="118">
        <f t="shared" si="78"/>
        <v>42316.6</v>
      </c>
      <c r="H565" s="33">
        <f t="shared" si="79"/>
        <v>0.24070695660804509</v>
      </c>
      <c r="I565" s="209">
        <f t="shared" si="80"/>
        <v>427.40000000000146</v>
      </c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</row>
    <row r="566" spans="1:32" x14ac:dyDescent="0.2">
      <c r="A566" s="76">
        <f t="shared" si="51"/>
        <v>42796</v>
      </c>
      <c r="B566" s="164">
        <v>8511.7999999999993</v>
      </c>
      <c r="C566" s="164">
        <v>3757.7</v>
      </c>
      <c r="D566" s="164">
        <v>44476.2</v>
      </c>
      <c r="E566">
        <v>38910.699999999997</v>
      </c>
      <c r="F566" s="118">
        <f>+B566+D566</f>
        <v>52988</v>
      </c>
      <c r="G566" s="118">
        <f t="shared" si="78"/>
        <v>42668.399999999994</v>
      </c>
      <c r="H566" s="33">
        <f t="shared" si="79"/>
        <v>0.24185579960814119</v>
      </c>
      <c r="I566" s="261">
        <f t="shared" si="80"/>
        <v>485.5</v>
      </c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</row>
    <row r="567" spans="1:32" x14ac:dyDescent="0.2">
      <c r="A567" s="76">
        <f t="shared" si="51"/>
        <v>42803</v>
      </c>
      <c r="B567" s="164">
        <v>8134.6</v>
      </c>
      <c r="C567" s="164">
        <v>3612.9</v>
      </c>
      <c r="D567" s="164">
        <v>45325.1</v>
      </c>
      <c r="E567">
        <v>39679.199999999997</v>
      </c>
      <c r="F567" s="118">
        <f t="shared" si="77"/>
        <v>53459.7</v>
      </c>
      <c r="G567" s="118">
        <f t="shared" si="78"/>
        <v>43292.1</v>
      </c>
      <c r="H567" s="33">
        <f t="shared" si="79"/>
        <v>0.23486040178231127</v>
      </c>
      <c r="I567" s="209">
        <f t="shared" si="80"/>
        <v>471.69999999999709</v>
      </c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</row>
    <row r="568" spans="1:32" x14ac:dyDescent="0.2">
      <c r="A568" s="76">
        <f t="shared" si="51"/>
        <v>42810</v>
      </c>
      <c r="B568" s="188">
        <v>8296.7999999999993</v>
      </c>
      <c r="C568" s="188">
        <v>3457.4</v>
      </c>
      <c r="D568" s="209">
        <v>45692</v>
      </c>
      <c r="E568">
        <v>40245.599999999999</v>
      </c>
      <c r="F568" s="118">
        <f t="shared" si="77"/>
        <v>53988.800000000003</v>
      </c>
      <c r="G568" s="118">
        <f t="shared" si="78"/>
        <v>43703</v>
      </c>
      <c r="H568" s="33">
        <f t="shared" si="79"/>
        <v>0.23535684049149941</v>
      </c>
      <c r="I568" s="261">
        <f t="shared" si="80"/>
        <v>529.10000000000582</v>
      </c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</row>
    <row r="569" spans="1:32" x14ac:dyDescent="0.2">
      <c r="A569" s="76">
        <f t="shared" si="51"/>
        <v>42817</v>
      </c>
      <c r="B569">
        <v>8026.3</v>
      </c>
      <c r="C569">
        <v>3264.2</v>
      </c>
      <c r="D569">
        <v>46643.6</v>
      </c>
      <c r="E569">
        <v>40644</v>
      </c>
      <c r="F569" s="118">
        <f t="shared" si="77"/>
        <v>54669.9</v>
      </c>
      <c r="G569" s="118">
        <f t="shared" si="78"/>
        <v>43908.2</v>
      </c>
      <c r="H569" s="33">
        <f t="shared" si="79"/>
        <v>0.2450954491416184</v>
      </c>
      <c r="I569" s="209">
        <f t="shared" si="80"/>
        <v>681.09999999999854</v>
      </c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</row>
    <row r="570" spans="1:32" x14ac:dyDescent="0.2">
      <c r="A570" s="76">
        <f t="shared" si="51"/>
        <v>42824</v>
      </c>
      <c r="B570">
        <v>7753.5</v>
      </c>
      <c r="C570">
        <v>3362.1</v>
      </c>
      <c r="D570" s="191">
        <v>47334.1</v>
      </c>
      <c r="E570">
        <v>40966.5</v>
      </c>
      <c r="F570" s="118">
        <f t="shared" si="77"/>
        <v>55087.6</v>
      </c>
      <c r="G570" s="118">
        <f t="shared" si="78"/>
        <v>44328.6</v>
      </c>
      <c r="H570" s="33">
        <f t="shared" si="79"/>
        <v>0.24271012393804448</v>
      </c>
      <c r="I570" s="209">
        <f t="shared" si="80"/>
        <v>417.69999999999709</v>
      </c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</row>
    <row r="571" spans="1:32" x14ac:dyDescent="0.2">
      <c r="A571" s="76">
        <f t="shared" si="51"/>
        <v>42831</v>
      </c>
      <c r="B571">
        <v>7350.1</v>
      </c>
      <c r="C571">
        <v>3409.5</v>
      </c>
      <c r="D571">
        <v>48139.7</v>
      </c>
      <c r="E571">
        <v>41301.199999999997</v>
      </c>
      <c r="F571" s="118">
        <f t="shared" si="77"/>
        <v>55489.799999999996</v>
      </c>
      <c r="G571" s="118">
        <f t="shared" si="78"/>
        <v>44710.7</v>
      </c>
      <c r="H571" s="33">
        <f t="shared" si="79"/>
        <v>0.24108546723714896</v>
      </c>
      <c r="I571" s="209">
        <f t="shared" si="80"/>
        <v>402.19999999999709</v>
      </c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</row>
    <row r="572" spans="1:32" x14ac:dyDescent="0.2">
      <c r="A572" s="76">
        <f t="shared" si="51"/>
        <v>42838</v>
      </c>
      <c r="B572" s="164">
        <v>7130.2</v>
      </c>
      <c r="C572" s="164">
        <v>3477.3</v>
      </c>
      <c r="D572" s="210">
        <v>48495</v>
      </c>
      <c r="E572">
        <v>41641.199999999997</v>
      </c>
      <c r="F572" s="118">
        <f t="shared" si="77"/>
        <v>55625.2</v>
      </c>
      <c r="G572" s="118">
        <f t="shared" si="78"/>
        <v>45118.5</v>
      </c>
      <c r="H572" s="33">
        <f t="shared" si="79"/>
        <v>0.23286900052085069</v>
      </c>
      <c r="I572" s="209">
        <f t="shared" si="80"/>
        <v>135.40000000000146</v>
      </c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</row>
    <row r="573" spans="1:32" x14ac:dyDescent="0.2">
      <c r="A573" s="76">
        <f t="shared" ref="A573:A636" si="81">+A572+7</f>
        <v>42845</v>
      </c>
      <c r="B573">
        <v>7156.1</v>
      </c>
      <c r="C573">
        <v>3424.6</v>
      </c>
      <c r="D573" s="118">
        <v>49201.5</v>
      </c>
      <c r="E573">
        <v>41919.800000000003</v>
      </c>
      <c r="F573" s="118">
        <f t="shared" si="77"/>
        <v>56357.599999999999</v>
      </c>
      <c r="G573" s="118">
        <f t="shared" si="78"/>
        <v>45344.4</v>
      </c>
      <c r="H573" s="33">
        <f t="shared" si="79"/>
        <v>0.24287894425772527</v>
      </c>
      <c r="I573" s="209">
        <f t="shared" si="80"/>
        <v>732.40000000000146</v>
      </c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</row>
    <row r="574" spans="1:32" x14ac:dyDescent="0.2">
      <c r="A574" s="76">
        <f t="shared" si="81"/>
        <v>42852</v>
      </c>
      <c r="B574">
        <v>6834.2</v>
      </c>
      <c r="C574">
        <v>3934.7</v>
      </c>
      <c r="D574" s="118">
        <v>49842</v>
      </c>
      <c r="E574">
        <v>42225.599999999999</v>
      </c>
      <c r="F574" s="118">
        <f t="shared" si="77"/>
        <v>56676.2</v>
      </c>
      <c r="G574" s="118">
        <f t="shared" si="78"/>
        <v>46160.299999999996</v>
      </c>
      <c r="H574" s="33">
        <f t="shared" si="79"/>
        <v>0.22781264419858638</v>
      </c>
      <c r="I574" s="209">
        <f t="shared" si="80"/>
        <v>318.59999999999854</v>
      </c>
      <c r="J574" s="164">
        <v>2767.4</v>
      </c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</row>
    <row r="575" spans="1:32" x14ac:dyDescent="0.2">
      <c r="A575" s="76">
        <f t="shared" si="81"/>
        <v>42859</v>
      </c>
      <c r="B575">
        <v>6869.6</v>
      </c>
      <c r="C575" s="118">
        <v>3930</v>
      </c>
      <c r="D575" s="210">
        <v>50130.3</v>
      </c>
      <c r="E575">
        <v>42442.7</v>
      </c>
      <c r="F575" s="118">
        <f t="shared" si="77"/>
        <v>56999.9</v>
      </c>
      <c r="G575" s="118">
        <f t="shared" si="78"/>
        <v>46372.7</v>
      </c>
      <c r="H575" s="33">
        <f t="shared" si="79"/>
        <v>0.2291693172922864</v>
      </c>
      <c r="I575" s="261">
        <f t="shared" si="80"/>
        <v>323.70000000000437</v>
      </c>
      <c r="J575" s="164">
        <v>2837.4</v>
      </c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</row>
    <row r="576" spans="1:32" x14ac:dyDescent="0.2">
      <c r="A576" s="76">
        <f t="shared" si="81"/>
        <v>42866</v>
      </c>
      <c r="B576">
        <v>6879.4</v>
      </c>
      <c r="C576">
        <v>4258.8</v>
      </c>
      <c r="D576">
        <v>50475.7</v>
      </c>
      <c r="E576">
        <v>42670.3</v>
      </c>
      <c r="F576" s="118">
        <f t="shared" si="77"/>
        <v>57355.1</v>
      </c>
      <c r="G576" s="118">
        <f t="shared" si="78"/>
        <v>46929.100000000006</v>
      </c>
      <c r="H576" s="33">
        <f t="shared" si="79"/>
        <v>0.22216492538744603</v>
      </c>
      <c r="I576" s="209">
        <f t="shared" si="80"/>
        <v>355.19999999999709</v>
      </c>
      <c r="J576" s="164">
        <v>2878.9</v>
      </c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</row>
    <row r="577" spans="1:32" x14ac:dyDescent="0.2">
      <c r="A577" s="76">
        <f t="shared" si="81"/>
        <v>42873</v>
      </c>
      <c r="B577">
        <v>7017.5</v>
      </c>
      <c r="C577">
        <v>4595.5</v>
      </c>
      <c r="D577">
        <v>50810.400000000001</v>
      </c>
      <c r="E577">
        <v>42790.400000000001</v>
      </c>
      <c r="F577" s="118">
        <f t="shared" si="77"/>
        <v>57827.9</v>
      </c>
      <c r="G577" s="118">
        <f t="shared" si="78"/>
        <v>47385.9</v>
      </c>
      <c r="H577" s="33">
        <f t="shared" si="79"/>
        <v>0.22036090904678396</v>
      </c>
      <c r="I577" s="209">
        <f t="shared" si="80"/>
        <v>472.80000000000291</v>
      </c>
      <c r="J577" s="164">
        <v>2884.9</v>
      </c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</row>
    <row r="578" spans="1:32" x14ac:dyDescent="0.2">
      <c r="A578" s="76">
        <f t="shared" si="81"/>
        <v>42880</v>
      </c>
      <c r="B578">
        <v>7281.9</v>
      </c>
      <c r="C578">
        <v>4692.7</v>
      </c>
      <c r="D578">
        <v>51156.2</v>
      </c>
      <c r="E578">
        <v>43002.6</v>
      </c>
      <c r="F578" s="118">
        <f t="shared" si="77"/>
        <v>58438.1</v>
      </c>
      <c r="G578" s="118">
        <f t="shared" si="78"/>
        <v>47695.299999999996</v>
      </c>
      <c r="H578" s="33">
        <f t="shared" si="79"/>
        <v>0.22523812618853434</v>
      </c>
      <c r="I578" s="209">
        <f t="shared" si="80"/>
        <v>610.19999999999709</v>
      </c>
      <c r="J578" s="167">
        <v>2901</v>
      </c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</row>
    <row r="579" spans="1:32" x14ac:dyDescent="0.2">
      <c r="A579" s="76">
        <f t="shared" si="81"/>
        <v>42887</v>
      </c>
      <c r="B579">
        <v>7121.5</v>
      </c>
      <c r="C579">
        <v>5325.6</v>
      </c>
      <c r="D579">
        <v>51475.7</v>
      </c>
      <c r="E579">
        <v>43128.2</v>
      </c>
      <c r="F579" s="118">
        <f t="shared" si="77"/>
        <v>58597.2</v>
      </c>
      <c r="G579" s="118">
        <f t="shared" si="78"/>
        <v>48453.799999999996</v>
      </c>
      <c r="H579" s="33">
        <f t="shared" si="79"/>
        <v>0.20934168217972582</v>
      </c>
      <c r="I579" s="209">
        <f t="shared" si="80"/>
        <v>159.09999999999854</v>
      </c>
      <c r="J579" s="164">
        <v>3122.8</v>
      </c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</row>
    <row r="580" spans="1:32" x14ac:dyDescent="0.2">
      <c r="A580" s="76">
        <f t="shared" si="81"/>
        <v>42894</v>
      </c>
      <c r="B580">
        <v>6972.7</v>
      </c>
      <c r="C580">
        <v>6017.3</v>
      </c>
      <c r="D580">
        <v>51964.800000000003</v>
      </c>
      <c r="E580" s="118">
        <v>43253</v>
      </c>
      <c r="F580" s="118">
        <f t="shared" si="77"/>
        <v>58937.5</v>
      </c>
      <c r="G580" s="118">
        <f t="shared" si="78"/>
        <v>49270.3</v>
      </c>
      <c r="H580" s="33">
        <f t="shared" si="79"/>
        <v>0.19620745154788977</v>
      </c>
      <c r="I580" s="209">
        <f t="shared" si="80"/>
        <v>340.30000000000291</v>
      </c>
      <c r="J580" s="164">
        <v>3436.8</v>
      </c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</row>
    <row r="581" spans="1:32" x14ac:dyDescent="0.2">
      <c r="A581" s="76">
        <f t="shared" si="81"/>
        <v>42901</v>
      </c>
      <c r="B581">
        <v>6787.7</v>
      </c>
      <c r="C581">
        <v>6392.7</v>
      </c>
      <c r="D581">
        <v>52260.9</v>
      </c>
      <c r="E581">
        <v>43538.2</v>
      </c>
      <c r="F581" s="118">
        <f t="shared" si="77"/>
        <v>59048.6</v>
      </c>
      <c r="G581" s="118">
        <f t="shared" si="78"/>
        <v>49930.899999999994</v>
      </c>
      <c r="H581" s="33">
        <f t="shared" si="79"/>
        <v>0.18260636199227354</v>
      </c>
      <c r="I581" s="209">
        <f t="shared" si="80"/>
        <v>111.09999999999854</v>
      </c>
      <c r="J581" s="164">
        <v>3440.6</v>
      </c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</row>
    <row r="582" spans="1:32" x14ac:dyDescent="0.2">
      <c r="A582" s="76">
        <f t="shared" si="81"/>
        <v>42908</v>
      </c>
      <c r="B582">
        <v>6755.9</v>
      </c>
      <c r="C582">
        <v>7227.3</v>
      </c>
      <c r="D582" s="164">
        <v>52605.1</v>
      </c>
      <c r="E582">
        <v>44070.9</v>
      </c>
      <c r="F582" s="118">
        <f t="shared" si="77"/>
        <v>59361</v>
      </c>
      <c r="G582" s="118">
        <f t="shared" si="78"/>
        <v>51298.200000000004</v>
      </c>
      <c r="H582" s="33">
        <f t="shared" si="79"/>
        <v>0.1571751055592594</v>
      </c>
      <c r="I582" s="209">
        <f t="shared" si="80"/>
        <v>312.40000000000146</v>
      </c>
      <c r="J582" s="164">
        <v>3442.6</v>
      </c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</row>
    <row r="583" spans="1:32" x14ac:dyDescent="0.2">
      <c r="A583" s="76">
        <f t="shared" si="81"/>
        <v>42915</v>
      </c>
      <c r="B583">
        <v>6842.8</v>
      </c>
      <c r="C583">
        <v>7227.3</v>
      </c>
      <c r="D583">
        <v>52883.8</v>
      </c>
      <c r="E583">
        <v>44070.9</v>
      </c>
      <c r="F583" s="118">
        <f t="shared" si="77"/>
        <v>59726.600000000006</v>
      </c>
      <c r="G583" s="118">
        <f t="shared" si="78"/>
        <v>51298.200000000004</v>
      </c>
      <c r="H583" s="33">
        <f t="shared" si="79"/>
        <v>0.16430206128090274</v>
      </c>
      <c r="I583" s="261">
        <f t="shared" si="80"/>
        <v>365.60000000000582</v>
      </c>
      <c r="J583" s="164">
        <v>3515.8</v>
      </c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</row>
    <row r="584" spans="1:32" x14ac:dyDescent="0.2">
      <c r="A584" s="76">
        <f t="shared" si="81"/>
        <v>42922</v>
      </c>
      <c r="B584">
        <v>6663.4</v>
      </c>
      <c r="C584">
        <v>7192.8</v>
      </c>
      <c r="D584">
        <v>53291.199999999997</v>
      </c>
      <c r="E584">
        <v>44469.599999999999</v>
      </c>
      <c r="F584" s="118">
        <f t="shared" si="77"/>
        <v>59954.6</v>
      </c>
      <c r="G584" s="118">
        <f t="shared" si="78"/>
        <v>51662.400000000001</v>
      </c>
      <c r="H584" s="33">
        <f t="shared" si="79"/>
        <v>0.16050744835702546</v>
      </c>
      <c r="I584" s="209">
        <f t="shared" si="80"/>
        <v>227.99999999999272</v>
      </c>
      <c r="J584" s="164">
        <v>3970.8</v>
      </c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</row>
    <row r="585" spans="1:32" x14ac:dyDescent="0.2">
      <c r="A585" s="76">
        <f t="shared" si="81"/>
        <v>42929</v>
      </c>
      <c r="B585" s="118">
        <v>6715</v>
      </c>
      <c r="C585" s="118">
        <v>7124</v>
      </c>
      <c r="D585">
        <v>53649.2</v>
      </c>
      <c r="E585">
        <v>44840.9</v>
      </c>
      <c r="F585" s="118">
        <f t="shared" si="77"/>
        <v>60364.2</v>
      </c>
      <c r="G585" s="118">
        <f t="shared" si="78"/>
        <v>51964.9</v>
      </c>
      <c r="H585" s="33">
        <f t="shared" si="79"/>
        <v>0.16163410301953807</v>
      </c>
      <c r="I585" s="209">
        <f t="shared" si="80"/>
        <v>409.59999999999854</v>
      </c>
      <c r="J585" s="164">
        <v>5493.3</v>
      </c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</row>
    <row r="586" spans="1:32" x14ac:dyDescent="0.2">
      <c r="A586" s="76">
        <f t="shared" si="81"/>
        <v>42936</v>
      </c>
      <c r="B586" s="164">
        <v>6444.7</v>
      </c>
      <c r="C586">
        <v>6424.1</v>
      </c>
      <c r="D586" s="192">
        <v>54083</v>
      </c>
      <c r="E586">
        <v>45462.400000000001</v>
      </c>
      <c r="F586" s="118">
        <f t="shared" si="77"/>
        <v>60527.7</v>
      </c>
      <c r="G586" s="118">
        <f t="shared" si="78"/>
        <v>51886.5</v>
      </c>
      <c r="H586" s="33">
        <f t="shared" si="79"/>
        <v>0.16654042959151227</v>
      </c>
      <c r="I586" s="209">
        <f t="shared" si="80"/>
        <v>163.5</v>
      </c>
      <c r="J586" s="164">
        <v>6025.2</v>
      </c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</row>
    <row r="587" spans="1:32" x14ac:dyDescent="0.2">
      <c r="A587" s="76">
        <f t="shared" si="81"/>
        <v>42943</v>
      </c>
      <c r="B587">
        <v>5964.5</v>
      </c>
      <c r="C587">
        <v>6247.5</v>
      </c>
      <c r="D587">
        <v>54796.7</v>
      </c>
      <c r="E587">
        <v>46181.2</v>
      </c>
      <c r="F587" s="118">
        <f t="shared" si="77"/>
        <v>60761.2</v>
      </c>
      <c r="G587" s="118">
        <f t="shared" si="78"/>
        <v>52428.7</v>
      </c>
      <c r="H587" s="33">
        <f t="shared" si="79"/>
        <v>0.15893012796426387</v>
      </c>
      <c r="I587" s="209">
        <f t="shared" si="80"/>
        <v>233.5</v>
      </c>
      <c r="J587" s="164">
        <v>6392.7</v>
      </c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</row>
    <row r="588" spans="1:32" x14ac:dyDescent="0.2">
      <c r="A588" s="76">
        <f t="shared" si="81"/>
        <v>42950</v>
      </c>
      <c r="B588">
        <v>5397.3</v>
      </c>
      <c r="C588">
        <v>5481.2</v>
      </c>
      <c r="D588" s="210">
        <v>55333</v>
      </c>
      <c r="E588">
        <v>47188.9</v>
      </c>
      <c r="F588" s="118">
        <f t="shared" si="77"/>
        <v>60730.3</v>
      </c>
      <c r="G588" s="118">
        <f t="shared" si="78"/>
        <v>52670.1</v>
      </c>
      <c r="H588" s="33">
        <f t="shared" si="79"/>
        <v>0.15303179602848682</v>
      </c>
      <c r="I588" s="209">
        <f t="shared" si="80"/>
        <v>-30.899999999994179</v>
      </c>
      <c r="J588" s="167">
        <v>7032</v>
      </c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</row>
    <row r="589" spans="1:32" x14ac:dyDescent="0.2">
      <c r="A589" s="76">
        <f t="shared" si="81"/>
        <v>42957</v>
      </c>
      <c r="B589">
        <v>5107.7</v>
      </c>
      <c r="C589" s="118">
        <v>4794</v>
      </c>
      <c r="D589" s="194">
        <v>56012.9</v>
      </c>
      <c r="E589">
        <v>47976.9</v>
      </c>
      <c r="F589" s="118">
        <f t="shared" si="77"/>
        <v>61120.6</v>
      </c>
      <c r="G589" s="118">
        <f t="shared" si="78"/>
        <v>52770.9</v>
      </c>
      <c r="H589" s="33">
        <f t="shared" si="79"/>
        <v>0.15822546138117777</v>
      </c>
      <c r="I589" s="209">
        <f t="shared" si="80"/>
        <v>390.29999999999563</v>
      </c>
      <c r="J589">
        <v>7931.4</v>
      </c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</row>
    <row r="590" spans="1:32" x14ac:dyDescent="0.2">
      <c r="A590" s="76">
        <f t="shared" si="81"/>
        <v>42964</v>
      </c>
      <c r="B590" s="164">
        <v>4005.9</v>
      </c>
      <c r="C590" s="164">
        <v>4040.1</v>
      </c>
      <c r="D590" s="167">
        <v>56714</v>
      </c>
      <c r="E590" s="164">
        <v>48701.8</v>
      </c>
      <c r="F590" s="167">
        <f t="shared" si="77"/>
        <v>60719.9</v>
      </c>
      <c r="G590" s="118">
        <f t="shared" si="78"/>
        <v>52741.9</v>
      </c>
      <c r="H590" s="33">
        <f t="shared" si="79"/>
        <v>0.15126493357273807</v>
      </c>
      <c r="I590" s="261">
        <f t="shared" si="80"/>
        <v>-400.69999999999709</v>
      </c>
      <c r="J590">
        <v>9940.4</v>
      </c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</row>
    <row r="591" spans="1:32" x14ac:dyDescent="0.2">
      <c r="A591" s="76">
        <f t="shared" si="81"/>
        <v>42971</v>
      </c>
      <c r="B591" s="167">
        <v>3442.1</v>
      </c>
      <c r="C591" s="167">
        <v>3028.1</v>
      </c>
      <c r="D591" s="167">
        <v>57401</v>
      </c>
      <c r="E591" s="164">
        <v>49821.3</v>
      </c>
      <c r="F591" s="167">
        <f t="shared" si="77"/>
        <v>60843.1</v>
      </c>
      <c r="G591" s="118">
        <f t="shared" si="78"/>
        <v>52849.4</v>
      </c>
      <c r="H591" s="33">
        <f t="shared" si="79"/>
        <v>0.15125431887590013</v>
      </c>
      <c r="I591" s="261">
        <f t="shared" si="80"/>
        <v>123.19999999999709</v>
      </c>
      <c r="J591">
        <v>11499.4</v>
      </c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</row>
    <row r="592" spans="1:32" x14ac:dyDescent="0.2">
      <c r="A592" s="76">
        <f t="shared" si="81"/>
        <v>42978</v>
      </c>
      <c r="B592" s="167">
        <v>2359</v>
      </c>
      <c r="C592" s="167">
        <v>1989.8</v>
      </c>
      <c r="D592" s="167">
        <v>58117.7</v>
      </c>
      <c r="E592" s="167">
        <v>50839.199999999997</v>
      </c>
      <c r="F592" s="167">
        <f t="shared" si="77"/>
        <v>60476.7</v>
      </c>
      <c r="G592" s="118">
        <f t="shared" si="78"/>
        <v>52829</v>
      </c>
      <c r="H592" s="33">
        <f t="shared" si="79"/>
        <v>0.14476329288837575</v>
      </c>
      <c r="I592" s="209">
        <f t="shared" si="80"/>
        <v>-366.40000000000146</v>
      </c>
      <c r="J592">
        <v>15381.4</v>
      </c>
      <c r="K592" s="164"/>
      <c r="L592" s="164"/>
      <c r="M592" s="188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</row>
    <row r="593" spans="1:32" x14ac:dyDescent="0.2">
      <c r="A593" s="76">
        <f t="shared" si="81"/>
        <v>42985</v>
      </c>
      <c r="B593" s="164">
        <v>15842.3</v>
      </c>
      <c r="C593" s="164">
        <v>22316.7</v>
      </c>
      <c r="D593" s="164">
        <v>1151.5</v>
      </c>
      <c r="E593" s="164">
        <v>1228.0999999999999</v>
      </c>
      <c r="F593" s="167">
        <f t="shared" si="77"/>
        <v>16993.8</v>
      </c>
      <c r="G593" s="118">
        <f t="shared" si="78"/>
        <v>23544.799999999999</v>
      </c>
      <c r="H593" s="33">
        <f t="shared" si="79"/>
        <v>-0.2782355339607897</v>
      </c>
      <c r="I593" s="264">
        <f>B593-J592+(D593)</f>
        <v>1612.3999999999996</v>
      </c>
      <c r="J593">
        <v>15382.4</v>
      </c>
      <c r="K593" s="188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</row>
    <row r="594" spans="1:32" x14ac:dyDescent="0.2">
      <c r="A594" s="76">
        <f t="shared" si="81"/>
        <v>42992</v>
      </c>
      <c r="B594" s="164">
        <v>17235.599999999999</v>
      </c>
      <c r="C594" s="164">
        <v>22402.2</v>
      </c>
      <c r="D594" s="164">
        <v>2096.4</v>
      </c>
      <c r="E594" s="164">
        <v>2018.4</v>
      </c>
      <c r="F594" s="167">
        <f t="shared" si="77"/>
        <v>19332</v>
      </c>
      <c r="G594" s="118">
        <f t="shared" si="78"/>
        <v>24420.600000000002</v>
      </c>
      <c r="H594" s="33">
        <f t="shared" si="79"/>
        <v>-0.20837325864229383</v>
      </c>
      <c r="I594" s="209">
        <f t="shared" si="80"/>
        <v>2338.2000000000007</v>
      </c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</row>
    <row r="595" spans="1:32" x14ac:dyDescent="0.2">
      <c r="A595" s="76">
        <f t="shared" si="81"/>
        <v>42999</v>
      </c>
      <c r="B595" s="164">
        <v>19232.900000000001</v>
      </c>
      <c r="C595" s="164">
        <v>23700.7</v>
      </c>
      <c r="D595" s="164">
        <v>3081.7</v>
      </c>
      <c r="E595" s="164">
        <v>2412.6999999999998</v>
      </c>
      <c r="F595" s="167">
        <f t="shared" si="77"/>
        <v>22314.600000000002</v>
      </c>
      <c r="G595" s="118">
        <f t="shared" si="78"/>
        <v>26113.4</v>
      </c>
      <c r="H595" s="33">
        <f t="shared" si="79"/>
        <v>-0.14547320532753294</v>
      </c>
      <c r="I595" s="209">
        <f t="shared" si="80"/>
        <v>2982.6000000000022</v>
      </c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</row>
    <row r="596" spans="1:32" x14ac:dyDescent="0.2">
      <c r="A596" s="76">
        <f t="shared" si="81"/>
        <v>43006</v>
      </c>
      <c r="B596" s="164">
        <v>19263.099999999999</v>
      </c>
      <c r="C596" s="164">
        <v>24853.4</v>
      </c>
      <c r="D596" s="164">
        <v>4067.7</v>
      </c>
      <c r="E596" s="164">
        <v>3439.6</v>
      </c>
      <c r="F596" s="167">
        <f t="shared" si="77"/>
        <v>23330.799999999999</v>
      </c>
      <c r="G596" s="118">
        <f t="shared" si="78"/>
        <v>28293</v>
      </c>
      <c r="H596" s="33">
        <f t="shared" si="79"/>
        <v>-0.17538613791397173</v>
      </c>
      <c r="I596" s="209">
        <f t="shared" si="80"/>
        <v>1016.1999999999971</v>
      </c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</row>
    <row r="597" spans="1:32" x14ac:dyDescent="0.2">
      <c r="A597" s="76">
        <f t="shared" si="81"/>
        <v>43013</v>
      </c>
      <c r="B597" s="164">
        <v>19820.2</v>
      </c>
      <c r="C597" s="164">
        <v>24711.599999999999</v>
      </c>
      <c r="D597" s="194">
        <v>5191.3</v>
      </c>
      <c r="E597" s="164">
        <v>4998.3999999999996</v>
      </c>
      <c r="F597" s="167">
        <f t="shared" si="77"/>
        <v>25011.5</v>
      </c>
      <c r="G597" s="118">
        <f t="shared" si="78"/>
        <v>29710</v>
      </c>
      <c r="H597" s="33">
        <f t="shared" si="79"/>
        <v>-0.15814540558734436</v>
      </c>
      <c r="I597" s="209">
        <f t="shared" si="80"/>
        <v>1680.7000000000007</v>
      </c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</row>
    <row r="598" spans="1:32" x14ac:dyDescent="0.2">
      <c r="A598" s="76">
        <f t="shared" si="81"/>
        <v>43020</v>
      </c>
      <c r="B598">
        <v>19245.3</v>
      </c>
      <c r="C598">
        <v>24048.799999999999</v>
      </c>
      <c r="D598">
        <v>7041.3</v>
      </c>
      <c r="E598">
        <v>7593.9</v>
      </c>
      <c r="F598" s="118">
        <f t="shared" si="77"/>
        <v>26286.6</v>
      </c>
      <c r="G598" s="118">
        <f t="shared" si="78"/>
        <v>31642.699999999997</v>
      </c>
      <c r="H598" s="33">
        <f t="shared" si="79"/>
        <v>-0.16926810923214519</v>
      </c>
      <c r="I598" s="209">
        <f t="shared" si="80"/>
        <v>1275.0999999999985</v>
      </c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</row>
    <row r="599" spans="1:32" x14ac:dyDescent="0.2">
      <c r="A599" s="76">
        <f t="shared" si="81"/>
        <v>43027</v>
      </c>
      <c r="B599" s="118">
        <v>18852</v>
      </c>
      <c r="C599">
        <v>23285.599999999999</v>
      </c>
      <c r="D599">
        <v>9563.9</v>
      </c>
      <c r="E599">
        <v>10326.700000000001</v>
      </c>
      <c r="F599" s="118">
        <f t="shared" si="77"/>
        <v>28415.9</v>
      </c>
      <c r="G599" s="118">
        <f t="shared" si="78"/>
        <v>33612.300000000003</v>
      </c>
      <c r="H599" s="33">
        <f t="shared" si="79"/>
        <v>-0.15459816793257231</v>
      </c>
      <c r="I599" s="209">
        <f t="shared" si="80"/>
        <v>2129.3000000000029</v>
      </c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</row>
    <row r="600" spans="1:32" x14ac:dyDescent="0.2">
      <c r="A600" s="76">
        <f t="shared" si="81"/>
        <v>43034</v>
      </c>
      <c r="B600" s="164">
        <v>18131.099999999999</v>
      </c>
      <c r="C600" s="164">
        <v>22867.200000000001</v>
      </c>
      <c r="D600" s="194">
        <v>12186.6</v>
      </c>
      <c r="E600">
        <v>13259.3</v>
      </c>
      <c r="F600" s="118">
        <f t="shared" si="77"/>
        <v>30317.699999999997</v>
      </c>
      <c r="G600" s="118">
        <f t="shared" si="78"/>
        <v>36126.5</v>
      </c>
      <c r="H600" s="33">
        <f t="shared" si="79"/>
        <v>-0.16079055540946408</v>
      </c>
      <c r="I600" s="209">
        <f t="shared" si="80"/>
        <v>1901.7999999999956</v>
      </c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</row>
    <row r="601" spans="1:32" x14ac:dyDescent="0.2">
      <c r="A601" s="76">
        <f t="shared" si="81"/>
        <v>43041</v>
      </c>
      <c r="B601">
        <v>16771.5</v>
      </c>
      <c r="C601">
        <v>21077.7</v>
      </c>
      <c r="D601">
        <v>14706.8</v>
      </c>
      <c r="E601">
        <v>15987.8</v>
      </c>
      <c r="F601" s="118">
        <f t="shared" si="77"/>
        <v>31478.3</v>
      </c>
      <c r="G601" s="118">
        <f t="shared" si="78"/>
        <v>37065.5</v>
      </c>
      <c r="H601" s="33">
        <f t="shared" si="79"/>
        <v>-0.15073855741862385</v>
      </c>
      <c r="I601" s="209">
        <f t="shared" si="80"/>
        <v>1160.6000000000022</v>
      </c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</row>
    <row r="602" spans="1:32" x14ac:dyDescent="0.2">
      <c r="A602" s="76">
        <f t="shared" si="81"/>
        <v>43048</v>
      </c>
      <c r="B602">
        <v>15620.4</v>
      </c>
      <c r="C602">
        <v>19462.3</v>
      </c>
      <c r="D602">
        <v>16962.7</v>
      </c>
      <c r="E602">
        <v>19009.3</v>
      </c>
      <c r="F602" s="118">
        <f t="shared" si="77"/>
        <v>32583.1</v>
      </c>
      <c r="G602" s="118">
        <f t="shared" si="78"/>
        <v>38471.599999999999</v>
      </c>
      <c r="H602" s="33">
        <f t="shared" si="79"/>
        <v>-0.1530609592530594</v>
      </c>
      <c r="I602" s="209">
        <f t="shared" si="80"/>
        <v>1104.7999999999993</v>
      </c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</row>
    <row r="603" spans="1:32" x14ac:dyDescent="0.2">
      <c r="A603" s="76">
        <f t="shared" si="81"/>
        <v>43055</v>
      </c>
      <c r="B603" s="118">
        <v>14564</v>
      </c>
      <c r="C603">
        <v>18552.7</v>
      </c>
      <c r="D603">
        <v>18888.099999999999</v>
      </c>
      <c r="E603">
        <v>21817.4</v>
      </c>
      <c r="F603" s="118">
        <f t="shared" si="77"/>
        <v>33452.1</v>
      </c>
      <c r="G603" s="118">
        <f t="shared" si="78"/>
        <v>40370.100000000006</v>
      </c>
      <c r="H603" s="33">
        <f t="shared" si="79"/>
        <v>-0.17136445042246629</v>
      </c>
      <c r="I603" s="209">
        <f t="shared" si="80"/>
        <v>869</v>
      </c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</row>
    <row r="604" spans="1:32" x14ac:dyDescent="0.2">
      <c r="A604" s="76">
        <f t="shared" si="81"/>
        <v>43062</v>
      </c>
      <c r="B604">
        <v>13303.8</v>
      </c>
      <c r="C604">
        <v>17568.099999999999</v>
      </c>
      <c r="D604">
        <v>21091.200000000001</v>
      </c>
      <c r="E604">
        <v>24130.2</v>
      </c>
      <c r="F604" s="118">
        <f t="shared" si="77"/>
        <v>34395</v>
      </c>
      <c r="G604" s="118">
        <f t="shared" si="78"/>
        <v>41698.300000000003</v>
      </c>
      <c r="H604" s="33">
        <f t="shared" si="79"/>
        <v>-0.17514622898295618</v>
      </c>
      <c r="I604" s="209">
        <f t="shared" si="80"/>
        <v>942.90000000000146</v>
      </c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</row>
    <row r="605" spans="1:32" x14ac:dyDescent="0.2">
      <c r="A605" s="76">
        <f t="shared" si="81"/>
        <v>43069</v>
      </c>
      <c r="B605">
        <v>13301.5</v>
      </c>
      <c r="C605">
        <v>17160.099999999999</v>
      </c>
      <c r="D605">
        <v>23040.1</v>
      </c>
      <c r="E605">
        <v>25929.8</v>
      </c>
      <c r="F605" s="118">
        <f t="shared" si="77"/>
        <v>36341.599999999999</v>
      </c>
      <c r="G605" s="118">
        <f t="shared" si="78"/>
        <v>43089.899999999994</v>
      </c>
      <c r="H605" s="33">
        <f t="shared" si="79"/>
        <v>-0.15660978558780592</v>
      </c>
      <c r="I605" s="209">
        <f t="shared" si="80"/>
        <v>1946.5999999999985</v>
      </c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</row>
    <row r="606" spans="1:32" x14ac:dyDescent="0.2">
      <c r="A606" s="76">
        <f t="shared" si="81"/>
        <v>43076</v>
      </c>
      <c r="B606">
        <v>13492.8</v>
      </c>
      <c r="C606">
        <v>17278.5</v>
      </c>
      <c r="D606">
        <v>24301.4</v>
      </c>
      <c r="E606">
        <v>27819.8</v>
      </c>
      <c r="F606" s="167">
        <f t="shared" si="77"/>
        <v>37794.199999999997</v>
      </c>
      <c r="G606" s="167">
        <f t="shared" si="78"/>
        <v>45098.3</v>
      </c>
      <c r="H606" s="33">
        <f t="shared" si="79"/>
        <v>-0.16195954171221538</v>
      </c>
      <c r="I606" s="209">
        <f t="shared" si="80"/>
        <v>1452.5999999999985</v>
      </c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</row>
    <row r="607" spans="1:32" x14ac:dyDescent="0.2">
      <c r="A607" s="76">
        <f t="shared" si="81"/>
        <v>43083</v>
      </c>
      <c r="B607">
        <v>13695.8</v>
      </c>
      <c r="C607">
        <v>17289.3</v>
      </c>
      <c r="D607">
        <v>25841.3</v>
      </c>
      <c r="E607">
        <v>29621.7</v>
      </c>
      <c r="F607" s="167">
        <f t="shared" si="77"/>
        <v>39537.1</v>
      </c>
      <c r="G607" s="167">
        <f>+C607+E607</f>
        <v>46911</v>
      </c>
      <c r="H607" s="33">
        <f t="shared" si="79"/>
        <v>-0.15718914540299722</v>
      </c>
      <c r="I607" s="209">
        <f t="shared" si="80"/>
        <v>1742.9000000000015</v>
      </c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</row>
    <row r="608" spans="1:32" x14ac:dyDescent="0.2">
      <c r="A608" s="76">
        <f t="shared" si="81"/>
        <v>43090</v>
      </c>
      <c r="B608">
        <v>13260.9</v>
      </c>
      <c r="C608">
        <v>16371.8</v>
      </c>
      <c r="D608">
        <v>27250.9</v>
      </c>
      <c r="E608">
        <v>31513.3</v>
      </c>
      <c r="F608" s="167">
        <f t="shared" si="77"/>
        <v>40511.800000000003</v>
      </c>
      <c r="G608" s="167">
        <f t="shared" si="78"/>
        <v>47885.1</v>
      </c>
      <c r="H608" s="33">
        <f t="shared" si="79"/>
        <v>-0.1539790039072696</v>
      </c>
      <c r="I608" s="209">
        <f t="shared" si="80"/>
        <v>974.70000000000437</v>
      </c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</row>
    <row r="609" spans="1:32" x14ac:dyDescent="0.2">
      <c r="A609" s="76">
        <f t="shared" si="81"/>
        <v>43097</v>
      </c>
      <c r="B609" s="118">
        <v>12667</v>
      </c>
      <c r="C609">
        <v>14869.3</v>
      </c>
      <c r="D609" s="194">
        <v>28179.5</v>
      </c>
      <c r="E609">
        <v>33103.4</v>
      </c>
      <c r="F609" s="167">
        <f t="shared" si="77"/>
        <v>40846.5</v>
      </c>
      <c r="G609" s="167">
        <f t="shared" si="78"/>
        <v>47972.7</v>
      </c>
      <c r="H609" s="33">
        <f t="shared" si="79"/>
        <v>-0.14854698609834338</v>
      </c>
      <c r="I609" s="209">
        <f t="shared" si="80"/>
        <v>334.69999999999709</v>
      </c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</row>
    <row r="610" spans="1:32" x14ac:dyDescent="0.2">
      <c r="A610" s="76">
        <f t="shared" si="81"/>
        <v>43104</v>
      </c>
      <c r="B610">
        <v>11728.2</v>
      </c>
      <c r="C610">
        <v>13786.1</v>
      </c>
      <c r="D610" s="164">
        <v>29725.7</v>
      </c>
      <c r="E610">
        <v>34535.4</v>
      </c>
      <c r="F610" s="167">
        <f t="shared" si="77"/>
        <v>41453.9</v>
      </c>
      <c r="G610" s="167">
        <f t="shared" si="78"/>
        <v>48321.5</v>
      </c>
      <c r="H610" s="33">
        <f t="shared" si="79"/>
        <v>-0.14212307151061121</v>
      </c>
      <c r="I610" s="209">
        <f t="shared" si="80"/>
        <v>607.40000000000146</v>
      </c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</row>
    <row r="611" spans="1:32" x14ac:dyDescent="0.2">
      <c r="A611" s="76">
        <f t="shared" si="81"/>
        <v>43111</v>
      </c>
      <c r="B611" s="164">
        <v>11789.9</v>
      </c>
      <c r="C611" s="164">
        <v>13186.5</v>
      </c>
      <c r="D611" s="194">
        <v>30829.4</v>
      </c>
      <c r="E611" s="164">
        <v>36114.6</v>
      </c>
      <c r="F611" s="167">
        <f t="shared" ref="F611:G613" si="82">+B611+D611</f>
        <v>42619.3</v>
      </c>
      <c r="G611" s="167">
        <f t="shared" si="82"/>
        <v>49301.1</v>
      </c>
      <c r="H611" s="33">
        <f t="shared" ref="H611:H616" si="83">+F611/G611-1</f>
        <v>-0.13553044455397534</v>
      </c>
      <c r="I611" s="209">
        <f t="shared" ref="I611:I616" si="84">+F611-F610</f>
        <v>1165.4000000000015</v>
      </c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</row>
    <row r="612" spans="1:32" x14ac:dyDescent="0.2">
      <c r="A612" s="76">
        <f t="shared" si="81"/>
        <v>43118</v>
      </c>
      <c r="B612">
        <v>11162.6</v>
      </c>
      <c r="C612">
        <v>12464.3</v>
      </c>
      <c r="D612">
        <v>32073.1</v>
      </c>
      <c r="E612">
        <v>37376.199999999997</v>
      </c>
      <c r="F612" s="167">
        <f t="shared" si="82"/>
        <v>43235.7</v>
      </c>
      <c r="G612" s="167">
        <f t="shared" si="82"/>
        <v>49840.5</v>
      </c>
      <c r="H612" s="33">
        <f t="shared" si="83"/>
        <v>-0.13251873476389686</v>
      </c>
      <c r="I612" s="209">
        <f t="shared" si="84"/>
        <v>616.39999999999418</v>
      </c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</row>
    <row r="613" spans="1:32" x14ac:dyDescent="0.2">
      <c r="A613" s="76">
        <f t="shared" si="81"/>
        <v>43125</v>
      </c>
      <c r="B613">
        <v>10301.9</v>
      </c>
      <c r="C613">
        <v>11563.3</v>
      </c>
      <c r="D613" s="191">
        <v>33216.400000000001</v>
      </c>
      <c r="E613">
        <v>38824.400000000001</v>
      </c>
      <c r="F613" s="118">
        <f t="shared" si="82"/>
        <v>43518.3</v>
      </c>
      <c r="G613" s="118">
        <f t="shared" si="82"/>
        <v>50387.7</v>
      </c>
      <c r="H613" s="33">
        <f t="shared" si="83"/>
        <v>-0.13633089027679368</v>
      </c>
      <c r="I613" s="209">
        <f t="shared" si="84"/>
        <v>282.60000000000582</v>
      </c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</row>
    <row r="614" spans="1:32" x14ac:dyDescent="0.2">
      <c r="A614" s="76">
        <f t="shared" si="81"/>
        <v>43132</v>
      </c>
      <c r="B614" s="118">
        <v>9508</v>
      </c>
      <c r="C614">
        <v>10457.799999999999</v>
      </c>
      <c r="D614">
        <v>34753.599999999999</v>
      </c>
      <c r="E614">
        <v>40390.5</v>
      </c>
      <c r="F614" s="118">
        <f t="shared" ref="F614:G616" si="85">+B614+D614</f>
        <v>44261.599999999999</v>
      </c>
      <c r="G614" s="118">
        <f t="shared" si="85"/>
        <v>50848.3</v>
      </c>
      <c r="H614" s="33">
        <f t="shared" si="83"/>
        <v>-0.12953628734883971</v>
      </c>
      <c r="I614" s="209">
        <f t="shared" si="84"/>
        <v>743.29999999999563</v>
      </c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</row>
    <row r="615" spans="1:32" x14ac:dyDescent="0.2">
      <c r="A615" s="76">
        <f t="shared" si="81"/>
        <v>43139</v>
      </c>
      <c r="B615">
        <v>8773.1</v>
      </c>
      <c r="C615">
        <v>10209.6</v>
      </c>
      <c r="D615">
        <v>36049.5</v>
      </c>
      <c r="E615">
        <v>41528.699999999997</v>
      </c>
      <c r="F615" s="118">
        <f t="shared" si="85"/>
        <v>44822.6</v>
      </c>
      <c r="G615" s="118">
        <f t="shared" si="85"/>
        <v>51738.299999999996</v>
      </c>
      <c r="H615" s="33">
        <f t="shared" si="83"/>
        <v>-0.13366693532644092</v>
      </c>
      <c r="I615" s="209">
        <f t="shared" si="84"/>
        <v>561</v>
      </c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</row>
    <row r="616" spans="1:32" x14ac:dyDescent="0.2">
      <c r="A616" s="76">
        <f t="shared" si="81"/>
        <v>43146</v>
      </c>
      <c r="B616">
        <v>7770.1</v>
      </c>
      <c r="C616">
        <v>9569.1</v>
      </c>
      <c r="D616">
        <v>36943.300000000003</v>
      </c>
      <c r="E616">
        <v>42505.7</v>
      </c>
      <c r="F616" s="118">
        <f t="shared" si="85"/>
        <v>44713.4</v>
      </c>
      <c r="G616" s="118">
        <f t="shared" si="85"/>
        <v>52074.799999999996</v>
      </c>
      <c r="H616" s="33">
        <f t="shared" si="83"/>
        <v>-0.14136204075675751</v>
      </c>
      <c r="I616" s="209">
        <f t="shared" si="84"/>
        <v>-109.19999999999709</v>
      </c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</row>
    <row r="617" spans="1:32" x14ac:dyDescent="0.2">
      <c r="A617" s="76">
        <f t="shared" si="81"/>
        <v>43153</v>
      </c>
      <c r="B617" s="118">
        <v>7726</v>
      </c>
      <c r="C617">
        <v>9009.2000000000007</v>
      </c>
      <c r="D617" s="190">
        <v>37769.599999999999</v>
      </c>
      <c r="E617">
        <v>43493.3</v>
      </c>
      <c r="F617" s="118">
        <f>+B617+D617</f>
        <v>45495.6</v>
      </c>
      <c r="G617" s="118">
        <f>+C617+E617</f>
        <v>52502.5</v>
      </c>
      <c r="H617" s="33">
        <f>+F617/G617-1</f>
        <v>-0.13345840674253606</v>
      </c>
      <c r="I617" s="209">
        <f t="shared" ref="I617:I638" si="86">+F617-F616</f>
        <v>782.19999999999709</v>
      </c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</row>
    <row r="618" spans="1:32" x14ac:dyDescent="0.2">
      <c r="A618" s="76">
        <f t="shared" si="81"/>
        <v>43160</v>
      </c>
      <c r="B618">
        <v>9237.9</v>
      </c>
      <c r="C618">
        <v>8511.7999999999993</v>
      </c>
      <c r="D618">
        <v>38767.1</v>
      </c>
      <c r="E618">
        <v>44410.6</v>
      </c>
      <c r="F618" s="118">
        <f t="shared" ref="F618:F638" si="87">+B618+D618</f>
        <v>48005</v>
      </c>
      <c r="G618" s="118">
        <f t="shared" ref="G618:G638" si="88">+C618+E618</f>
        <v>52922.399999999994</v>
      </c>
      <c r="H618" s="33">
        <f t="shared" ref="H618:H638" si="89">+F618/G618-1</f>
        <v>-9.2917176847610694E-2</v>
      </c>
      <c r="I618" s="209">
        <f t="shared" si="86"/>
        <v>2509.4000000000015</v>
      </c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</row>
    <row r="619" spans="1:32" x14ac:dyDescent="0.2">
      <c r="A619" s="76">
        <f t="shared" si="81"/>
        <v>43167</v>
      </c>
      <c r="B619">
        <v>9607.5</v>
      </c>
      <c r="C619">
        <v>8134.6</v>
      </c>
      <c r="D619">
        <v>39667.1</v>
      </c>
      <c r="E619">
        <v>45259.4</v>
      </c>
      <c r="F619" s="118">
        <f t="shared" si="87"/>
        <v>49274.6</v>
      </c>
      <c r="G619" s="118">
        <f t="shared" si="88"/>
        <v>53394</v>
      </c>
      <c r="H619" s="33">
        <f t="shared" si="89"/>
        <v>-7.7150990748024117E-2</v>
      </c>
      <c r="I619" s="261">
        <f t="shared" si="86"/>
        <v>1269.5999999999985</v>
      </c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</row>
    <row r="620" spans="1:32" x14ac:dyDescent="0.2">
      <c r="A620" s="76">
        <f t="shared" si="81"/>
        <v>43174</v>
      </c>
      <c r="B620">
        <v>9817.7999999999993</v>
      </c>
      <c r="C620">
        <v>8296.7999999999993</v>
      </c>
      <c r="D620">
        <v>40215.800000000003</v>
      </c>
      <c r="E620">
        <v>45692.1</v>
      </c>
      <c r="F620" s="118">
        <f t="shared" si="87"/>
        <v>50033.600000000006</v>
      </c>
      <c r="G620" s="118">
        <f t="shared" si="88"/>
        <v>53988.899999999994</v>
      </c>
      <c r="H620" s="33">
        <f t="shared" si="89"/>
        <v>-7.3261355574942066E-2</v>
      </c>
      <c r="I620" s="209">
        <f t="shared" si="86"/>
        <v>759.00000000000728</v>
      </c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</row>
    <row r="621" spans="1:32" x14ac:dyDescent="0.2">
      <c r="A621" s="76">
        <f t="shared" si="81"/>
        <v>43181</v>
      </c>
      <c r="B621">
        <v>9352.4</v>
      </c>
      <c r="C621">
        <v>8026.3</v>
      </c>
      <c r="D621">
        <v>40998.699999999997</v>
      </c>
      <c r="E621">
        <v>46643.6</v>
      </c>
      <c r="F621" s="118">
        <f t="shared" si="87"/>
        <v>50351.1</v>
      </c>
      <c r="G621" s="118">
        <f t="shared" si="88"/>
        <v>54669.9</v>
      </c>
      <c r="H621" s="33">
        <f t="shared" si="89"/>
        <v>-7.8997766595512386E-2</v>
      </c>
      <c r="I621" s="209">
        <f t="shared" si="86"/>
        <v>317.49999999999272</v>
      </c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</row>
    <row r="622" spans="1:32" x14ac:dyDescent="0.2">
      <c r="A622" s="76">
        <f t="shared" si="81"/>
        <v>43188</v>
      </c>
      <c r="B622">
        <v>9905.7000000000007</v>
      </c>
      <c r="C622">
        <v>7753.5</v>
      </c>
      <c r="D622">
        <v>41578.5</v>
      </c>
      <c r="E622">
        <v>47334.1</v>
      </c>
      <c r="F622" s="118">
        <f t="shared" si="87"/>
        <v>51484.2</v>
      </c>
      <c r="G622" s="118">
        <f t="shared" si="88"/>
        <v>55087.6</v>
      </c>
      <c r="H622" s="33">
        <f t="shared" si="89"/>
        <v>-6.5412179873510556E-2</v>
      </c>
      <c r="I622" s="209">
        <f t="shared" si="86"/>
        <v>1133.0999999999985</v>
      </c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</row>
    <row r="623" spans="1:32" x14ac:dyDescent="0.2">
      <c r="A623" s="76">
        <f t="shared" si="81"/>
        <v>43195</v>
      </c>
      <c r="B623">
        <v>10996.5</v>
      </c>
      <c r="C623">
        <v>7350.1</v>
      </c>
      <c r="D623">
        <v>41998.2</v>
      </c>
      <c r="E623">
        <v>48139.7</v>
      </c>
      <c r="F623" s="118">
        <f t="shared" si="87"/>
        <v>52994.7</v>
      </c>
      <c r="G623" s="118">
        <f t="shared" si="88"/>
        <v>55489.799999999996</v>
      </c>
      <c r="H623" s="33">
        <f t="shared" si="89"/>
        <v>-4.4965020598380256E-2</v>
      </c>
      <c r="I623" s="209">
        <f t="shared" si="86"/>
        <v>1510.5</v>
      </c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</row>
    <row r="624" spans="1:32" x14ac:dyDescent="0.2">
      <c r="A624" s="76">
        <f t="shared" si="81"/>
        <v>43202</v>
      </c>
      <c r="B624">
        <v>11634.9</v>
      </c>
      <c r="C624">
        <v>7130.2</v>
      </c>
      <c r="D624">
        <v>42400.5</v>
      </c>
      <c r="E624">
        <v>48494.9</v>
      </c>
      <c r="F624" s="118">
        <f t="shared" si="87"/>
        <v>54035.4</v>
      </c>
      <c r="G624" s="118">
        <f t="shared" si="88"/>
        <v>55625.1</v>
      </c>
      <c r="H624" s="33">
        <f t="shared" si="89"/>
        <v>-2.85788250268314E-2</v>
      </c>
      <c r="I624" s="209">
        <f t="shared" si="86"/>
        <v>1040.7000000000044</v>
      </c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</row>
    <row r="625" spans="1:32" x14ac:dyDescent="0.2">
      <c r="A625" s="76">
        <f t="shared" si="81"/>
        <v>43209</v>
      </c>
      <c r="B625">
        <v>11560.1</v>
      </c>
      <c r="C625">
        <v>7156.1</v>
      </c>
      <c r="D625" s="193">
        <v>42794</v>
      </c>
      <c r="E625">
        <v>49201.5</v>
      </c>
      <c r="F625" s="118">
        <f t="shared" si="87"/>
        <v>54354.1</v>
      </c>
      <c r="G625" s="118">
        <f t="shared" si="88"/>
        <v>56357.599999999999</v>
      </c>
      <c r="H625" s="33">
        <f t="shared" si="89"/>
        <v>-3.5549775008162143E-2</v>
      </c>
      <c r="I625" s="209">
        <f t="shared" si="86"/>
        <v>318.69999999999709</v>
      </c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</row>
    <row r="626" spans="1:32" x14ac:dyDescent="0.2">
      <c r="A626" s="76">
        <f t="shared" si="81"/>
        <v>43216</v>
      </c>
      <c r="B626">
        <v>11285.1</v>
      </c>
      <c r="C626">
        <v>6834.2</v>
      </c>
      <c r="D626">
        <v>43485.2</v>
      </c>
      <c r="E626" s="118">
        <v>49842</v>
      </c>
      <c r="F626" s="118">
        <f t="shared" si="87"/>
        <v>54770.299999999996</v>
      </c>
      <c r="G626" s="118">
        <f t="shared" si="88"/>
        <v>56676.2</v>
      </c>
      <c r="H626" s="33">
        <f t="shared" si="89"/>
        <v>-3.3627872016825378E-2</v>
      </c>
      <c r="I626" s="209">
        <f t="shared" si="86"/>
        <v>416.19999999999709</v>
      </c>
      <c r="J626">
        <v>5046.3999999999996</v>
      </c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</row>
    <row r="627" spans="1:32" x14ac:dyDescent="0.2">
      <c r="A627" s="76">
        <f t="shared" si="81"/>
        <v>43223</v>
      </c>
      <c r="B627">
        <v>11167.5</v>
      </c>
      <c r="C627">
        <v>6869.6</v>
      </c>
      <c r="D627">
        <v>43957.2</v>
      </c>
      <c r="E627">
        <v>50130.3</v>
      </c>
      <c r="F627" s="118">
        <f t="shared" si="87"/>
        <v>55124.7</v>
      </c>
      <c r="G627" s="118">
        <f t="shared" si="88"/>
        <v>56999.9</v>
      </c>
      <c r="H627" s="33">
        <f t="shared" si="89"/>
        <v>-3.2898303330356815E-2</v>
      </c>
      <c r="I627" s="209">
        <f t="shared" si="86"/>
        <v>354.40000000000146</v>
      </c>
      <c r="J627">
        <v>5324.7</v>
      </c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</row>
    <row r="628" spans="1:32" x14ac:dyDescent="0.2">
      <c r="A628" s="76">
        <f t="shared" si="81"/>
        <v>43230</v>
      </c>
      <c r="B628">
        <v>10794.8</v>
      </c>
      <c r="C628">
        <v>6879.4</v>
      </c>
      <c r="D628" s="190">
        <v>44536.5</v>
      </c>
      <c r="E628">
        <v>50475.7</v>
      </c>
      <c r="F628" s="118">
        <f t="shared" si="87"/>
        <v>55331.3</v>
      </c>
      <c r="G628" s="118">
        <f t="shared" si="88"/>
        <v>57355.1</v>
      </c>
      <c r="H628" s="33">
        <f t="shared" si="89"/>
        <v>-3.5285441050577848E-2</v>
      </c>
      <c r="I628" s="209">
        <f t="shared" si="86"/>
        <v>206.60000000000582</v>
      </c>
      <c r="J628">
        <v>5549.4</v>
      </c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</row>
    <row r="629" spans="1:32" x14ac:dyDescent="0.2">
      <c r="A629" s="76">
        <f t="shared" si="81"/>
        <v>43237</v>
      </c>
      <c r="B629">
        <v>9751.5</v>
      </c>
      <c r="C629">
        <v>7017.5</v>
      </c>
      <c r="D629">
        <v>45440.4</v>
      </c>
      <c r="E629">
        <v>50810.400000000001</v>
      </c>
      <c r="F629" s="118">
        <f t="shared" si="87"/>
        <v>55191.9</v>
      </c>
      <c r="G629" s="118">
        <f t="shared" si="88"/>
        <v>57827.9</v>
      </c>
      <c r="H629" s="33">
        <f t="shared" si="89"/>
        <v>-4.5583533208019E-2</v>
      </c>
      <c r="I629" s="292">
        <f t="shared" si="86"/>
        <v>-139.40000000000146</v>
      </c>
      <c r="J629">
        <v>5556.2</v>
      </c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</row>
    <row r="630" spans="1:32" x14ac:dyDescent="0.2">
      <c r="A630" s="76">
        <f t="shared" si="81"/>
        <v>43244</v>
      </c>
      <c r="B630">
        <v>9377.2000000000007</v>
      </c>
      <c r="C630">
        <v>7281.9</v>
      </c>
      <c r="D630">
        <v>46088.1</v>
      </c>
      <c r="E630">
        <v>51156.2</v>
      </c>
      <c r="F630" s="118">
        <f t="shared" si="87"/>
        <v>55465.3</v>
      </c>
      <c r="G630" s="118">
        <f t="shared" si="88"/>
        <v>58438.1</v>
      </c>
      <c r="H630" s="33">
        <f t="shared" si="89"/>
        <v>-5.0870921539201253E-2</v>
      </c>
      <c r="I630" s="294">
        <f t="shared" si="86"/>
        <v>273.40000000000146</v>
      </c>
      <c r="J630">
        <v>6327.9</v>
      </c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</row>
    <row r="631" spans="1:32" x14ac:dyDescent="0.2">
      <c r="A631" s="76">
        <f t="shared" si="81"/>
        <v>43251</v>
      </c>
      <c r="B631">
        <v>9025.9</v>
      </c>
      <c r="C631">
        <v>7121.5</v>
      </c>
      <c r="D631">
        <v>46604.2</v>
      </c>
      <c r="E631">
        <v>51475.7</v>
      </c>
      <c r="F631" s="118">
        <f t="shared" si="87"/>
        <v>55630.1</v>
      </c>
      <c r="G631" s="118">
        <f t="shared" si="88"/>
        <v>58597.2</v>
      </c>
      <c r="H631" s="33">
        <f t="shared" si="89"/>
        <v>-5.063552524694015E-2</v>
      </c>
      <c r="I631" s="294">
        <f t="shared" si="86"/>
        <v>164.79999999999563</v>
      </c>
      <c r="J631">
        <v>6362.6</v>
      </c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</row>
    <row r="632" spans="1:32" x14ac:dyDescent="0.2">
      <c r="A632" s="76">
        <f t="shared" si="81"/>
        <v>43258</v>
      </c>
      <c r="B632">
        <v>8948.1</v>
      </c>
      <c r="C632">
        <v>6972.7</v>
      </c>
      <c r="D632">
        <v>47201.599999999999</v>
      </c>
      <c r="E632">
        <v>51964.800000000003</v>
      </c>
      <c r="F632" s="118">
        <f t="shared" si="87"/>
        <v>56149.7</v>
      </c>
      <c r="G632" s="118">
        <f t="shared" si="88"/>
        <v>58937.5</v>
      </c>
      <c r="H632" s="33">
        <f t="shared" si="89"/>
        <v>-4.7300954400848361E-2</v>
      </c>
      <c r="I632" s="294">
        <f t="shared" si="86"/>
        <v>519.59999999999854</v>
      </c>
      <c r="J632">
        <v>6653.6</v>
      </c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</row>
    <row r="633" spans="1:32" x14ac:dyDescent="0.2">
      <c r="A633" s="76">
        <f t="shared" si="81"/>
        <v>43265</v>
      </c>
      <c r="B633">
        <v>8257.7999999999993</v>
      </c>
      <c r="C633">
        <v>6787.7</v>
      </c>
      <c r="D633">
        <v>48193.7</v>
      </c>
      <c r="E633">
        <v>52260.9</v>
      </c>
      <c r="F633" s="118">
        <f t="shared" si="87"/>
        <v>56451.5</v>
      </c>
      <c r="G633" s="118">
        <f t="shared" si="88"/>
        <v>59048.6</v>
      </c>
      <c r="H633" s="33">
        <f t="shared" si="89"/>
        <v>-4.3982414485694843E-2</v>
      </c>
      <c r="I633" s="294">
        <f t="shared" si="86"/>
        <v>301.80000000000291</v>
      </c>
      <c r="J633">
        <v>6881.2</v>
      </c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</row>
    <row r="634" spans="1:32" x14ac:dyDescent="0.2">
      <c r="A634" s="76">
        <f t="shared" si="81"/>
        <v>43272</v>
      </c>
      <c r="B634">
        <v>8115.8</v>
      </c>
      <c r="C634">
        <v>6755.9</v>
      </c>
      <c r="D634">
        <v>48694.1</v>
      </c>
      <c r="E634">
        <v>52605.1</v>
      </c>
      <c r="F634" s="118">
        <f t="shared" si="87"/>
        <v>56809.9</v>
      </c>
      <c r="G634" s="118">
        <f t="shared" si="88"/>
        <v>59361</v>
      </c>
      <c r="H634" s="33">
        <f t="shared" si="89"/>
        <v>-4.2976028031872726E-2</v>
      </c>
      <c r="I634" s="294">
        <f t="shared" si="86"/>
        <v>358.40000000000146</v>
      </c>
      <c r="J634">
        <v>7523.5</v>
      </c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</row>
    <row r="635" spans="1:32" x14ac:dyDescent="0.2">
      <c r="A635" s="76">
        <f t="shared" si="81"/>
        <v>43279</v>
      </c>
      <c r="B635">
        <v>7739.6</v>
      </c>
      <c r="C635">
        <v>6842.8</v>
      </c>
      <c r="D635">
        <v>49552.4</v>
      </c>
      <c r="E635">
        <v>52883.8</v>
      </c>
      <c r="F635" s="118">
        <f t="shared" si="87"/>
        <v>57292</v>
      </c>
      <c r="G635" s="118">
        <f t="shared" si="88"/>
        <v>59726.600000000006</v>
      </c>
      <c r="H635" s="33">
        <f t="shared" si="89"/>
        <v>-4.0762407369580811E-2</v>
      </c>
      <c r="I635" s="294">
        <f t="shared" si="86"/>
        <v>482.09999999999854</v>
      </c>
      <c r="J635">
        <v>7982.2</v>
      </c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</row>
    <row r="636" spans="1:32" x14ac:dyDescent="0.2">
      <c r="A636" s="76">
        <f t="shared" si="81"/>
        <v>43286</v>
      </c>
      <c r="B636">
        <v>7164.7</v>
      </c>
      <c r="C636">
        <v>6663.4</v>
      </c>
      <c r="D636">
        <v>50285.9</v>
      </c>
      <c r="E636">
        <v>53291.199999999997</v>
      </c>
      <c r="F636" s="118">
        <f t="shared" si="87"/>
        <v>57450.6</v>
      </c>
      <c r="G636" s="118">
        <f t="shared" si="88"/>
        <v>59954.6</v>
      </c>
      <c r="H636" s="33">
        <f t="shared" si="89"/>
        <v>-4.1764935467837327E-2</v>
      </c>
      <c r="I636" s="294">
        <f t="shared" si="86"/>
        <v>158.59999999999854</v>
      </c>
      <c r="J636" s="118">
        <v>8253</v>
      </c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</row>
    <row r="637" spans="1:32" x14ac:dyDescent="0.2">
      <c r="A637" s="76">
        <f t="shared" ref="A637:A700" si="90">+A636+7</f>
        <v>43293</v>
      </c>
      <c r="B637">
        <v>6811.8</v>
      </c>
      <c r="C637" s="118">
        <v>6715</v>
      </c>
      <c r="D637" s="190">
        <v>50832.9</v>
      </c>
      <c r="E637">
        <v>53649.2</v>
      </c>
      <c r="F637" s="118">
        <f t="shared" si="87"/>
        <v>57644.700000000004</v>
      </c>
      <c r="G637" s="118">
        <f t="shared" si="88"/>
        <v>60364.2</v>
      </c>
      <c r="H637" s="33">
        <f t="shared" si="89"/>
        <v>-4.5051537169381706E-2</v>
      </c>
      <c r="I637" s="294">
        <f t="shared" si="86"/>
        <v>194.10000000000582</v>
      </c>
      <c r="J637">
        <v>8866.4</v>
      </c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</row>
    <row r="638" spans="1:32" x14ac:dyDescent="0.2">
      <c r="A638" s="76">
        <f t="shared" si="90"/>
        <v>43300</v>
      </c>
      <c r="B638">
        <v>6526.4</v>
      </c>
      <c r="C638">
        <v>6444.7</v>
      </c>
      <c r="D638" s="190">
        <v>51513.1</v>
      </c>
      <c r="E638">
        <v>54083.1</v>
      </c>
      <c r="F638" s="118">
        <f t="shared" si="87"/>
        <v>58039.5</v>
      </c>
      <c r="G638" s="118">
        <f t="shared" si="88"/>
        <v>60527.799999999996</v>
      </c>
      <c r="H638" s="33">
        <f t="shared" si="89"/>
        <v>-4.1110035388697397E-2</v>
      </c>
      <c r="I638" s="294">
        <f t="shared" si="86"/>
        <v>394.79999999999563</v>
      </c>
      <c r="J638">
        <v>9830.2000000000007</v>
      </c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</row>
    <row r="639" spans="1:32" x14ac:dyDescent="0.2">
      <c r="A639" s="76">
        <f t="shared" si="90"/>
        <v>43307</v>
      </c>
      <c r="B639">
        <v>5763.6</v>
      </c>
      <c r="C639">
        <v>5964.5</v>
      </c>
      <c r="D639">
        <v>52369.599999999999</v>
      </c>
      <c r="E639">
        <v>54720.9</v>
      </c>
      <c r="F639" s="118">
        <f>+B639+D639</f>
        <v>58133.2</v>
      </c>
      <c r="G639" s="118">
        <f>+C639+E639</f>
        <v>60685.4</v>
      </c>
      <c r="H639" s="33">
        <f>+F639/G639-1</f>
        <v>-4.2056244170756152E-2</v>
      </c>
      <c r="I639" s="292">
        <f>+F639-F638</f>
        <v>93.69999999999709</v>
      </c>
      <c r="J639">
        <v>10373.5</v>
      </c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</row>
    <row r="640" spans="1:32" x14ac:dyDescent="0.2">
      <c r="A640" s="76">
        <f t="shared" si="90"/>
        <v>43314</v>
      </c>
      <c r="B640">
        <v>5170.8</v>
      </c>
      <c r="C640">
        <v>5397.3</v>
      </c>
      <c r="D640">
        <v>53384.2</v>
      </c>
      <c r="E640">
        <v>55269.599999999999</v>
      </c>
      <c r="F640" s="118">
        <f>+B640+D640</f>
        <v>58555</v>
      </c>
      <c r="G640" s="118">
        <f>+C640+E640</f>
        <v>60666.9</v>
      </c>
      <c r="H640" s="33">
        <f>+F640/G640-1</f>
        <v>-3.4811404571520876E-2</v>
      </c>
      <c r="I640" s="292">
        <f>+F640-F639</f>
        <v>421.80000000000291</v>
      </c>
      <c r="J640" s="118">
        <v>10906</v>
      </c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</row>
    <row r="641" spans="1:32" x14ac:dyDescent="0.2">
      <c r="A641" s="76">
        <f t="shared" si="90"/>
        <v>43321</v>
      </c>
      <c r="H641" s="33"/>
      <c r="I641" s="292">
        <v>0</v>
      </c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</row>
    <row r="642" spans="1:32" x14ac:dyDescent="0.2">
      <c r="A642" s="76">
        <f t="shared" si="90"/>
        <v>43328</v>
      </c>
      <c r="H642" s="33"/>
      <c r="I642" s="292">
        <f t="shared" ref="I642:I660" si="91">+F642-F641</f>
        <v>0</v>
      </c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</row>
    <row r="643" spans="1:32" x14ac:dyDescent="0.2">
      <c r="A643" s="76">
        <f t="shared" si="90"/>
        <v>43335</v>
      </c>
      <c r="H643" s="33"/>
      <c r="I643" s="292">
        <f t="shared" si="91"/>
        <v>0</v>
      </c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</row>
    <row r="644" spans="1:32" x14ac:dyDescent="0.2">
      <c r="A644" s="76">
        <f t="shared" si="90"/>
        <v>43342</v>
      </c>
      <c r="H644" s="33"/>
      <c r="I644" s="292">
        <f t="shared" si="91"/>
        <v>0</v>
      </c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</row>
    <row r="645" spans="1:32" x14ac:dyDescent="0.2">
      <c r="A645" s="76">
        <f t="shared" si="90"/>
        <v>43349</v>
      </c>
      <c r="H645" s="33"/>
      <c r="I645" s="264">
        <f>B645-J644+(D645)</f>
        <v>0</v>
      </c>
      <c r="K645" s="96" t="s">
        <v>499</v>
      </c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</row>
    <row r="646" spans="1:32" x14ac:dyDescent="0.2">
      <c r="A646" s="76">
        <f t="shared" si="90"/>
        <v>43356</v>
      </c>
      <c r="H646" s="33"/>
      <c r="I646" s="292">
        <f t="shared" si="91"/>
        <v>0</v>
      </c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</row>
    <row r="647" spans="1:32" x14ac:dyDescent="0.2">
      <c r="A647" s="76">
        <f t="shared" si="90"/>
        <v>43363</v>
      </c>
      <c r="H647" s="33"/>
      <c r="I647" s="292">
        <f t="shared" si="91"/>
        <v>0</v>
      </c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</row>
    <row r="648" spans="1:32" x14ac:dyDescent="0.2">
      <c r="A648" s="76">
        <f t="shared" si="90"/>
        <v>43370</v>
      </c>
      <c r="H648" s="33"/>
      <c r="I648" s="292">
        <f t="shared" si="91"/>
        <v>0</v>
      </c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</row>
    <row r="649" spans="1:32" x14ac:dyDescent="0.2">
      <c r="A649" s="76">
        <f t="shared" si="90"/>
        <v>43377</v>
      </c>
      <c r="H649" s="33"/>
      <c r="I649" s="292">
        <f t="shared" si="91"/>
        <v>0</v>
      </c>
      <c r="J649" s="96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</row>
    <row r="650" spans="1:32" x14ac:dyDescent="0.2">
      <c r="A650" s="76">
        <f t="shared" si="90"/>
        <v>43384</v>
      </c>
      <c r="H650" s="33"/>
      <c r="I650" s="292">
        <f t="shared" si="91"/>
        <v>0</v>
      </c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</row>
    <row r="651" spans="1:32" x14ac:dyDescent="0.2">
      <c r="A651" s="76">
        <f t="shared" si="90"/>
        <v>43391</v>
      </c>
      <c r="H651" s="33"/>
      <c r="I651" s="292">
        <f t="shared" si="91"/>
        <v>0</v>
      </c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</row>
    <row r="652" spans="1:32" x14ac:dyDescent="0.2">
      <c r="A652" s="76">
        <f t="shared" si="90"/>
        <v>43398</v>
      </c>
      <c r="H652" s="33"/>
      <c r="I652" s="292">
        <f t="shared" si="91"/>
        <v>0</v>
      </c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</row>
    <row r="653" spans="1:32" x14ac:dyDescent="0.2">
      <c r="A653" s="76">
        <f t="shared" si="90"/>
        <v>43405</v>
      </c>
      <c r="H653" s="33"/>
      <c r="I653" s="292">
        <f t="shared" si="91"/>
        <v>0</v>
      </c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</row>
    <row r="654" spans="1:32" x14ac:dyDescent="0.2">
      <c r="A654" s="76">
        <f t="shared" si="90"/>
        <v>43412</v>
      </c>
      <c r="H654" s="33"/>
      <c r="I654" s="292">
        <f t="shared" si="91"/>
        <v>0</v>
      </c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</row>
    <row r="655" spans="1:32" x14ac:dyDescent="0.2">
      <c r="A655" s="76">
        <f t="shared" si="90"/>
        <v>43419</v>
      </c>
      <c r="H655" s="33"/>
      <c r="I655" s="292">
        <f t="shared" si="91"/>
        <v>0</v>
      </c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</row>
    <row r="656" spans="1:32" x14ac:dyDescent="0.2">
      <c r="A656" s="76">
        <f t="shared" si="90"/>
        <v>43426</v>
      </c>
      <c r="H656" s="33"/>
      <c r="I656" s="292">
        <f t="shared" si="91"/>
        <v>0</v>
      </c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</row>
    <row r="657" spans="1:32" x14ac:dyDescent="0.2">
      <c r="A657" s="76">
        <f t="shared" si="90"/>
        <v>43433</v>
      </c>
      <c r="H657" s="33"/>
      <c r="I657" s="292">
        <f t="shared" si="91"/>
        <v>0</v>
      </c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</row>
    <row r="658" spans="1:32" x14ac:dyDescent="0.2">
      <c r="A658" s="76">
        <f t="shared" si="90"/>
        <v>43440</v>
      </c>
      <c r="H658" s="33"/>
      <c r="I658" s="292">
        <f t="shared" si="91"/>
        <v>0</v>
      </c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</row>
    <row r="659" spans="1:32" x14ac:dyDescent="0.2">
      <c r="A659" s="76">
        <f t="shared" si="90"/>
        <v>43447</v>
      </c>
      <c r="H659" s="33"/>
      <c r="I659" s="292">
        <f t="shared" si="91"/>
        <v>0</v>
      </c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</row>
    <row r="660" spans="1:32" x14ac:dyDescent="0.2">
      <c r="A660" s="76">
        <f t="shared" si="90"/>
        <v>43454</v>
      </c>
      <c r="H660" s="33"/>
      <c r="I660" s="292">
        <f t="shared" si="91"/>
        <v>0</v>
      </c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</row>
    <row r="661" spans="1:32" x14ac:dyDescent="0.2">
      <c r="A661" s="76">
        <f t="shared" si="90"/>
        <v>43461</v>
      </c>
      <c r="H661" s="33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</row>
    <row r="662" spans="1:32" x14ac:dyDescent="0.2">
      <c r="A662" s="76">
        <f t="shared" si="90"/>
        <v>43468</v>
      </c>
      <c r="H662" s="33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</row>
    <row r="663" spans="1:32" x14ac:dyDescent="0.2">
      <c r="A663" s="76">
        <f t="shared" si="90"/>
        <v>43475</v>
      </c>
      <c r="H663" s="33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</row>
    <row r="664" spans="1:32" x14ac:dyDescent="0.2">
      <c r="A664" s="76">
        <f t="shared" si="90"/>
        <v>43482</v>
      </c>
      <c r="H664" s="33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</row>
    <row r="665" spans="1:32" x14ac:dyDescent="0.2">
      <c r="A665" s="76">
        <f t="shared" si="90"/>
        <v>43489</v>
      </c>
      <c r="H665" s="33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</row>
    <row r="666" spans="1:32" x14ac:dyDescent="0.2">
      <c r="A666" s="76">
        <f t="shared" si="90"/>
        <v>43496</v>
      </c>
      <c r="H666" s="33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</row>
    <row r="667" spans="1:32" x14ac:dyDescent="0.2">
      <c r="A667" s="76">
        <f t="shared" si="90"/>
        <v>43503</v>
      </c>
      <c r="H667" s="33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</row>
    <row r="668" spans="1:32" x14ac:dyDescent="0.2">
      <c r="A668" s="76">
        <f t="shared" si="90"/>
        <v>43510</v>
      </c>
      <c r="H668" s="33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</row>
    <row r="669" spans="1:32" x14ac:dyDescent="0.2">
      <c r="A669" s="76">
        <f t="shared" si="90"/>
        <v>43517</v>
      </c>
      <c r="H669" s="33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</row>
    <row r="670" spans="1:32" x14ac:dyDescent="0.2">
      <c r="A670" s="76">
        <f t="shared" si="90"/>
        <v>43524</v>
      </c>
      <c r="H670" s="33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</row>
    <row r="671" spans="1:32" x14ac:dyDescent="0.2">
      <c r="A671" s="76">
        <f t="shared" si="90"/>
        <v>43531</v>
      </c>
      <c r="H671" s="33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</row>
    <row r="672" spans="1:32" x14ac:dyDescent="0.2">
      <c r="A672" s="76">
        <f t="shared" si="90"/>
        <v>43538</v>
      </c>
      <c r="H672" s="33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</row>
    <row r="673" spans="1:32" x14ac:dyDescent="0.2">
      <c r="A673" s="76">
        <f t="shared" si="90"/>
        <v>43545</v>
      </c>
      <c r="H673" s="33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</row>
    <row r="674" spans="1:32" x14ac:dyDescent="0.2">
      <c r="A674" s="76">
        <f t="shared" si="90"/>
        <v>43552</v>
      </c>
      <c r="H674" s="33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</row>
    <row r="675" spans="1:32" x14ac:dyDescent="0.2">
      <c r="A675" s="76">
        <f t="shared" si="90"/>
        <v>43559</v>
      </c>
      <c r="H675" s="33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</row>
    <row r="676" spans="1:32" x14ac:dyDescent="0.2">
      <c r="A676" s="76">
        <f t="shared" si="90"/>
        <v>43566</v>
      </c>
      <c r="H676" s="33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</row>
    <row r="677" spans="1:32" x14ac:dyDescent="0.2">
      <c r="A677" s="76">
        <f t="shared" si="90"/>
        <v>43573</v>
      </c>
      <c r="H677" s="33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</row>
    <row r="678" spans="1:32" x14ac:dyDescent="0.2">
      <c r="A678" s="76">
        <f t="shared" si="90"/>
        <v>43580</v>
      </c>
      <c r="H678" s="33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</row>
    <row r="679" spans="1:32" x14ac:dyDescent="0.2">
      <c r="A679" s="76">
        <f t="shared" si="90"/>
        <v>43587</v>
      </c>
      <c r="H679" s="33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</row>
    <row r="680" spans="1:32" x14ac:dyDescent="0.2">
      <c r="A680" s="76">
        <f t="shared" si="90"/>
        <v>43594</v>
      </c>
      <c r="H680" s="33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</row>
    <row r="681" spans="1:32" x14ac:dyDescent="0.2">
      <c r="A681" s="76">
        <f t="shared" si="90"/>
        <v>43601</v>
      </c>
      <c r="H681" s="33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</row>
    <row r="682" spans="1:32" x14ac:dyDescent="0.2">
      <c r="A682" s="76">
        <f t="shared" si="90"/>
        <v>43608</v>
      </c>
      <c r="H682" s="33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</row>
    <row r="683" spans="1:32" x14ac:dyDescent="0.2">
      <c r="A683" s="76">
        <f t="shared" si="90"/>
        <v>43615</v>
      </c>
      <c r="H683" s="33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</row>
    <row r="684" spans="1:32" x14ac:dyDescent="0.2">
      <c r="A684" s="76">
        <f t="shared" si="90"/>
        <v>43622</v>
      </c>
      <c r="H684" s="33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</row>
    <row r="685" spans="1:32" x14ac:dyDescent="0.2">
      <c r="A685" s="76">
        <f t="shared" si="90"/>
        <v>43629</v>
      </c>
      <c r="H685" s="33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</row>
    <row r="686" spans="1:32" x14ac:dyDescent="0.2">
      <c r="A686" s="76">
        <f t="shared" si="90"/>
        <v>43636</v>
      </c>
      <c r="H686" s="33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</row>
    <row r="687" spans="1:32" x14ac:dyDescent="0.2">
      <c r="A687" s="76">
        <f t="shared" si="90"/>
        <v>43643</v>
      </c>
      <c r="H687" s="33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</row>
    <row r="688" spans="1:32" x14ac:dyDescent="0.2">
      <c r="A688" s="76">
        <f t="shared" si="90"/>
        <v>43650</v>
      </c>
      <c r="H688" s="33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</row>
    <row r="689" spans="1:32" x14ac:dyDescent="0.2">
      <c r="A689" s="76">
        <f t="shared" si="90"/>
        <v>43657</v>
      </c>
      <c r="H689" s="33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</row>
    <row r="690" spans="1:32" x14ac:dyDescent="0.2">
      <c r="A690" s="76">
        <f t="shared" si="90"/>
        <v>43664</v>
      </c>
      <c r="H690" s="33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</row>
    <row r="691" spans="1:32" x14ac:dyDescent="0.2">
      <c r="A691" s="76">
        <f t="shared" si="90"/>
        <v>43671</v>
      </c>
      <c r="H691" s="33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</row>
    <row r="692" spans="1:32" x14ac:dyDescent="0.2">
      <c r="A692" s="76">
        <f t="shared" si="90"/>
        <v>43678</v>
      </c>
      <c r="H692" s="33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</row>
    <row r="693" spans="1:32" x14ac:dyDescent="0.2">
      <c r="A693" s="76">
        <f t="shared" si="90"/>
        <v>43685</v>
      </c>
      <c r="H693" s="33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</row>
    <row r="694" spans="1:32" x14ac:dyDescent="0.2">
      <c r="A694" s="76">
        <f t="shared" si="90"/>
        <v>43692</v>
      </c>
      <c r="H694" s="33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</row>
    <row r="695" spans="1:32" x14ac:dyDescent="0.2">
      <c r="A695" s="76">
        <f t="shared" si="90"/>
        <v>43699</v>
      </c>
      <c r="H695" s="33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</row>
    <row r="696" spans="1:32" x14ac:dyDescent="0.2">
      <c r="A696" s="76">
        <f t="shared" si="90"/>
        <v>43706</v>
      </c>
      <c r="H696" s="33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</row>
    <row r="697" spans="1:32" x14ac:dyDescent="0.2">
      <c r="A697" s="76">
        <f t="shared" si="90"/>
        <v>43713</v>
      </c>
      <c r="H697" s="33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</row>
    <row r="698" spans="1:32" x14ac:dyDescent="0.2">
      <c r="A698" s="76">
        <f t="shared" si="90"/>
        <v>43720</v>
      </c>
      <c r="H698" s="33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</row>
    <row r="699" spans="1:32" x14ac:dyDescent="0.2">
      <c r="A699" s="76">
        <f t="shared" si="90"/>
        <v>43727</v>
      </c>
      <c r="H699" s="33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</row>
    <row r="700" spans="1:32" x14ac:dyDescent="0.2">
      <c r="A700" s="76">
        <f t="shared" si="90"/>
        <v>43734</v>
      </c>
      <c r="H700" s="33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</row>
    <row r="701" spans="1:32" x14ac:dyDescent="0.2">
      <c r="A701" s="76">
        <f t="shared" ref="A701:A764" si="92">+A700+7</f>
        <v>43741</v>
      </c>
      <c r="H701" s="33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</row>
    <row r="702" spans="1:32" x14ac:dyDescent="0.2">
      <c r="A702" s="76">
        <f t="shared" si="92"/>
        <v>43748</v>
      </c>
      <c r="H702" s="33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</row>
    <row r="703" spans="1:32" x14ac:dyDescent="0.2">
      <c r="A703" s="76">
        <f t="shared" si="92"/>
        <v>43755</v>
      </c>
      <c r="H703" s="33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</row>
    <row r="704" spans="1:32" x14ac:dyDescent="0.2">
      <c r="A704" s="76">
        <f t="shared" si="92"/>
        <v>43762</v>
      </c>
      <c r="H704" s="33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</row>
    <row r="705" spans="1:32" x14ac:dyDescent="0.2">
      <c r="A705" s="76">
        <f t="shared" si="92"/>
        <v>43769</v>
      </c>
      <c r="H705" s="33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</row>
    <row r="706" spans="1:32" x14ac:dyDescent="0.2">
      <c r="A706" s="76">
        <f t="shared" si="92"/>
        <v>43776</v>
      </c>
      <c r="H706" s="33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</row>
    <row r="707" spans="1:32" x14ac:dyDescent="0.2">
      <c r="A707" s="76">
        <f t="shared" si="92"/>
        <v>43783</v>
      </c>
      <c r="H707" s="33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</row>
    <row r="708" spans="1:32" x14ac:dyDescent="0.2">
      <c r="A708" s="76">
        <f t="shared" si="92"/>
        <v>43790</v>
      </c>
      <c r="H708" s="33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</row>
    <row r="709" spans="1:32" x14ac:dyDescent="0.2">
      <c r="A709" s="76">
        <f t="shared" si="92"/>
        <v>43797</v>
      </c>
      <c r="H709" s="33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</row>
    <row r="710" spans="1:32" x14ac:dyDescent="0.2">
      <c r="A710" s="76">
        <f t="shared" si="92"/>
        <v>43804</v>
      </c>
      <c r="H710" s="33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</row>
    <row r="711" spans="1:32" x14ac:dyDescent="0.2">
      <c r="A711" s="76">
        <f t="shared" si="92"/>
        <v>43811</v>
      </c>
      <c r="H711" s="33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</row>
    <row r="712" spans="1:32" x14ac:dyDescent="0.2">
      <c r="A712" s="76">
        <f t="shared" si="92"/>
        <v>43818</v>
      </c>
      <c r="H712" s="33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</row>
    <row r="713" spans="1:32" x14ac:dyDescent="0.2">
      <c r="A713" s="76">
        <f t="shared" si="92"/>
        <v>43825</v>
      </c>
      <c r="H713" s="33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</row>
    <row r="714" spans="1:32" x14ac:dyDescent="0.2">
      <c r="A714" s="76">
        <f t="shared" si="92"/>
        <v>43832</v>
      </c>
      <c r="H714" s="33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</row>
    <row r="715" spans="1:32" x14ac:dyDescent="0.2">
      <c r="A715" s="76">
        <f t="shared" si="92"/>
        <v>43839</v>
      </c>
      <c r="H715" s="33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</row>
    <row r="716" spans="1:32" x14ac:dyDescent="0.2">
      <c r="A716" s="76">
        <f t="shared" si="92"/>
        <v>43846</v>
      </c>
      <c r="H716" s="33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</row>
    <row r="717" spans="1:32" x14ac:dyDescent="0.2">
      <c r="A717" s="76">
        <f t="shared" si="92"/>
        <v>43853</v>
      </c>
      <c r="H717" s="33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</row>
    <row r="718" spans="1:32" x14ac:dyDescent="0.2">
      <c r="A718" s="76">
        <f t="shared" si="92"/>
        <v>43860</v>
      </c>
      <c r="H718" s="33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</row>
    <row r="719" spans="1:32" x14ac:dyDescent="0.2">
      <c r="A719" s="76">
        <f t="shared" si="92"/>
        <v>43867</v>
      </c>
      <c r="H719" s="33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</row>
    <row r="720" spans="1:32" x14ac:dyDescent="0.2">
      <c r="A720" s="76">
        <f t="shared" si="92"/>
        <v>43874</v>
      </c>
      <c r="H720" s="33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</row>
    <row r="721" spans="1:32" x14ac:dyDescent="0.2">
      <c r="A721" s="76">
        <f t="shared" si="92"/>
        <v>43881</v>
      </c>
      <c r="H721" s="33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</row>
    <row r="722" spans="1:32" x14ac:dyDescent="0.2">
      <c r="A722" s="76">
        <f t="shared" si="92"/>
        <v>43888</v>
      </c>
      <c r="H722" s="33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</row>
    <row r="723" spans="1:32" x14ac:dyDescent="0.2">
      <c r="A723" s="76">
        <f t="shared" si="92"/>
        <v>43895</v>
      </c>
      <c r="H723" s="33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</row>
    <row r="724" spans="1:32" x14ac:dyDescent="0.2">
      <c r="A724" s="76">
        <f t="shared" si="92"/>
        <v>43902</v>
      </c>
      <c r="H724" s="33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</row>
    <row r="725" spans="1:32" x14ac:dyDescent="0.2">
      <c r="A725" s="76">
        <f t="shared" si="92"/>
        <v>43909</v>
      </c>
      <c r="H725" s="33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</row>
    <row r="726" spans="1:32" x14ac:dyDescent="0.2">
      <c r="A726" s="76">
        <f t="shared" si="92"/>
        <v>43916</v>
      </c>
      <c r="H726" s="33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</row>
    <row r="727" spans="1:32" x14ac:dyDescent="0.2">
      <c r="A727" s="76">
        <f t="shared" si="92"/>
        <v>43923</v>
      </c>
      <c r="H727" s="33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</row>
    <row r="728" spans="1:32" x14ac:dyDescent="0.2">
      <c r="A728" s="76">
        <f t="shared" si="92"/>
        <v>43930</v>
      </c>
      <c r="H728" s="33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</row>
    <row r="729" spans="1:32" x14ac:dyDescent="0.2">
      <c r="A729" s="76">
        <f t="shared" si="92"/>
        <v>43937</v>
      </c>
      <c r="H729" s="33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</row>
    <row r="730" spans="1:32" x14ac:dyDescent="0.2">
      <c r="A730" s="76">
        <f t="shared" si="92"/>
        <v>43944</v>
      </c>
      <c r="H730" s="33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</row>
    <row r="731" spans="1:32" x14ac:dyDescent="0.2">
      <c r="A731" s="76">
        <f t="shared" si="92"/>
        <v>43951</v>
      </c>
      <c r="H731" s="33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</row>
    <row r="732" spans="1:32" x14ac:dyDescent="0.2">
      <c r="A732" s="76">
        <f t="shared" si="92"/>
        <v>43958</v>
      </c>
      <c r="H732" s="33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</row>
    <row r="733" spans="1:32" x14ac:dyDescent="0.2">
      <c r="A733" s="76">
        <f t="shared" si="92"/>
        <v>43965</v>
      </c>
      <c r="H733" s="33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</row>
    <row r="734" spans="1:32" x14ac:dyDescent="0.2">
      <c r="A734" s="76">
        <f t="shared" si="92"/>
        <v>43972</v>
      </c>
      <c r="H734" s="33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</row>
    <row r="735" spans="1:32" x14ac:dyDescent="0.2">
      <c r="A735" s="76">
        <f t="shared" si="92"/>
        <v>43979</v>
      </c>
      <c r="H735" s="33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</row>
    <row r="736" spans="1:32" x14ac:dyDescent="0.2">
      <c r="A736" s="76">
        <f t="shared" si="92"/>
        <v>43986</v>
      </c>
      <c r="H736" s="33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</row>
    <row r="737" spans="1:32" x14ac:dyDescent="0.2">
      <c r="A737" s="76">
        <f t="shared" si="92"/>
        <v>43993</v>
      </c>
      <c r="H737" s="33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</row>
    <row r="738" spans="1:32" x14ac:dyDescent="0.2">
      <c r="A738" s="76">
        <f t="shared" si="92"/>
        <v>44000</v>
      </c>
      <c r="H738" s="33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</row>
    <row r="739" spans="1:32" x14ac:dyDescent="0.2">
      <c r="A739" s="76">
        <f t="shared" si="92"/>
        <v>44007</v>
      </c>
      <c r="H739" s="33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</row>
    <row r="740" spans="1:32" x14ac:dyDescent="0.2">
      <c r="A740" s="76">
        <f t="shared" si="92"/>
        <v>44014</v>
      </c>
      <c r="H740" s="33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</row>
    <row r="741" spans="1:32" x14ac:dyDescent="0.2">
      <c r="A741" s="76">
        <f t="shared" si="92"/>
        <v>44021</v>
      </c>
      <c r="H741" s="33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</row>
    <row r="742" spans="1:32" x14ac:dyDescent="0.2">
      <c r="A742" s="76">
        <f t="shared" si="92"/>
        <v>44028</v>
      </c>
      <c r="H742" s="33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</row>
    <row r="743" spans="1:32" x14ac:dyDescent="0.2">
      <c r="A743" s="76">
        <f t="shared" si="92"/>
        <v>44035</v>
      </c>
      <c r="H743" s="33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</row>
    <row r="744" spans="1:32" x14ac:dyDescent="0.2">
      <c r="A744" s="76">
        <f t="shared" si="92"/>
        <v>44042</v>
      </c>
      <c r="H744" s="33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</row>
    <row r="745" spans="1:32" x14ac:dyDescent="0.2">
      <c r="A745" s="76">
        <f t="shared" si="92"/>
        <v>44049</v>
      </c>
      <c r="H745" s="33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</row>
    <row r="746" spans="1:32" x14ac:dyDescent="0.2">
      <c r="A746" s="76">
        <f t="shared" si="92"/>
        <v>44056</v>
      </c>
      <c r="H746" s="33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</row>
    <row r="747" spans="1:32" x14ac:dyDescent="0.2">
      <c r="A747" s="76">
        <f t="shared" si="92"/>
        <v>44063</v>
      </c>
      <c r="H747" s="33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</row>
    <row r="748" spans="1:32" x14ac:dyDescent="0.2">
      <c r="A748" s="76">
        <f t="shared" si="92"/>
        <v>44070</v>
      </c>
      <c r="H748" s="33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</row>
    <row r="749" spans="1:32" x14ac:dyDescent="0.2">
      <c r="A749" s="76">
        <f t="shared" si="92"/>
        <v>44077</v>
      </c>
      <c r="H749" s="33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</row>
    <row r="750" spans="1:32" x14ac:dyDescent="0.2">
      <c r="A750" s="76">
        <f t="shared" si="92"/>
        <v>44084</v>
      </c>
      <c r="H750" s="33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</row>
    <row r="751" spans="1:32" x14ac:dyDescent="0.2">
      <c r="A751" s="76">
        <f t="shared" si="92"/>
        <v>44091</v>
      </c>
      <c r="H751" s="33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</row>
    <row r="752" spans="1:32" x14ac:dyDescent="0.2">
      <c r="A752" s="76">
        <f t="shared" si="92"/>
        <v>44098</v>
      </c>
      <c r="H752" s="33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</row>
    <row r="753" spans="1:32" x14ac:dyDescent="0.2">
      <c r="A753" s="76">
        <f t="shared" si="92"/>
        <v>44105</v>
      </c>
      <c r="H753" s="33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</row>
    <row r="754" spans="1:32" x14ac:dyDescent="0.2">
      <c r="A754" s="76">
        <f t="shared" si="92"/>
        <v>44112</v>
      </c>
      <c r="H754" s="33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</row>
    <row r="755" spans="1:32" x14ac:dyDescent="0.2">
      <c r="A755" s="76">
        <f t="shared" si="92"/>
        <v>44119</v>
      </c>
      <c r="H755" s="33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</row>
    <row r="756" spans="1:32" x14ac:dyDescent="0.2">
      <c r="A756" s="76">
        <f t="shared" si="92"/>
        <v>44126</v>
      </c>
      <c r="H756" s="33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</row>
    <row r="757" spans="1:32" x14ac:dyDescent="0.2">
      <c r="A757" s="76">
        <f t="shared" si="92"/>
        <v>44133</v>
      </c>
      <c r="H757" s="33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</row>
    <row r="758" spans="1:32" x14ac:dyDescent="0.2">
      <c r="A758" s="76">
        <f t="shared" si="92"/>
        <v>44140</v>
      </c>
      <c r="H758" s="33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</row>
    <row r="759" spans="1:32" x14ac:dyDescent="0.2">
      <c r="A759" s="76">
        <f t="shared" si="92"/>
        <v>44147</v>
      </c>
      <c r="H759" s="33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</row>
    <row r="760" spans="1:32" x14ac:dyDescent="0.2">
      <c r="A760" s="76">
        <f t="shared" si="92"/>
        <v>44154</v>
      </c>
      <c r="H760" s="33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</row>
    <row r="761" spans="1:32" x14ac:dyDescent="0.2">
      <c r="A761" s="76">
        <f t="shared" si="92"/>
        <v>44161</v>
      </c>
      <c r="H761" s="33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</row>
    <row r="762" spans="1:32" x14ac:dyDescent="0.2">
      <c r="A762" s="76">
        <f t="shared" si="92"/>
        <v>44168</v>
      </c>
      <c r="H762" s="33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</row>
    <row r="763" spans="1:32" x14ac:dyDescent="0.2">
      <c r="A763" s="76">
        <f t="shared" si="92"/>
        <v>44175</v>
      </c>
      <c r="H763" s="33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</row>
    <row r="764" spans="1:32" x14ac:dyDescent="0.2">
      <c r="A764" s="76">
        <f t="shared" si="92"/>
        <v>44182</v>
      </c>
      <c r="H764" s="33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</row>
    <row r="765" spans="1:32" x14ac:dyDescent="0.2">
      <c r="A765" s="76">
        <f t="shared" ref="A765:A815" si="93">+A764+7</f>
        <v>44189</v>
      </c>
      <c r="H765" s="33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</row>
    <row r="766" spans="1:32" x14ac:dyDescent="0.2">
      <c r="A766" s="76">
        <f t="shared" si="93"/>
        <v>44196</v>
      </c>
      <c r="H766" s="33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</row>
    <row r="767" spans="1:32" x14ac:dyDescent="0.2">
      <c r="A767" s="76">
        <f t="shared" si="93"/>
        <v>44203</v>
      </c>
      <c r="H767" s="33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</row>
    <row r="768" spans="1:32" x14ac:dyDescent="0.2">
      <c r="A768" s="76">
        <f t="shared" si="93"/>
        <v>44210</v>
      </c>
      <c r="H768" s="33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</row>
    <row r="769" spans="1:32" x14ac:dyDescent="0.2">
      <c r="A769" s="76">
        <f t="shared" si="93"/>
        <v>44217</v>
      </c>
      <c r="H769" s="33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</row>
    <row r="770" spans="1:32" x14ac:dyDescent="0.2">
      <c r="A770" s="76">
        <f t="shared" si="93"/>
        <v>44224</v>
      </c>
      <c r="H770" s="33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</row>
    <row r="771" spans="1:32" x14ac:dyDescent="0.2">
      <c r="A771" s="76">
        <f t="shared" si="93"/>
        <v>44231</v>
      </c>
      <c r="H771" s="33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</row>
    <row r="772" spans="1:32" x14ac:dyDescent="0.2">
      <c r="A772" s="76">
        <f t="shared" si="93"/>
        <v>44238</v>
      </c>
      <c r="H772" s="33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</row>
    <row r="773" spans="1:32" x14ac:dyDescent="0.2">
      <c r="A773" s="76">
        <f t="shared" si="93"/>
        <v>44245</v>
      </c>
      <c r="H773" s="33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</row>
    <row r="774" spans="1:32" x14ac:dyDescent="0.2">
      <c r="A774" s="76">
        <f t="shared" si="93"/>
        <v>44252</v>
      </c>
      <c r="H774" s="33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</row>
    <row r="775" spans="1:32" x14ac:dyDescent="0.2">
      <c r="A775" s="76">
        <f t="shared" si="93"/>
        <v>44259</v>
      </c>
      <c r="H775" s="33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</row>
    <row r="776" spans="1:32" x14ac:dyDescent="0.2">
      <c r="A776" s="76">
        <f t="shared" si="93"/>
        <v>44266</v>
      </c>
      <c r="H776" s="33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</row>
    <row r="777" spans="1:32" x14ac:dyDescent="0.2">
      <c r="A777" s="76">
        <f t="shared" si="93"/>
        <v>44273</v>
      </c>
      <c r="H777" s="33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</row>
    <row r="778" spans="1:32" x14ac:dyDescent="0.2">
      <c r="A778" s="76">
        <f t="shared" si="93"/>
        <v>44280</v>
      </c>
      <c r="H778" s="33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</row>
    <row r="779" spans="1:32" x14ac:dyDescent="0.2">
      <c r="A779" s="76">
        <f t="shared" si="93"/>
        <v>44287</v>
      </c>
      <c r="H779" s="33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</row>
    <row r="780" spans="1:32" x14ac:dyDescent="0.2">
      <c r="A780" s="76">
        <f t="shared" si="93"/>
        <v>44294</v>
      </c>
      <c r="H780" s="33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</row>
    <row r="781" spans="1:32" x14ac:dyDescent="0.2">
      <c r="A781" s="76">
        <f t="shared" si="93"/>
        <v>44301</v>
      </c>
      <c r="H781" s="33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</row>
    <row r="782" spans="1:32" x14ac:dyDescent="0.2">
      <c r="A782" s="76">
        <f t="shared" si="93"/>
        <v>44308</v>
      </c>
      <c r="H782" s="33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</row>
    <row r="783" spans="1:32" x14ac:dyDescent="0.2">
      <c r="A783" s="76">
        <f t="shared" si="93"/>
        <v>44315</v>
      </c>
      <c r="H783" s="33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</row>
    <row r="784" spans="1:32" x14ac:dyDescent="0.2">
      <c r="A784" s="76">
        <f t="shared" si="93"/>
        <v>44322</v>
      </c>
      <c r="H784" s="33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</row>
    <row r="785" spans="1:32" x14ac:dyDescent="0.2">
      <c r="A785" s="76">
        <f t="shared" si="93"/>
        <v>44329</v>
      </c>
      <c r="H785" s="33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</row>
    <row r="786" spans="1:32" x14ac:dyDescent="0.2">
      <c r="A786" s="76">
        <f t="shared" si="93"/>
        <v>44336</v>
      </c>
      <c r="H786" s="33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</row>
    <row r="787" spans="1:32" x14ac:dyDescent="0.2">
      <c r="A787" s="76">
        <f t="shared" si="93"/>
        <v>44343</v>
      </c>
      <c r="H787" s="33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</row>
    <row r="788" spans="1:32" x14ac:dyDescent="0.2">
      <c r="A788" s="76">
        <f t="shared" si="93"/>
        <v>44350</v>
      </c>
      <c r="H788" s="33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</row>
    <row r="789" spans="1:32" x14ac:dyDescent="0.2">
      <c r="A789" s="76">
        <f t="shared" si="93"/>
        <v>44357</v>
      </c>
      <c r="H789" s="33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</row>
    <row r="790" spans="1:32" x14ac:dyDescent="0.2">
      <c r="A790" s="76">
        <f t="shared" si="93"/>
        <v>44364</v>
      </c>
      <c r="H790" s="33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</row>
    <row r="791" spans="1:32" x14ac:dyDescent="0.2">
      <c r="A791" s="76">
        <f t="shared" si="93"/>
        <v>44371</v>
      </c>
      <c r="H791" s="33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</row>
    <row r="792" spans="1:32" x14ac:dyDescent="0.2">
      <c r="A792" s="76">
        <f t="shared" si="93"/>
        <v>44378</v>
      </c>
      <c r="H792" s="33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</row>
    <row r="793" spans="1:32" x14ac:dyDescent="0.2">
      <c r="A793" s="76">
        <f t="shared" si="93"/>
        <v>44385</v>
      </c>
      <c r="H793" s="33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</row>
    <row r="794" spans="1:32" x14ac:dyDescent="0.2">
      <c r="A794" s="76">
        <f t="shared" si="93"/>
        <v>44392</v>
      </c>
      <c r="H794" s="33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</row>
    <row r="795" spans="1:32" x14ac:dyDescent="0.2">
      <c r="A795" s="76">
        <f t="shared" si="93"/>
        <v>44399</v>
      </c>
      <c r="H795" s="33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</row>
    <row r="796" spans="1:32" x14ac:dyDescent="0.2">
      <c r="A796" s="76">
        <f t="shared" si="93"/>
        <v>44406</v>
      </c>
      <c r="H796" s="33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</row>
    <row r="797" spans="1:32" x14ac:dyDescent="0.2">
      <c r="A797" s="76">
        <f t="shared" si="93"/>
        <v>44413</v>
      </c>
      <c r="H797" s="33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</row>
    <row r="798" spans="1:32" x14ac:dyDescent="0.2">
      <c r="A798" s="76">
        <f t="shared" si="93"/>
        <v>44420</v>
      </c>
      <c r="H798" s="33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</row>
    <row r="799" spans="1:32" x14ac:dyDescent="0.2">
      <c r="A799" s="76">
        <f t="shared" si="93"/>
        <v>44427</v>
      </c>
      <c r="H799" s="33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</row>
    <row r="800" spans="1:32" x14ac:dyDescent="0.2">
      <c r="A800" s="76">
        <f t="shared" si="93"/>
        <v>44434</v>
      </c>
      <c r="H800" s="33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</row>
    <row r="801" spans="1:32" x14ac:dyDescent="0.2">
      <c r="A801" s="76">
        <f t="shared" si="93"/>
        <v>44441</v>
      </c>
      <c r="H801" s="33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</row>
    <row r="802" spans="1:32" x14ac:dyDescent="0.2">
      <c r="A802" s="76">
        <f t="shared" si="93"/>
        <v>44448</v>
      </c>
      <c r="H802" s="33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</row>
    <row r="803" spans="1:32" x14ac:dyDescent="0.2">
      <c r="A803" s="76">
        <f t="shared" si="93"/>
        <v>44455</v>
      </c>
      <c r="H803" s="33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</row>
    <row r="804" spans="1:32" x14ac:dyDescent="0.2">
      <c r="A804" s="76">
        <f t="shared" si="93"/>
        <v>44462</v>
      </c>
      <c r="H804" s="33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</row>
    <row r="805" spans="1:32" x14ac:dyDescent="0.2">
      <c r="A805" s="76">
        <f t="shared" si="93"/>
        <v>44469</v>
      </c>
      <c r="H805" s="33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</row>
    <row r="806" spans="1:32" x14ac:dyDescent="0.2">
      <c r="A806" s="76">
        <f t="shared" si="93"/>
        <v>44476</v>
      </c>
      <c r="H806" s="33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</row>
    <row r="807" spans="1:32" x14ac:dyDescent="0.2">
      <c r="A807" s="76">
        <f t="shared" si="93"/>
        <v>44483</v>
      </c>
      <c r="H807" s="33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</row>
    <row r="808" spans="1:32" x14ac:dyDescent="0.2">
      <c r="A808" s="76">
        <f t="shared" si="93"/>
        <v>44490</v>
      </c>
      <c r="H808" s="33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</row>
    <row r="809" spans="1:32" x14ac:dyDescent="0.2">
      <c r="A809" s="76">
        <f t="shared" si="93"/>
        <v>44497</v>
      </c>
      <c r="H809" s="33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</row>
    <row r="810" spans="1:32" x14ac:dyDescent="0.2">
      <c r="A810" s="76">
        <f t="shared" si="93"/>
        <v>44504</v>
      </c>
      <c r="H810" s="33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</row>
    <row r="811" spans="1:32" x14ac:dyDescent="0.2">
      <c r="A811" s="76">
        <f t="shared" si="93"/>
        <v>44511</v>
      </c>
      <c r="H811" s="33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</row>
    <row r="812" spans="1:32" x14ac:dyDescent="0.2">
      <c r="A812" s="76">
        <f t="shared" si="93"/>
        <v>44518</v>
      </c>
      <c r="H812" s="33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</row>
    <row r="813" spans="1:32" x14ac:dyDescent="0.2">
      <c r="A813" s="76">
        <f t="shared" si="93"/>
        <v>44525</v>
      </c>
      <c r="H813" s="33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</row>
    <row r="814" spans="1:32" x14ac:dyDescent="0.2">
      <c r="A814" s="76">
        <f t="shared" si="93"/>
        <v>44532</v>
      </c>
      <c r="H814" s="33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</row>
    <row r="815" spans="1:32" x14ac:dyDescent="0.2">
      <c r="A815" s="76">
        <f t="shared" si="93"/>
        <v>44539</v>
      </c>
      <c r="H815" s="33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</row>
    <row r="816" spans="1:32" x14ac:dyDescent="0.2">
      <c r="H816" s="33"/>
    </row>
    <row r="817" spans="8:8" x14ac:dyDescent="0.2">
      <c r="H817" s="33"/>
    </row>
    <row r="818" spans="8:8" x14ac:dyDescent="0.2">
      <c r="H818" s="33"/>
    </row>
    <row r="819" spans="8:8" x14ac:dyDescent="0.2">
      <c r="H819" s="33"/>
    </row>
    <row r="820" spans="8:8" x14ac:dyDescent="0.2">
      <c r="H820" s="33"/>
    </row>
    <row r="821" spans="8:8" x14ac:dyDescent="0.2">
      <c r="H821" s="33"/>
    </row>
    <row r="822" spans="8:8" x14ac:dyDescent="0.2">
      <c r="H822" s="33"/>
    </row>
    <row r="823" spans="8:8" x14ac:dyDescent="0.2">
      <c r="H823" s="33"/>
    </row>
    <row r="824" spans="8:8" x14ac:dyDescent="0.2">
      <c r="H824" s="33"/>
    </row>
    <row r="825" spans="8:8" x14ac:dyDescent="0.2">
      <c r="H825" s="33"/>
    </row>
    <row r="826" spans="8:8" x14ac:dyDescent="0.2">
      <c r="H826" s="33"/>
    </row>
    <row r="827" spans="8:8" x14ac:dyDescent="0.2">
      <c r="H827" s="33"/>
    </row>
    <row r="828" spans="8:8" x14ac:dyDescent="0.2">
      <c r="H828" s="33"/>
    </row>
    <row r="829" spans="8:8" x14ac:dyDescent="0.2">
      <c r="H829" s="33"/>
    </row>
    <row r="830" spans="8:8" x14ac:dyDescent="0.2">
      <c r="H830" s="33"/>
    </row>
  </sheetData>
  <mergeCells count="3">
    <mergeCell ref="H3:I3"/>
    <mergeCell ref="D2:E2"/>
    <mergeCell ref="F2:G2"/>
  </mergeCells>
  <phoneticPr fontId="2" type="noConversion"/>
  <pageMargins left="0.75" right="0.75" top="1" bottom="1" header="0.5" footer="0.5"/>
  <pageSetup scale="75" orientation="portrait" r:id="rId1"/>
  <headerFooter alignWithMargins="0"/>
  <ignoredErrors>
    <ignoredError sqref="H404:H422 H478:H489 H490:H508 H586:H606 H622:H629 H630:H636 H637:H638" evalError="1"/>
    <ignoredError sqref="I645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Q767"/>
  <sheetViews>
    <sheetView zoomScale="130" zoomScaleNormal="130" workbookViewId="0">
      <pane xSplit="2" ySplit="2" topLeftCell="C624" activePane="bottomRight" state="frozen"/>
      <selection pane="topRight" activeCell="C1" sqref="C1"/>
      <selection pane="bottomLeft" activeCell="A3" sqref="A3"/>
      <selection pane="bottomRight" activeCell="C635" sqref="C635"/>
    </sheetView>
  </sheetViews>
  <sheetFormatPr defaultRowHeight="12.75" x14ac:dyDescent="0.2"/>
  <cols>
    <col min="1" max="1" width="10.42578125" customWidth="1"/>
    <col min="2" max="2" width="6.7109375" customWidth="1"/>
    <col min="3" max="3" width="14.85546875" customWidth="1"/>
    <col min="4" max="4" width="10.85546875" customWidth="1"/>
    <col min="5" max="5" width="10.28515625" customWidth="1"/>
    <col min="6" max="6" width="14.42578125" customWidth="1"/>
    <col min="7" max="7" width="10.5703125" customWidth="1"/>
    <col min="8" max="8" width="9.85546875" customWidth="1"/>
    <col min="9" max="9" width="10" customWidth="1"/>
    <col min="10" max="10" width="10.5703125" bestFit="1" customWidth="1"/>
  </cols>
  <sheetData>
    <row r="1" spans="1:12" ht="14.25" customHeight="1" x14ac:dyDescent="0.2">
      <c r="A1" s="3" t="s">
        <v>48</v>
      </c>
      <c r="B1" s="213"/>
      <c r="C1" s="213" t="s">
        <v>5</v>
      </c>
      <c r="D1" s="213"/>
      <c r="E1" s="315" t="s">
        <v>1</v>
      </c>
      <c r="F1" s="316"/>
      <c r="G1" s="315" t="s">
        <v>2</v>
      </c>
      <c r="H1" s="316"/>
      <c r="I1" s="250"/>
      <c r="J1" s="255" t="s">
        <v>310</v>
      </c>
      <c r="K1" s="7"/>
      <c r="L1" s="7"/>
    </row>
    <row r="2" spans="1:12" ht="13.5" customHeight="1" x14ac:dyDescent="0.2">
      <c r="A2" s="3" t="s">
        <v>14</v>
      </c>
      <c r="B2" s="251"/>
      <c r="C2" s="256" t="s">
        <v>316</v>
      </c>
      <c r="D2" s="256" t="s">
        <v>317</v>
      </c>
      <c r="E2" s="256" t="s">
        <v>316</v>
      </c>
      <c r="F2" s="256" t="s">
        <v>317</v>
      </c>
      <c r="G2" s="256" t="s">
        <v>316</v>
      </c>
      <c r="H2" s="256" t="s">
        <v>317</v>
      </c>
      <c r="I2" s="252" t="s">
        <v>4</v>
      </c>
      <c r="J2" s="249" t="s">
        <v>309</v>
      </c>
      <c r="K2" s="6"/>
      <c r="L2" s="6"/>
    </row>
    <row r="3" spans="1:12" x14ac:dyDescent="0.2">
      <c r="A3" s="30">
        <v>38855</v>
      </c>
      <c r="C3">
        <v>370</v>
      </c>
      <c r="D3">
        <v>438.6</v>
      </c>
      <c r="E3">
        <v>2197.5</v>
      </c>
      <c r="F3">
        <v>2358.1999999999998</v>
      </c>
      <c r="G3" s="10">
        <f t="shared" ref="G3:H7" si="0">+C3+E3</f>
        <v>2567.5</v>
      </c>
      <c r="H3" s="2">
        <f t="shared" si="0"/>
        <v>2796.7999999999997</v>
      </c>
      <c r="I3" s="49">
        <f t="shared" ref="I3:I38" si="1">+(G3/H3-1)*100</f>
        <v>-8.1986556064073124</v>
      </c>
    </row>
    <row r="4" spans="1:12" x14ac:dyDescent="0.2">
      <c r="A4" s="30">
        <f t="shared" ref="A4:A252" si="2">+A3+7</f>
        <v>38862</v>
      </c>
      <c r="C4">
        <v>365.1</v>
      </c>
      <c r="D4">
        <v>411</v>
      </c>
      <c r="E4">
        <v>2254.9</v>
      </c>
      <c r="F4">
        <v>2431.1999999999998</v>
      </c>
      <c r="G4" s="10">
        <f t="shared" si="0"/>
        <v>2620</v>
      </c>
      <c r="H4" s="2">
        <f t="shared" si="0"/>
        <v>2842.2</v>
      </c>
      <c r="I4" s="49">
        <f t="shared" si="1"/>
        <v>-7.8178875518964075</v>
      </c>
      <c r="J4">
        <v>393.2</v>
      </c>
    </row>
    <row r="5" spans="1:12" x14ac:dyDescent="0.2">
      <c r="A5" s="30">
        <f t="shared" si="2"/>
        <v>38869</v>
      </c>
      <c r="C5">
        <v>370.9</v>
      </c>
      <c r="D5">
        <v>385.2</v>
      </c>
      <c r="E5">
        <v>2347.3000000000002</v>
      </c>
      <c r="F5">
        <v>2450.1</v>
      </c>
      <c r="G5" s="10">
        <f t="shared" si="0"/>
        <v>2718.2000000000003</v>
      </c>
      <c r="H5" s="2">
        <f t="shared" si="0"/>
        <v>2835.2999999999997</v>
      </c>
      <c r="I5" s="49">
        <f t="shared" si="1"/>
        <v>-4.1300744189327165</v>
      </c>
      <c r="J5">
        <v>393.2</v>
      </c>
    </row>
    <row r="6" spans="1:12" x14ac:dyDescent="0.2">
      <c r="A6" s="30">
        <f t="shared" si="2"/>
        <v>38876</v>
      </c>
      <c r="C6">
        <v>436.7</v>
      </c>
      <c r="D6">
        <v>428.9</v>
      </c>
      <c r="E6">
        <v>2353.1</v>
      </c>
      <c r="F6">
        <v>2509.6</v>
      </c>
      <c r="G6" s="10">
        <f t="shared" si="0"/>
        <v>2789.7999999999997</v>
      </c>
      <c r="H6" s="2">
        <f t="shared" si="0"/>
        <v>2938.5</v>
      </c>
      <c r="I6" s="49">
        <f t="shared" si="1"/>
        <v>-5.0604049685213592</v>
      </c>
      <c r="J6">
        <v>393.4</v>
      </c>
    </row>
    <row r="7" spans="1:12" x14ac:dyDescent="0.2">
      <c r="A7" s="30">
        <f t="shared" si="2"/>
        <v>38883</v>
      </c>
      <c r="C7">
        <v>366.6</v>
      </c>
      <c r="D7">
        <v>356</v>
      </c>
      <c r="E7">
        <v>2416</v>
      </c>
      <c r="F7">
        <v>2610.6999999999998</v>
      </c>
      <c r="G7" s="10">
        <f t="shared" si="0"/>
        <v>2782.6</v>
      </c>
      <c r="H7" s="2">
        <f t="shared" si="0"/>
        <v>2966.7</v>
      </c>
      <c r="I7" s="49">
        <f t="shared" si="1"/>
        <v>-6.2055482522668237</v>
      </c>
      <c r="J7">
        <v>393.4</v>
      </c>
    </row>
    <row r="8" spans="1:12" x14ac:dyDescent="0.2">
      <c r="A8" s="30">
        <f t="shared" si="2"/>
        <v>38890</v>
      </c>
      <c r="C8">
        <v>417.1</v>
      </c>
      <c r="D8">
        <v>357.5</v>
      </c>
      <c r="E8">
        <v>2451.1</v>
      </c>
      <c r="F8">
        <v>2647.5</v>
      </c>
      <c r="G8" s="10">
        <f t="shared" ref="G8:H38" si="3">+C8+E8</f>
        <v>2868.2</v>
      </c>
      <c r="H8" s="2">
        <f t="shared" si="3"/>
        <v>3005</v>
      </c>
      <c r="I8" s="49">
        <f t="shared" si="1"/>
        <v>-4.552412645590687</v>
      </c>
      <c r="J8">
        <v>393.4</v>
      </c>
    </row>
    <row r="9" spans="1:12" x14ac:dyDescent="0.2">
      <c r="A9" s="30">
        <f t="shared" si="2"/>
        <v>38897</v>
      </c>
      <c r="C9">
        <v>458.1</v>
      </c>
      <c r="D9">
        <v>371</v>
      </c>
      <c r="E9">
        <v>2477.8000000000002</v>
      </c>
      <c r="F9">
        <v>2660.1</v>
      </c>
      <c r="G9" s="10">
        <f t="shared" si="3"/>
        <v>2935.9</v>
      </c>
      <c r="H9" s="2">
        <f t="shared" si="3"/>
        <v>3031.1</v>
      </c>
      <c r="I9" s="49">
        <f t="shared" si="1"/>
        <v>-3.1407739764441889</v>
      </c>
      <c r="J9">
        <v>393.4</v>
      </c>
    </row>
    <row r="10" spans="1:12" x14ac:dyDescent="0.2">
      <c r="A10" s="30">
        <f t="shared" si="2"/>
        <v>38904</v>
      </c>
      <c r="C10">
        <v>435.4</v>
      </c>
      <c r="D10">
        <v>393.4</v>
      </c>
      <c r="E10">
        <v>2517.6</v>
      </c>
      <c r="F10">
        <v>2684</v>
      </c>
      <c r="G10" s="10">
        <f t="shared" si="3"/>
        <v>2953</v>
      </c>
      <c r="H10" s="2">
        <f t="shared" si="3"/>
        <v>3077.4</v>
      </c>
      <c r="I10" s="49">
        <f t="shared" si="1"/>
        <v>-4.0423734321180298</v>
      </c>
      <c r="J10">
        <v>393.6</v>
      </c>
    </row>
    <row r="11" spans="1:12" x14ac:dyDescent="0.2">
      <c r="A11" s="30">
        <f t="shared" si="2"/>
        <v>38911</v>
      </c>
      <c r="C11">
        <v>494.8</v>
      </c>
      <c r="D11">
        <v>365.3</v>
      </c>
      <c r="E11">
        <v>2541.1</v>
      </c>
      <c r="F11">
        <v>2729.4</v>
      </c>
      <c r="G11" s="10">
        <f t="shared" si="3"/>
        <v>3035.9</v>
      </c>
      <c r="H11" s="2">
        <f t="shared" si="3"/>
        <v>3094.7000000000003</v>
      </c>
      <c r="I11" s="49">
        <f t="shared" si="1"/>
        <v>-1.900022619316899</v>
      </c>
      <c r="J11">
        <v>393.6</v>
      </c>
    </row>
    <row r="12" spans="1:12" x14ac:dyDescent="0.2">
      <c r="A12" s="30">
        <f t="shared" si="2"/>
        <v>38918</v>
      </c>
      <c r="C12">
        <v>448.3</v>
      </c>
      <c r="D12">
        <v>326.39999999999998</v>
      </c>
      <c r="E12">
        <v>2614.4</v>
      </c>
      <c r="F12">
        <v>2804</v>
      </c>
      <c r="G12" s="10">
        <f t="shared" si="3"/>
        <v>3062.7000000000003</v>
      </c>
      <c r="H12" s="2">
        <f t="shared" si="3"/>
        <v>3130.4</v>
      </c>
      <c r="I12" s="49">
        <f t="shared" si="1"/>
        <v>-2.1626629184768653</v>
      </c>
      <c r="J12">
        <v>410.2</v>
      </c>
    </row>
    <row r="13" spans="1:12" x14ac:dyDescent="0.2">
      <c r="A13" s="30">
        <f t="shared" si="2"/>
        <v>38925</v>
      </c>
      <c r="C13">
        <v>381.1</v>
      </c>
      <c r="D13">
        <v>373.5</v>
      </c>
      <c r="E13">
        <v>2700.7</v>
      </c>
      <c r="F13">
        <v>2810.7</v>
      </c>
      <c r="G13" s="10">
        <f t="shared" si="3"/>
        <v>3081.7999999999997</v>
      </c>
      <c r="H13" s="2">
        <f t="shared" si="3"/>
        <v>3184.2</v>
      </c>
      <c r="I13" s="49">
        <f t="shared" si="1"/>
        <v>-3.2158783995980156</v>
      </c>
      <c r="J13">
        <v>410.2</v>
      </c>
    </row>
    <row r="14" spans="1:12" x14ac:dyDescent="0.2">
      <c r="A14" s="30">
        <f t="shared" si="2"/>
        <v>38932</v>
      </c>
      <c r="C14">
        <v>354.1</v>
      </c>
      <c r="D14">
        <v>331.9</v>
      </c>
      <c r="E14">
        <v>2744.8</v>
      </c>
      <c r="F14">
        <v>2851.9</v>
      </c>
      <c r="G14" s="10">
        <f t="shared" si="3"/>
        <v>3098.9</v>
      </c>
      <c r="H14" s="2">
        <f t="shared" si="3"/>
        <v>3183.8</v>
      </c>
      <c r="I14" s="49">
        <f t="shared" si="1"/>
        <v>-2.6666247879892024</v>
      </c>
      <c r="J14">
        <v>444.2</v>
      </c>
    </row>
    <row r="15" spans="1:12" x14ac:dyDescent="0.2">
      <c r="A15" s="30">
        <f t="shared" si="2"/>
        <v>38939</v>
      </c>
      <c r="C15">
        <v>329.9</v>
      </c>
      <c r="D15">
        <v>256</v>
      </c>
      <c r="E15">
        <v>2757.7</v>
      </c>
      <c r="F15">
        <v>2966.1</v>
      </c>
      <c r="G15" s="10">
        <f t="shared" si="3"/>
        <v>3087.6</v>
      </c>
      <c r="H15" s="2">
        <f t="shared" si="3"/>
        <v>3222.1</v>
      </c>
      <c r="I15" s="49">
        <f t="shared" si="1"/>
        <v>-4.1742962664101046</v>
      </c>
      <c r="J15">
        <v>498</v>
      </c>
    </row>
    <row r="16" spans="1:12" x14ac:dyDescent="0.2">
      <c r="A16" s="30">
        <f t="shared" si="2"/>
        <v>38946</v>
      </c>
      <c r="C16">
        <v>262.89999999999998</v>
      </c>
      <c r="D16">
        <v>267.3</v>
      </c>
      <c r="E16">
        <v>2910.7</v>
      </c>
      <c r="F16">
        <v>3000.6</v>
      </c>
      <c r="G16" s="10">
        <f t="shared" si="3"/>
        <v>3173.6</v>
      </c>
      <c r="H16" s="2">
        <f t="shared" si="3"/>
        <v>3267.9</v>
      </c>
      <c r="I16" s="49">
        <f t="shared" si="1"/>
        <v>-2.8856452155818779</v>
      </c>
      <c r="J16">
        <v>524.4</v>
      </c>
    </row>
    <row r="17" spans="1:10" x14ac:dyDescent="0.2">
      <c r="A17" s="30">
        <f t="shared" si="2"/>
        <v>38953</v>
      </c>
      <c r="C17">
        <v>279.39999999999998</v>
      </c>
      <c r="D17">
        <v>173.9</v>
      </c>
      <c r="E17">
        <v>2950.9</v>
      </c>
      <c r="F17">
        <v>3110.3</v>
      </c>
      <c r="G17" s="10">
        <f t="shared" si="3"/>
        <v>3230.3</v>
      </c>
      <c r="H17" s="2">
        <f t="shared" si="3"/>
        <v>3284.2000000000003</v>
      </c>
      <c r="I17" s="49">
        <f t="shared" si="1"/>
        <v>-1.6411911576639682</v>
      </c>
      <c r="J17">
        <v>534</v>
      </c>
    </row>
    <row r="18" spans="1:10" x14ac:dyDescent="0.2">
      <c r="A18" s="30">
        <f t="shared" si="2"/>
        <v>38960</v>
      </c>
      <c r="C18">
        <v>209</v>
      </c>
      <c r="D18">
        <v>167.6</v>
      </c>
      <c r="E18">
        <v>3018.8</v>
      </c>
      <c r="F18">
        <v>3121.6</v>
      </c>
      <c r="G18" s="10">
        <f t="shared" si="3"/>
        <v>3227.8</v>
      </c>
      <c r="H18" s="2">
        <f t="shared" si="3"/>
        <v>3289.2</v>
      </c>
      <c r="I18" s="49">
        <f t="shared" si="1"/>
        <v>-1.8667153107138401</v>
      </c>
      <c r="J18">
        <v>776</v>
      </c>
    </row>
    <row r="19" spans="1:10" x14ac:dyDescent="0.2">
      <c r="A19" s="75">
        <f t="shared" si="2"/>
        <v>38967</v>
      </c>
      <c r="C19">
        <v>739</v>
      </c>
      <c r="D19">
        <v>656</v>
      </c>
      <c r="E19">
        <v>40.6</v>
      </c>
      <c r="F19">
        <v>1.4</v>
      </c>
      <c r="G19" s="10">
        <f t="shared" si="3"/>
        <v>779.6</v>
      </c>
      <c r="H19" s="2">
        <f t="shared" si="3"/>
        <v>657.4</v>
      </c>
      <c r="I19" s="49">
        <f t="shared" si="1"/>
        <v>18.588378460602371</v>
      </c>
    </row>
    <row r="20" spans="1:10" x14ac:dyDescent="0.2">
      <c r="A20" s="76">
        <f t="shared" si="2"/>
        <v>38974</v>
      </c>
      <c r="C20">
        <v>777.8</v>
      </c>
      <c r="D20">
        <v>626.20000000000005</v>
      </c>
      <c r="E20">
        <v>95.9</v>
      </c>
      <c r="F20">
        <v>46.6</v>
      </c>
      <c r="G20" s="10">
        <f t="shared" si="3"/>
        <v>873.69999999999993</v>
      </c>
      <c r="H20" s="2">
        <f t="shared" si="3"/>
        <v>672.80000000000007</v>
      </c>
      <c r="I20" s="49">
        <f t="shared" si="1"/>
        <v>29.860285374554074</v>
      </c>
    </row>
    <row r="21" spans="1:10" x14ac:dyDescent="0.2">
      <c r="A21" s="76">
        <f t="shared" si="2"/>
        <v>38981</v>
      </c>
      <c r="C21">
        <v>871.3</v>
      </c>
      <c r="D21">
        <v>672.1</v>
      </c>
      <c r="E21">
        <v>105.6</v>
      </c>
      <c r="F21">
        <v>47.3</v>
      </c>
      <c r="G21" s="10">
        <f t="shared" si="3"/>
        <v>976.9</v>
      </c>
      <c r="H21" s="2">
        <f t="shared" si="3"/>
        <v>719.4</v>
      </c>
      <c r="I21" s="49">
        <f t="shared" si="1"/>
        <v>35.793716986377547</v>
      </c>
    </row>
    <row r="22" spans="1:10" x14ac:dyDescent="0.2">
      <c r="A22" s="76">
        <f t="shared" si="2"/>
        <v>38988</v>
      </c>
      <c r="C22">
        <v>859.6</v>
      </c>
      <c r="D22">
        <v>680</v>
      </c>
      <c r="E22">
        <v>142.80000000000001</v>
      </c>
      <c r="F22">
        <v>64.400000000000006</v>
      </c>
      <c r="G22" s="10">
        <f t="shared" si="3"/>
        <v>1002.4000000000001</v>
      </c>
      <c r="H22" s="2">
        <f t="shared" si="3"/>
        <v>744.4</v>
      </c>
      <c r="I22" s="49">
        <f t="shared" si="1"/>
        <v>34.658785599140259</v>
      </c>
    </row>
    <row r="23" spans="1:10" x14ac:dyDescent="0.2">
      <c r="A23" s="76">
        <f t="shared" si="2"/>
        <v>38995</v>
      </c>
      <c r="C23">
        <v>888.7</v>
      </c>
      <c r="D23">
        <v>783.4</v>
      </c>
      <c r="E23">
        <v>199.4</v>
      </c>
      <c r="F23">
        <v>82.1</v>
      </c>
      <c r="G23" s="10">
        <f t="shared" si="3"/>
        <v>1088.1000000000001</v>
      </c>
      <c r="H23" s="2">
        <f t="shared" si="3"/>
        <v>865.5</v>
      </c>
      <c r="I23" s="49">
        <f t="shared" si="1"/>
        <v>25.719237435008679</v>
      </c>
    </row>
    <row r="24" spans="1:10" x14ac:dyDescent="0.2">
      <c r="A24" s="76">
        <f t="shared" si="2"/>
        <v>39002</v>
      </c>
      <c r="C24">
        <v>865.8</v>
      </c>
      <c r="D24">
        <v>800.7</v>
      </c>
      <c r="E24">
        <v>271.7</v>
      </c>
      <c r="F24">
        <v>155.9</v>
      </c>
      <c r="G24" s="10">
        <f t="shared" si="3"/>
        <v>1137.5</v>
      </c>
      <c r="H24" s="2">
        <f t="shared" si="3"/>
        <v>956.6</v>
      </c>
      <c r="I24" s="49">
        <f t="shared" si="1"/>
        <v>18.910725486096581</v>
      </c>
    </row>
    <row r="25" spans="1:10" x14ac:dyDescent="0.2">
      <c r="A25" s="76">
        <f t="shared" si="2"/>
        <v>39009</v>
      </c>
      <c r="C25">
        <v>775.1</v>
      </c>
      <c r="D25">
        <v>798.4</v>
      </c>
      <c r="E25">
        <v>363.7</v>
      </c>
      <c r="F25">
        <v>243.9</v>
      </c>
      <c r="G25" s="10">
        <f t="shared" si="3"/>
        <v>1138.8</v>
      </c>
      <c r="H25" s="2">
        <f t="shared" si="3"/>
        <v>1042.3</v>
      </c>
      <c r="I25" s="49">
        <f t="shared" si="1"/>
        <v>9.2583709104864234</v>
      </c>
    </row>
    <row r="26" spans="1:10" x14ac:dyDescent="0.2">
      <c r="A26" s="76">
        <f t="shared" si="2"/>
        <v>39016</v>
      </c>
      <c r="C26">
        <v>775.8</v>
      </c>
      <c r="D26">
        <v>792.9</v>
      </c>
      <c r="E26">
        <v>397.4</v>
      </c>
      <c r="F26">
        <v>311.89999999999998</v>
      </c>
      <c r="G26" s="10">
        <f t="shared" si="3"/>
        <v>1173.1999999999998</v>
      </c>
      <c r="H26" s="2">
        <f t="shared" si="3"/>
        <v>1104.8</v>
      </c>
      <c r="I26" s="49">
        <f t="shared" si="1"/>
        <v>6.1911658218682053</v>
      </c>
    </row>
    <row r="27" spans="1:10" x14ac:dyDescent="0.2">
      <c r="A27" s="76">
        <f t="shared" si="2"/>
        <v>39023</v>
      </c>
      <c r="C27">
        <v>838.6</v>
      </c>
      <c r="D27">
        <v>802.3</v>
      </c>
      <c r="E27">
        <v>410.4</v>
      </c>
      <c r="F27">
        <v>346.8</v>
      </c>
      <c r="G27" s="10">
        <f t="shared" si="3"/>
        <v>1249</v>
      </c>
      <c r="H27" s="2">
        <f t="shared" si="3"/>
        <v>1149.0999999999999</v>
      </c>
      <c r="I27" s="49">
        <f t="shared" si="1"/>
        <v>8.6937603341745717</v>
      </c>
    </row>
    <row r="28" spans="1:10" x14ac:dyDescent="0.2">
      <c r="A28" s="76">
        <f t="shared" si="2"/>
        <v>39030</v>
      </c>
      <c r="C28">
        <v>740.6</v>
      </c>
      <c r="D28">
        <v>882.6</v>
      </c>
      <c r="E28">
        <v>538.79999999999995</v>
      </c>
      <c r="F28">
        <v>362.3</v>
      </c>
      <c r="G28" s="10">
        <f t="shared" si="3"/>
        <v>1279.4000000000001</v>
      </c>
      <c r="H28" s="2">
        <f t="shared" si="3"/>
        <v>1244.9000000000001</v>
      </c>
      <c r="I28" s="49">
        <f t="shared" si="1"/>
        <v>2.7713069322837125</v>
      </c>
    </row>
    <row r="29" spans="1:10" x14ac:dyDescent="0.2">
      <c r="A29" s="76">
        <f t="shared" si="2"/>
        <v>39037</v>
      </c>
      <c r="C29">
        <v>783.4</v>
      </c>
      <c r="D29">
        <v>815.8</v>
      </c>
      <c r="E29">
        <v>600.79999999999995</v>
      </c>
      <c r="F29">
        <v>451</v>
      </c>
      <c r="G29" s="10">
        <f t="shared" si="3"/>
        <v>1384.1999999999998</v>
      </c>
      <c r="H29" s="2">
        <f t="shared" si="3"/>
        <v>1266.8</v>
      </c>
      <c r="I29" s="49">
        <f t="shared" si="1"/>
        <v>9.2674455320492566</v>
      </c>
    </row>
    <row r="30" spans="1:10" x14ac:dyDescent="0.2">
      <c r="A30" s="76">
        <f t="shared" si="2"/>
        <v>39044</v>
      </c>
      <c r="C30">
        <v>747.8</v>
      </c>
      <c r="D30">
        <v>674.2</v>
      </c>
      <c r="E30">
        <v>675.6</v>
      </c>
      <c r="F30">
        <v>565.20000000000005</v>
      </c>
      <c r="G30" s="10">
        <f t="shared" si="3"/>
        <v>1423.4</v>
      </c>
      <c r="H30" s="2">
        <f t="shared" si="3"/>
        <v>1239.4000000000001</v>
      </c>
      <c r="I30" s="49">
        <f t="shared" si="1"/>
        <v>14.845893174116508</v>
      </c>
    </row>
    <row r="31" spans="1:10" x14ac:dyDescent="0.2">
      <c r="A31" s="76">
        <f t="shared" si="2"/>
        <v>39051</v>
      </c>
      <c r="C31">
        <v>821.5</v>
      </c>
      <c r="D31">
        <v>603.4</v>
      </c>
      <c r="E31">
        <v>731.9</v>
      </c>
      <c r="F31">
        <v>666.2</v>
      </c>
      <c r="G31" s="10">
        <f t="shared" si="3"/>
        <v>1553.4</v>
      </c>
      <c r="H31" s="2">
        <f t="shared" si="3"/>
        <v>1269.5999999999999</v>
      </c>
      <c r="I31" s="49">
        <f t="shared" si="1"/>
        <v>22.353497164461267</v>
      </c>
    </row>
    <row r="32" spans="1:10" x14ac:dyDescent="0.2">
      <c r="A32" s="76">
        <f t="shared" si="2"/>
        <v>39058</v>
      </c>
      <c r="C32">
        <v>777.9</v>
      </c>
      <c r="D32">
        <v>621.4</v>
      </c>
      <c r="E32">
        <v>833.5</v>
      </c>
      <c r="F32">
        <v>761.5</v>
      </c>
      <c r="G32" s="10">
        <f t="shared" si="3"/>
        <v>1611.4</v>
      </c>
      <c r="H32" s="2">
        <f t="shared" si="3"/>
        <v>1382.9</v>
      </c>
      <c r="I32" s="49">
        <f t="shared" si="1"/>
        <v>16.523248246438648</v>
      </c>
    </row>
    <row r="33" spans="1:10" x14ac:dyDescent="0.2">
      <c r="A33" s="76">
        <f t="shared" si="2"/>
        <v>39065</v>
      </c>
      <c r="C33">
        <v>701.3</v>
      </c>
      <c r="D33">
        <v>652.1</v>
      </c>
      <c r="E33">
        <v>948.6</v>
      </c>
      <c r="F33">
        <v>802.6</v>
      </c>
      <c r="G33" s="10">
        <f t="shared" si="3"/>
        <v>1649.9</v>
      </c>
      <c r="H33" s="2">
        <f t="shared" si="3"/>
        <v>1454.7</v>
      </c>
      <c r="I33" s="49">
        <f t="shared" si="1"/>
        <v>13.41857427648312</v>
      </c>
    </row>
    <row r="34" spans="1:10" x14ac:dyDescent="0.2">
      <c r="A34" s="76">
        <f t="shared" si="2"/>
        <v>39072</v>
      </c>
      <c r="C34">
        <v>766.7</v>
      </c>
      <c r="D34">
        <v>665.8</v>
      </c>
      <c r="E34">
        <v>964.3</v>
      </c>
      <c r="F34">
        <v>852.8</v>
      </c>
      <c r="G34" s="10">
        <f t="shared" si="3"/>
        <v>1731</v>
      </c>
      <c r="H34" s="2">
        <f t="shared" si="3"/>
        <v>1518.6</v>
      </c>
      <c r="I34" s="49">
        <f t="shared" si="1"/>
        <v>13.9865665744765</v>
      </c>
    </row>
    <row r="35" spans="1:10" x14ac:dyDescent="0.2">
      <c r="A35" s="76">
        <f t="shared" si="2"/>
        <v>39079</v>
      </c>
      <c r="C35">
        <v>749.8</v>
      </c>
      <c r="D35">
        <v>650.5</v>
      </c>
      <c r="E35">
        <v>996.8</v>
      </c>
      <c r="F35">
        <v>903.3</v>
      </c>
      <c r="G35" s="10">
        <f t="shared" si="3"/>
        <v>1746.6</v>
      </c>
      <c r="H35" s="2">
        <f t="shared" si="3"/>
        <v>1553.8</v>
      </c>
      <c r="I35" s="49">
        <f t="shared" si="1"/>
        <v>12.408289355129366</v>
      </c>
      <c r="J35">
        <v>13.6</v>
      </c>
    </row>
    <row r="36" spans="1:10" x14ac:dyDescent="0.2">
      <c r="A36" s="76">
        <f t="shared" si="2"/>
        <v>39086</v>
      </c>
      <c r="C36">
        <v>724.1</v>
      </c>
      <c r="D36">
        <v>624.9</v>
      </c>
      <c r="E36">
        <v>1051.5</v>
      </c>
      <c r="F36">
        <v>994.1</v>
      </c>
      <c r="G36" s="10">
        <f t="shared" si="3"/>
        <v>1775.6</v>
      </c>
      <c r="H36" s="2">
        <f t="shared" si="3"/>
        <v>1619</v>
      </c>
      <c r="I36" s="49">
        <f t="shared" si="1"/>
        <v>9.6726374305126548</v>
      </c>
    </row>
    <row r="37" spans="1:10" x14ac:dyDescent="0.2">
      <c r="A37" s="76">
        <f t="shared" si="2"/>
        <v>39093</v>
      </c>
      <c r="C37">
        <v>761</v>
      </c>
      <c r="D37">
        <v>619.70000000000005</v>
      </c>
      <c r="E37">
        <v>1080.9000000000001</v>
      </c>
      <c r="F37">
        <v>1092</v>
      </c>
      <c r="G37" s="10">
        <f t="shared" si="3"/>
        <v>1841.9</v>
      </c>
      <c r="H37" s="2">
        <f t="shared" si="3"/>
        <v>1711.7</v>
      </c>
      <c r="I37" s="49">
        <f t="shared" si="1"/>
        <v>7.6064730969211958</v>
      </c>
    </row>
    <row r="38" spans="1:10" x14ac:dyDescent="0.2">
      <c r="A38" s="76">
        <f t="shared" si="2"/>
        <v>39100</v>
      </c>
      <c r="C38">
        <v>755</v>
      </c>
      <c r="D38">
        <v>594</v>
      </c>
      <c r="E38">
        <v>1139.0999999999999</v>
      </c>
      <c r="F38">
        <v>1200.2</v>
      </c>
      <c r="G38" s="10">
        <f t="shared" si="3"/>
        <v>1894.1</v>
      </c>
      <c r="H38" s="2">
        <f t="shared" si="3"/>
        <v>1794.2</v>
      </c>
      <c r="I38" s="49">
        <f t="shared" si="1"/>
        <v>5.5679411436851955</v>
      </c>
      <c r="J38">
        <v>16.3</v>
      </c>
    </row>
    <row r="39" spans="1:10" x14ac:dyDescent="0.2">
      <c r="A39" s="76">
        <f t="shared" si="2"/>
        <v>39107</v>
      </c>
      <c r="C39">
        <v>782.6</v>
      </c>
      <c r="D39">
        <v>581.29999999999995</v>
      </c>
      <c r="E39">
        <v>1186.0999999999999</v>
      </c>
      <c r="F39">
        <v>1286.8</v>
      </c>
      <c r="G39" s="10">
        <f t="shared" ref="G39:H41" si="4">+C39+E39</f>
        <v>1968.6999999999998</v>
      </c>
      <c r="H39" s="2">
        <f t="shared" si="4"/>
        <v>1868.1</v>
      </c>
      <c r="I39" s="49">
        <f t="shared" ref="I39:I44" si="5">+(G39/H39-1)*100</f>
        <v>5.3851506878646704</v>
      </c>
    </row>
    <row r="40" spans="1:10" x14ac:dyDescent="0.2">
      <c r="A40" s="76">
        <f t="shared" si="2"/>
        <v>39114</v>
      </c>
      <c r="C40">
        <v>689.3</v>
      </c>
      <c r="D40">
        <v>554.79999999999995</v>
      </c>
      <c r="E40">
        <v>1291.4000000000001</v>
      </c>
      <c r="F40">
        <v>1318.3</v>
      </c>
      <c r="G40" s="10">
        <f t="shared" si="4"/>
        <v>1980.7</v>
      </c>
      <c r="H40" s="2">
        <f t="shared" si="4"/>
        <v>1873.1</v>
      </c>
      <c r="I40" s="49">
        <f t="shared" si="5"/>
        <v>5.744487747584226</v>
      </c>
    </row>
    <row r="41" spans="1:10" x14ac:dyDescent="0.2">
      <c r="A41" s="76">
        <f t="shared" si="2"/>
        <v>39121</v>
      </c>
      <c r="C41">
        <v>730.6</v>
      </c>
      <c r="D41">
        <v>464</v>
      </c>
      <c r="E41">
        <v>1363.1</v>
      </c>
      <c r="F41">
        <v>1418.6</v>
      </c>
      <c r="G41" s="10">
        <f t="shared" si="4"/>
        <v>2093.6999999999998</v>
      </c>
      <c r="H41" s="2">
        <f t="shared" si="4"/>
        <v>1882.6</v>
      </c>
      <c r="I41" s="49">
        <f t="shared" si="5"/>
        <v>11.213215765430773</v>
      </c>
    </row>
    <row r="42" spans="1:10" x14ac:dyDescent="0.2">
      <c r="A42" s="76">
        <f t="shared" si="2"/>
        <v>39128</v>
      </c>
      <c r="C42">
        <v>704.3</v>
      </c>
      <c r="D42">
        <v>484</v>
      </c>
      <c r="E42">
        <v>1432.8</v>
      </c>
      <c r="F42">
        <v>1441.4</v>
      </c>
      <c r="G42" s="10">
        <f t="shared" ref="G42:H44" si="6">+C42+E42</f>
        <v>2137.1</v>
      </c>
      <c r="H42" s="2">
        <f t="shared" si="6"/>
        <v>1925.4</v>
      </c>
      <c r="I42" s="49">
        <f t="shared" si="5"/>
        <v>10.995117897579721</v>
      </c>
    </row>
    <row r="43" spans="1:10" x14ac:dyDescent="0.2">
      <c r="A43" s="76">
        <f t="shared" si="2"/>
        <v>39135</v>
      </c>
      <c r="C43">
        <v>622.79999999999995</v>
      </c>
      <c r="D43">
        <v>507.9</v>
      </c>
      <c r="E43">
        <v>1556.8</v>
      </c>
      <c r="F43">
        <v>1456.4</v>
      </c>
      <c r="G43" s="10">
        <f t="shared" si="6"/>
        <v>2179.6</v>
      </c>
      <c r="H43" s="2">
        <f t="shared" si="6"/>
        <v>1964.3000000000002</v>
      </c>
      <c r="I43" s="49">
        <f t="shared" si="5"/>
        <v>10.960647558926828</v>
      </c>
    </row>
    <row r="44" spans="1:10" x14ac:dyDescent="0.2">
      <c r="A44" s="76">
        <f t="shared" si="2"/>
        <v>39142</v>
      </c>
      <c r="C44">
        <v>654.1</v>
      </c>
      <c r="D44">
        <v>500</v>
      </c>
      <c r="E44">
        <v>1642.8</v>
      </c>
      <c r="F44">
        <v>1594.5</v>
      </c>
      <c r="G44" s="10">
        <f t="shared" si="6"/>
        <v>2296.9</v>
      </c>
      <c r="H44" s="2">
        <f t="shared" si="6"/>
        <v>2094.5</v>
      </c>
      <c r="I44" s="49">
        <f t="shared" si="5"/>
        <v>9.6634041537359892</v>
      </c>
    </row>
    <row r="45" spans="1:10" x14ac:dyDescent="0.2">
      <c r="A45" s="76">
        <f t="shared" si="2"/>
        <v>39149</v>
      </c>
      <c r="C45">
        <v>602.5</v>
      </c>
      <c r="D45">
        <v>434.9</v>
      </c>
      <c r="E45">
        <v>1726.8</v>
      </c>
      <c r="F45">
        <v>1671</v>
      </c>
      <c r="G45" s="10">
        <f t="shared" ref="G45:H47" si="7">+C45+E45</f>
        <v>2329.3000000000002</v>
      </c>
      <c r="H45" s="2">
        <f t="shared" si="7"/>
        <v>2105.9</v>
      </c>
      <c r="I45" s="49">
        <f t="shared" ref="I45:I50" si="8">+(G45/H45-1)*100</f>
        <v>10.608290991974933</v>
      </c>
    </row>
    <row r="46" spans="1:10" x14ac:dyDescent="0.2">
      <c r="A46" s="76">
        <f t="shared" si="2"/>
        <v>39156</v>
      </c>
      <c r="C46">
        <v>558.9</v>
      </c>
      <c r="D46">
        <v>432.9</v>
      </c>
      <c r="E46">
        <v>1782.8</v>
      </c>
      <c r="F46">
        <v>1692.8</v>
      </c>
      <c r="G46" s="10">
        <f t="shared" si="7"/>
        <v>2341.6999999999998</v>
      </c>
      <c r="H46" s="2">
        <f t="shared" si="7"/>
        <v>2125.6999999999998</v>
      </c>
      <c r="I46" s="49">
        <f t="shared" si="8"/>
        <v>10.161358611281003</v>
      </c>
    </row>
    <row r="47" spans="1:10" x14ac:dyDescent="0.2">
      <c r="A47" s="76">
        <f t="shared" si="2"/>
        <v>39163</v>
      </c>
      <c r="C47">
        <v>514.5</v>
      </c>
      <c r="D47">
        <v>413.6</v>
      </c>
      <c r="E47">
        <v>1832.3</v>
      </c>
      <c r="F47">
        <v>1731.1</v>
      </c>
      <c r="G47" s="10">
        <f t="shared" si="7"/>
        <v>2346.8000000000002</v>
      </c>
      <c r="H47" s="2">
        <f t="shared" si="7"/>
        <v>2144.6999999999998</v>
      </c>
      <c r="I47" s="49">
        <f t="shared" si="8"/>
        <v>9.423229356087127</v>
      </c>
    </row>
    <row r="48" spans="1:10" x14ac:dyDescent="0.2">
      <c r="A48" s="76">
        <f t="shared" si="2"/>
        <v>39170</v>
      </c>
      <c r="C48">
        <v>636.20000000000005</v>
      </c>
      <c r="D48">
        <v>431.4</v>
      </c>
      <c r="E48">
        <v>1901.8</v>
      </c>
      <c r="F48">
        <v>1806.3</v>
      </c>
      <c r="G48" s="10">
        <f t="shared" ref="G48:H50" si="9">+C48+E48</f>
        <v>2538</v>
      </c>
      <c r="H48" s="2">
        <f t="shared" si="9"/>
        <v>2237.6999999999998</v>
      </c>
      <c r="I48" s="49">
        <f t="shared" si="8"/>
        <v>13.420029494570329</v>
      </c>
    </row>
    <row r="49" spans="1:10" x14ac:dyDescent="0.2">
      <c r="A49" s="30">
        <f t="shared" si="2"/>
        <v>39177</v>
      </c>
      <c r="C49">
        <v>635.29999999999995</v>
      </c>
      <c r="D49">
        <v>444.4</v>
      </c>
      <c r="E49">
        <v>1946.5</v>
      </c>
      <c r="F49">
        <v>1835.5</v>
      </c>
      <c r="G49" s="10">
        <f t="shared" si="9"/>
        <v>2581.8000000000002</v>
      </c>
      <c r="H49" s="2">
        <f t="shared" si="9"/>
        <v>2279.9</v>
      </c>
      <c r="I49" s="49">
        <f t="shared" si="8"/>
        <v>13.241808851265402</v>
      </c>
    </row>
    <row r="50" spans="1:10" x14ac:dyDescent="0.2">
      <c r="A50" s="30">
        <f t="shared" si="2"/>
        <v>39184</v>
      </c>
      <c r="C50">
        <v>620.6</v>
      </c>
      <c r="D50">
        <v>382.7</v>
      </c>
      <c r="E50">
        <v>2021.7</v>
      </c>
      <c r="F50">
        <v>1918.7</v>
      </c>
      <c r="G50" s="10">
        <f t="shared" si="9"/>
        <v>2642.3</v>
      </c>
      <c r="H50" s="2">
        <f t="shared" si="9"/>
        <v>2301.4</v>
      </c>
      <c r="I50" s="49">
        <f t="shared" si="8"/>
        <v>14.812722690536194</v>
      </c>
    </row>
    <row r="51" spans="1:10" x14ac:dyDescent="0.2">
      <c r="A51" s="30">
        <f t="shared" si="2"/>
        <v>39191</v>
      </c>
      <c r="C51">
        <v>576.29999999999995</v>
      </c>
      <c r="D51">
        <v>354.4</v>
      </c>
      <c r="E51">
        <v>2131.4</v>
      </c>
      <c r="F51">
        <v>1954.5</v>
      </c>
      <c r="G51" s="10">
        <f t="shared" ref="G51:H53" si="10">+C51+E51</f>
        <v>2707.7</v>
      </c>
      <c r="H51" s="2">
        <f t="shared" si="10"/>
        <v>2308.9</v>
      </c>
      <c r="I51" s="49">
        <f t="shared" ref="I51:I56" si="11">+(G51/H51-1)*100</f>
        <v>17.272294166053094</v>
      </c>
    </row>
    <row r="52" spans="1:10" x14ac:dyDescent="0.2">
      <c r="A52" s="30">
        <f t="shared" si="2"/>
        <v>39198</v>
      </c>
      <c r="C52">
        <v>610.6</v>
      </c>
      <c r="D52">
        <v>366.6</v>
      </c>
      <c r="E52">
        <v>2152.3000000000002</v>
      </c>
      <c r="F52">
        <v>2000.4</v>
      </c>
      <c r="G52" s="10">
        <f t="shared" si="10"/>
        <v>2762.9</v>
      </c>
      <c r="H52" s="2">
        <f t="shared" si="10"/>
        <v>2367</v>
      </c>
      <c r="I52" s="49">
        <f t="shared" si="11"/>
        <v>16.725813265737234</v>
      </c>
    </row>
    <row r="53" spans="1:10" x14ac:dyDescent="0.2">
      <c r="A53" s="30">
        <f t="shared" si="2"/>
        <v>39205</v>
      </c>
      <c r="C53">
        <v>560.70000000000005</v>
      </c>
      <c r="D53">
        <v>410.3</v>
      </c>
      <c r="E53">
        <v>2196.9</v>
      </c>
      <c r="F53">
        <v>2031.4</v>
      </c>
      <c r="G53" s="10">
        <f t="shared" si="10"/>
        <v>2757.6000000000004</v>
      </c>
      <c r="H53" s="2">
        <f t="shared" si="10"/>
        <v>2441.7000000000003</v>
      </c>
      <c r="I53" s="49">
        <f t="shared" si="11"/>
        <v>12.937707335053439</v>
      </c>
      <c r="J53">
        <v>166.8</v>
      </c>
    </row>
    <row r="54" spans="1:10" x14ac:dyDescent="0.2">
      <c r="A54" s="30">
        <f t="shared" si="2"/>
        <v>39212</v>
      </c>
      <c r="C54">
        <v>550</v>
      </c>
      <c r="D54">
        <v>420.6</v>
      </c>
      <c r="E54">
        <v>2226.6999999999998</v>
      </c>
      <c r="F54">
        <v>2075.4</v>
      </c>
      <c r="G54" s="10">
        <f t="shared" ref="G54:H56" si="12">+C54+E54</f>
        <v>2776.7</v>
      </c>
      <c r="H54" s="2">
        <f t="shared" si="12"/>
        <v>2496</v>
      </c>
      <c r="I54" s="49">
        <f t="shared" si="11"/>
        <v>11.245993589743586</v>
      </c>
      <c r="J54">
        <v>242.8</v>
      </c>
    </row>
    <row r="55" spans="1:10" x14ac:dyDescent="0.2">
      <c r="A55" s="30">
        <f t="shared" si="2"/>
        <v>39219</v>
      </c>
      <c r="C55">
        <v>409.2</v>
      </c>
      <c r="D55">
        <v>370</v>
      </c>
      <c r="E55">
        <v>2345.6</v>
      </c>
      <c r="F55">
        <v>2152.6</v>
      </c>
      <c r="G55" s="10">
        <f t="shared" si="12"/>
        <v>2754.7999999999997</v>
      </c>
      <c r="H55" s="2">
        <f t="shared" si="12"/>
        <v>2522.6</v>
      </c>
      <c r="I55" s="49">
        <f t="shared" si="11"/>
        <v>9.2047887100610524</v>
      </c>
      <c r="J55">
        <v>267.8</v>
      </c>
    </row>
    <row r="56" spans="1:10" x14ac:dyDescent="0.2">
      <c r="A56" s="30">
        <f t="shared" si="2"/>
        <v>39226</v>
      </c>
      <c r="C56">
        <v>395.2</v>
      </c>
      <c r="D56">
        <v>365.1</v>
      </c>
      <c r="E56">
        <v>2377</v>
      </c>
      <c r="F56">
        <v>2210</v>
      </c>
      <c r="G56" s="10">
        <f t="shared" si="12"/>
        <v>2772.2</v>
      </c>
      <c r="H56" s="2">
        <f t="shared" si="12"/>
        <v>2575.1</v>
      </c>
      <c r="I56" s="49">
        <f t="shared" si="11"/>
        <v>7.6540716865364455</v>
      </c>
      <c r="J56">
        <v>268.39999999999998</v>
      </c>
    </row>
    <row r="57" spans="1:10" x14ac:dyDescent="0.2">
      <c r="A57" s="30">
        <f t="shared" si="2"/>
        <v>39233</v>
      </c>
      <c r="C57">
        <v>382.9</v>
      </c>
      <c r="D57">
        <v>370.9</v>
      </c>
      <c r="E57">
        <v>2418.9</v>
      </c>
      <c r="F57">
        <v>2302.4</v>
      </c>
      <c r="G57" s="10">
        <f t="shared" ref="G57:H59" si="13">+C57+E57</f>
        <v>2801.8</v>
      </c>
      <c r="H57" s="2">
        <f t="shared" si="13"/>
        <v>2673.3</v>
      </c>
      <c r="I57" s="49">
        <f t="shared" ref="I57:I62" si="14">+(G57/H57-1)*100</f>
        <v>4.806793102158391</v>
      </c>
      <c r="J57">
        <v>268.39999999999998</v>
      </c>
    </row>
    <row r="58" spans="1:10" x14ac:dyDescent="0.2">
      <c r="A58" s="30">
        <f t="shared" si="2"/>
        <v>39240</v>
      </c>
      <c r="C58">
        <v>385</v>
      </c>
      <c r="D58">
        <v>436.7</v>
      </c>
      <c r="E58">
        <v>2462.5</v>
      </c>
      <c r="F58">
        <v>2308.1</v>
      </c>
      <c r="G58" s="10">
        <f t="shared" si="13"/>
        <v>2847.5</v>
      </c>
      <c r="H58" s="2">
        <f t="shared" si="13"/>
        <v>2744.7999999999997</v>
      </c>
      <c r="I58" s="49">
        <f t="shared" si="14"/>
        <v>3.7416205187992047</v>
      </c>
      <c r="J58">
        <v>268.39999999999998</v>
      </c>
    </row>
    <row r="59" spans="1:10" x14ac:dyDescent="0.2">
      <c r="A59" s="30">
        <f t="shared" si="2"/>
        <v>39247</v>
      </c>
      <c r="C59">
        <v>432.1</v>
      </c>
      <c r="D59">
        <v>366.6</v>
      </c>
      <c r="E59">
        <v>2492.9</v>
      </c>
      <c r="F59">
        <v>2416</v>
      </c>
      <c r="G59" s="10">
        <f t="shared" si="13"/>
        <v>2925</v>
      </c>
      <c r="H59" s="2">
        <f t="shared" si="13"/>
        <v>2782.6</v>
      </c>
      <c r="I59" s="49">
        <f t="shared" si="14"/>
        <v>5.1175159922374869</v>
      </c>
      <c r="J59">
        <v>268.89999999999998</v>
      </c>
    </row>
    <row r="60" spans="1:10" x14ac:dyDescent="0.2">
      <c r="A60" s="30">
        <f t="shared" si="2"/>
        <v>39254</v>
      </c>
      <c r="C60">
        <v>467.4</v>
      </c>
      <c r="D60">
        <v>417.1</v>
      </c>
      <c r="E60">
        <v>2532.8000000000002</v>
      </c>
      <c r="F60">
        <v>2451.1</v>
      </c>
      <c r="G60" s="10">
        <f t="shared" ref="G60:H62" si="15">+C60+E60</f>
        <v>3000.2000000000003</v>
      </c>
      <c r="H60" s="2">
        <f t="shared" si="15"/>
        <v>2868.2</v>
      </c>
      <c r="I60" s="49">
        <f t="shared" si="14"/>
        <v>4.6021895265323298</v>
      </c>
      <c r="J60">
        <v>277</v>
      </c>
    </row>
    <row r="61" spans="1:10" x14ac:dyDescent="0.2">
      <c r="A61" s="30">
        <f t="shared" si="2"/>
        <v>39261</v>
      </c>
      <c r="C61">
        <v>378.4</v>
      </c>
      <c r="D61">
        <v>458.1</v>
      </c>
      <c r="E61">
        <v>2644.3</v>
      </c>
      <c r="F61">
        <v>2477.8000000000002</v>
      </c>
      <c r="G61" s="10">
        <f t="shared" si="15"/>
        <v>3022.7000000000003</v>
      </c>
      <c r="H61" s="2">
        <f t="shared" si="15"/>
        <v>2935.9</v>
      </c>
      <c r="I61" s="49">
        <f t="shared" si="14"/>
        <v>2.9565039681188177</v>
      </c>
      <c r="J61">
        <v>278.3</v>
      </c>
    </row>
    <row r="62" spans="1:10" x14ac:dyDescent="0.2">
      <c r="A62" s="30">
        <f t="shared" si="2"/>
        <v>39268</v>
      </c>
      <c r="C62">
        <v>425.2</v>
      </c>
      <c r="D62">
        <v>435.4</v>
      </c>
      <c r="E62">
        <v>2648.8</v>
      </c>
      <c r="F62">
        <v>2517.6</v>
      </c>
      <c r="G62" s="10">
        <f t="shared" si="15"/>
        <v>3074</v>
      </c>
      <c r="H62" s="2">
        <f t="shared" si="15"/>
        <v>2953</v>
      </c>
      <c r="I62" s="49">
        <f t="shared" si="14"/>
        <v>4.0975279376904927</v>
      </c>
      <c r="J62">
        <v>278.3</v>
      </c>
    </row>
    <row r="63" spans="1:10" x14ac:dyDescent="0.2">
      <c r="A63" s="30">
        <f t="shared" si="2"/>
        <v>39275</v>
      </c>
      <c r="C63">
        <v>419.8</v>
      </c>
      <c r="D63">
        <v>494.8</v>
      </c>
      <c r="E63">
        <v>2757</v>
      </c>
      <c r="F63">
        <v>2541.1</v>
      </c>
      <c r="G63" s="10">
        <f t="shared" ref="G63:H65" si="16">+C63+E63</f>
        <v>3176.8</v>
      </c>
      <c r="H63" s="2">
        <f t="shared" si="16"/>
        <v>3035.9</v>
      </c>
      <c r="I63" s="49">
        <f t="shared" ref="I63:I68" si="17">+(G63/H63-1)*100</f>
        <v>4.6411278368852837</v>
      </c>
      <c r="J63">
        <v>278.3</v>
      </c>
    </row>
    <row r="64" spans="1:10" x14ac:dyDescent="0.2">
      <c r="A64" s="30">
        <f t="shared" si="2"/>
        <v>39282</v>
      </c>
      <c r="C64">
        <v>487.2</v>
      </c>
      <c r="D64">
        <v>448.3</v>
      </c>
      <c r="E64">
        <v>2803.6</v>
      </c>
      <c r="F64">
        <v>2614.4</v>
      </c>
      <c r="G64" s="10">
        <f t="shared" si="16"/>
        <v>3290.7999999999997</v>
      </c>
      <c r="H64" s="2">
        <f t="shared" si="16"/>
        <v>3062.7000000000003</v>
      </c>
      <c r="I64" s="49">
        <f t="shared" si="17"/>
        <v>7.447676886407395</v>
      </c>
      <c r="J64">
        <v>279.8</v>
      </c>
    </row>
    <row r="65" spans="1:11" x14ac:dyDescent="0.2">
      <c r="A65" s="30">
        <f t="shared" si="2"/>
        <v>39289</v>
      </c>
      <c r="C65">
        <v>494.8</v>
      </c>
      <c r="D65">
        <v>381.1</v>
      </c>
      <c r="E65">
        <v>2812.2</v>
      </c>
      <c r="F65">
        <v>2700.7</v>
      </c>
      <c r="G65" s="10">
        <f t="shared" si="16"/>
        <v>3307</v>
      </c>
      <c r="H65" s="2">
        <f t="shared" si="16"/>
        <v>3081.7999999999997</v>
      </c>
      <c r="I65" s="49">
        <f t="shared" si="17"/>
        <v>7.3074177428775533</v>
      </c>
      <c r="J65">
        <v>307.39999999999998</v>
      </c>
    </row>
    <row r="66" spans="1:11" x14ac:dyDescent="0.2">
      <c r="A66" s="30">
        <f t="shared" si="2"/>
        <v>39296</v>
      </c>
      <c r="C66">
        <v>380.8</v>
      </c>
      <c r="D66">
        <v>354.1</v>
      </c>
      <c r="E66">
        <v>2927.4</v>
      </c>
      <c r="F66">
        <v>2744.8</v>
      </c>
      <c r="G66" s="10">
        <f t="shared" ref="G66:H68" si="18">+C66+E66</f>
        <v>3308.2000000000003</v>
      </c>
      <c r="H66" s="2">
        <f t="shared" si="18"/>
        <v>3098.9</v>
      </c>
      <c r="I66" s="49">
        <f t="shared" si="17"/>
        <v>6.7540094872374112</v>
      </c>
      <c r="J66">
        <v>307.60000000000002</v>
      </c>
    </row>
    <row r="67" spans="1:11" x14ac:dyDescent="0.2">
      <c r="A67" s="30">
        <f t="shared" si="2"/>
        <v>39303</v>
      </c>
      <c r="C67">
        <v>365.6</v>
      </c>
      <c r="D67">
        <v>329.9</v>
      </c>
      <c r="E67">
        <v>2944.4</v>
      </c>
      <c r="F67">
        <v>2757.7</v>
      </c>
      <c r="G67" s="10">
        <f t="shared" si="18"/>
        <v>3310</v>
      </c>
      <c r="H67" s="2">
        <f t="shared" si="18"/>
        <v>3087.6</v>
      </c>
      <c r="I67" s="49">
        <f t="shared" si="17"/>
        <v>7.2030055706697738</v>
      </c>
      <c r="J67">
        <v>307.60000000000002</v>
      </c>
    </row>
    <row r="68" spans="1:11" x14ac:dyDescent="0.2">
      <c r="A68" s="30">
        <f t="shared" si="2"/>
        <v>39310</v>
      </c>
      <c r="C68">
        <v>259.60000000000002</v>
      </c>
      <c r="D68">
        <v>262.89999999999998</v>
      </c>
      <c r="E68">
        <v>3032</v>
      </c>
      <c r="F68">
        <v>2910.7</v>
      </c>
      <c r="G68" s="10">
        <f t="shared" si="18"/>
        <v>3291.6</v>
      </c>
      <c r="H68" s="2">
        <f t="shared" si="18"/>
        <v>3173.6</v>
      </c>
      <c r="I68" s="49">
        <f t="shared" si="17"/>
        <v>3.7181749432820821</v>
      </c>
      <c r="J68">
        <v>411.2</v>
      </c>
    </row>
    <row r="69" spans="1:11" x14ac:dyDescent="0.2">
      <c r="A69" s="30">
        <f t="shared" si="2"/>
        <v>39317</v>
      </c>
      <c r="C69">
        <v>198.1</v>
      </c>
      <c r="D69">
        <v>279.39999999999998</v>
      </c>
      <c r="E69">
        <v>3114.5</v>
      </c>
      <c r="F69">
        <v>2950.9</v>
      </c>
      <c r="G69" s="10">
        <f t="shared" ref="G69:H71" si="19">+C69+E69</f>
        <v>3312.6</v>
      </c>
      <c r="H69" s="2">
        <f t="shared" si="19"/>
        <v>3230.3</v>
      </c>
      <c r="I69" s="49">
        <f t="shared" ref="I69:I74" si="20">+(G69/H69-1)*100</f>
        <v>2.5477509828808476</v>
      </c>
      <c r="J69">
        <v>413.9</v>
      </c>
    </row>
    <row r="70" spans="1:11" x14ac:dyDescent="0.2">
      <c r="A70" s="30">
        <f t="shared" si="2"/>
        <v>39324</v>
      </c>
      <c r="C70">
        <v>175.2</v>
      </c>
      <c r="D70">
        <v>209</v>
      </c>
      <c r="E70">
        <v>3158.5</v>
      </c>
      <c r="F70">
        <v>3018.8</v>
      </c>
      <c r="G70" s="10">
        <f t="shared" si="19"/>
        <v>3333.7</v>
      </c>
      <c r="H70" s="2">
        <f t="shared" si="19"/>
        <v>3227.8</v>
      </c>
      <c r="I70" s="49">
        <f t="shared" si="20"/>
        <v>3.2808724208439166</v>
      </c>
      <c r="J70">
        <v>445.8</v>
      </c>
    </row>
    <row r="71" spans="1:11" x14ac:dyDescent="0.2">
      <c r="A71" s="77">
        <f t="shared" si="2"/>
        <v>39331</v>
      </c>
      <c r="C71">
        <v>694.7</v>
      </c>
      <c r="D71">
        <v>739</v>
      </c>
      <c r="E71">
        <v>1</v>
      </c>
      <c r="F71">
        <v>35.299999999999997</v>
      </c>
      <c r="G71" s="10">
        <f t="shared" si="19"/>
        <v>695.7</v>
      </c>
      <c r="H71" s="2">
        <f t="shared" si="19"/>
        <v>774.3</v>
      </c>
      <c r="I71" s="49">
        <f t="shared" si="20"/>
        <v>-10.151104223169305</v>
      </c>
    </row>
    <row r="72" spans="1:11" x14ac:dyDescent="0.2">
      <c r="A72" s="30">
        <f t="shared" si="2"/>
        <v>39338</v>
      </c>
      <c r="C72">
        <v>771.3</v>
      </c>
      <c r="D72">
        <v>777.8</v>
      </c>
      <c r="E72">
        <v>78.099999999999994</v>
      </c>
      <c r="F72">
        <v>85.4</v>
      </c>
      <c r="G72" s="10">
        <f t="shared" ref="G72:H74" si="21">+C72+E72</f>
        <v>849.4</v>
      </c>
      <c r="H72" s="2">
        <f t="shared" si="21"/>
        <v>863.19999999999993</v>
      </c>
      <c r="I72" s="49">
        <f t="shared" si="20"/>
        <v>-1.598702502316951</v>
      </c>
    </row>
    <row r="73" spans="1:11" x14ac:dyDescent="0.2">
      <c r="A73" s="30">
        <f t="shared" si="2"/>
        <v>39345</v>
      </c>
      <c r="C73">
        <v>736.5</v>
      </c>
      <c r="D73">
        <v>871.3</v>
      </c>
      <c r="E73">
        <v>133</v>
      </c>
      <c r="F73">
        <v>105.6</v>
      </c>
      <c r="G73" s="10">
        <f t="shared" si="21"/>
        <v>869.5</v>
      </c>
      <c r="H73" s="2">
        <f t="shared" si="21"/>
        <v>976.9</v>
      </c>
      <c r="I73" s="49">
        <f t="shared" si="20"/>
        <v>-10.993960487255606</v>
      </c>
    </row>
    <row r="74" spans="1:11" x14ac:dyDescent="0.2">
      <c r="A74" s="30">
        <f t="shared" si="2"/>
        <v>39352</v>
      </c>
      <c r="C74">
        <v>704.7</v>
      </c>
      <c r="D74">
        <v>859.6</v>
      </c>
      <c r="E74">
        <v>188.5</v>
      </c>
      <c r="F74">
        <v>142.80000000000001</v>
      </c>
      <c r="G74" s="10">
        <f t="shared" si="21"/>
        <v>893.2</v>
      </c>
      <c r="H74" s="2">
        <f t="shared" si="21"/>
        <v>1002.4000000000001</v>
      </c>
      <c r="I74" s="49">
        <f t="shared" si="20"/>
        <v>-10.89385474860336</v>
      </c>
    </row>
    <row r="75" spans="1:11" x14ac:dyDescent="0.2">
      <c r="A75" s="30">
        <f t="shared" si="2"/>
        <v>39359</v>
      </c>
      <c r="C75">
        <v>708.6</v>
      </c>
      <c r="D75">
        <v>888.7</v>
      </c>
      <c r="E75">
        <v>207.7</v>
      </c>
      <c r="F75">
        <v>199.4</v>
      </c>
      <c r="G75" s="10">
        <f t="shared" ref="G75:H77" si="22">+C75+E75</f>
        <v>916.3</v>
      </c>
      <c r="H75" s="2">
        <f t="shared" si="22"/>
        <v>1088.1000000000001</v>
      </c>
      <c r="I75" s="49">
        <f t="shared" ref="I75:I80" si="23">+(G75/H75-1)*100</f>
        <v>-15.788989982538382</v>
      </c>
    </row>
    <row r="76" spans="1:11" x14ac:dyDescent="0.2">
      <c r="A76" s="30">
        <f t="shared" si="2"/>
        <v>39366</v>
      </c>
      <c r="C76">
        <v>681.6</v>
      </c>
      <c r="D76">
        <v>865.8</v>
      </c>
      <c r="E76">
        <v>326.8</v>
      </c>
      <c r="F76">
        <v>271.7</v>
      </c>
      <c r="G76" s="10">
        <f t="shared" si="22"/>
        <v>1008.4000000000001</v>
      </c>
      <c r="H76" s="2">
        <f t="shared" si="22"/>
        <v>1137.5</v>
      </c>
      <c r="I76" s="49">
        <f t="shared" si="23"/>
        <v>-11.349450549450546</v>
      </c>
    </row>
    <row r="77" spans="1:11" x14ac:dyDescent="0.2">
      <c r="A77" s="30">
        <f t="shared" si="2"/>
        <v>39373</v>
      </c>
      <c r="C77">
        <v>633.70000000000005</v>
      </c>
      <c r="D77">
        <v>775.1</v>
      </c>
      <c r="E77">
        <v>395.7</v>
      </c>
      <c r="F77">
        <v>360.5</v>
      </c>
      <c r="G77" s="10">
        <f t="shared" si="22"/>
        <v>1029.4000000000001</v>
      </c>
      <c r="H77" s="2">
        <f t="shared" si="22"/>
        <v>1135.5999999999999</v>
      </c>
      <c r="I77" s="49">
        <f t="shared" si="23"/>
        <v>-9.3518844663613816</v>
      </c>
    </row>
    <row r="78" spans="1:11" x14ac:dyDescent="0.2">
      <c r="A78" s="30">
        <f t="shared" si="2"/>
        <v>39380</v>
      </c>
      <c r="C78">
        <v>660.3</v>
      </c>
      <c r="D78">
        <v>775.8</v>
      </c>
      <c r="E78">
        <v>447.6</v>
      </c>
      <c r="F78">
        <v>397.4</v>
      </c>
      <c r="G78" s="10">
        <f t="shared" ref="G78:H80" si="24">+C78+E78</f>
        <v>1107.9000000000001</v>
      </c>
      <c r="H78" s="2">
        <f t="shared" si="24"/>
        <v>1173.1999999999998</v>
      </c>
      <c r="I78" s="49">
        <f t="shared" si="23"/>
        <v>-5.5659734060688475</v>
      </c>
    </row>
    <row r="79" spans="1:11" x14ac:dyDescent="0.2">
      <c r="A79" s="30">
        <f t="shared" si="2"/>
        <v>39387</v>
      </c>
      <c r="C79">
        <v>750.9</v>
      </c>
      <c r="D79">
        <v>838.6</v>
      </c>
      <c r="E79">
        <v>456</v>
      </c>
      <c r="F79">
        <v>410.4</v>
      </c>
      <c r="G79" s="10">
        <f t="shared" si="24"/>
        <v>1206.9000000000001</v>
      </c>
      <c r="H79" s="2">
        <f t="shared" si="24"/>
        <v>1249</v>
      </c>
      <c r="I79" s="49">
        <f t="shared" si="23"/>
        <v>-3.3706965572457892</v>
      </c>
      <c r="K79">
        <v>19.5</v>
      </c>
    </row>
    <row r="80" spans="1:11" x14ac:dyDescent="0.2">
      <c r="A80" s="30">
        <f t="shared" si="2"/>
        <v>39394</v>
      </c>
      <c r="C80">
        <v>792.3</v>
      </c>
      <c r="D80">
        <v>740.6</v>
      </c>
      <c r="E80">
        <v>600.70000000000005</v>
      </c>
      <c r="F80">
        <v>538.79999999999995</v>
      </c>
      <c r="G80" s="10">
        <f t="shared" si="24"/>
        <v>1393</v>
      </c>
      <c r="H80" s="2">
        <f t="shared" si="24"/>
        <v>1279.4000000000001</v>
      </c>
      <c r="I80" s="49">
        <f t="shared" si="23"/>
        <v>8.8791621072377591</v>
      </c>
      <c r="K80">
        <v>19.5</v>
      </c>
    </row>
    <row r="81" spans="1:11" x14ac:dyDescent="0.2">
      <c r="A81" s="30">
        <f t="shared" si="2"/>
        <v>39401</v>
      </c>
      <c r="C81">
        <v>750.3</v>
      </c>
      <c r="D81">
        <v>783.4</v>
      </c>
      <c r="E81">
        <v>656</v>
      </c>
      <c r="F81">
        <v>600.79999999999995</v>
      </c>
      <c r="G81" s="10">
        <f t="shared" ref="G81:H83" si="25">+C81+E81</f>
        <v>1406.3</v>
      </c>
      <c r="H81" s="2">
        <f t="shared" si="25"/>
        <v>1384.1999999999998</v>
      </c>
      <c r="I81" s="49">
        <f t="shared" ref="I81:I86" si="26">+(G81/H81-1)*100</f>
        <v>1.5965900881375727</v>
      </c>
    </row>
    <row r="82" spans="1:11" x14ac:dyDescent="0.2">
      <c r="A82" s="30">
        <f t="shared" si="2"/>
        <v>39408</v>
      </c>
      <c r="C82">
        <v>786.8</v>
      </c>
      <c r="D82">
        <v>747.8</v>
      </c>
      <c r="E82">
        <v>752.3</v>
      </c>
      <c r="F82">
        <v>675.6</v>
      </c>
      <c r="G82" s="10">
        <f t="shared" si="25"/>
        <v>1539.1</v>
      </c>
      <c r="H82" s="2">
        <f t="shared" si="25"/>
        <v>1423.4</v>
      </c>
      <c r="I82" s="49">
        <f t="shared" si="26"/>
        <v>8.1284248981312146</v>
      </c>
    </row>
    <row r="83" spans="1:11" x14ac:dyDescent="0.2">
      <c r="A83" s="30">
        <f t="shared" si="2"/>
        <v>39415</v>
      </c>
      <c r="C83">
        <v>815.8</v>
      </c>
      <c r="D83">
        <v>821.5</v>
      </c>
      <c r="E83">
        <v>777.3</v>
      </c>
      <c r="F83">
        <v>731.9</v>
      </c>
      <c r="G83" s="10">
        <f t="shared" si="25"/>
        <v>1593.1</v>
      </c>
      <c r="H83" s="2">
        <f t="shared" si="25"/>
        <v>1553.4</v>
      </c>
      <c r="I83" s="49">
        <f t="shared" si="26"/>
        <v>2.5556843053946121</v>
      </c>
    </row>
    <row r="84" spans="1:11" x14ac:dyDescent="0.2">
      <c r="A84" s="30">
        <f t="shared" si="2"/>
        <v>39422</v>
      </c>
      <c r="C84">
        <v>868</v>
      </c>
      <c r="D84">
        <v>777.9</v>
      </c>
      <c r="E84">
        <v>784.4</v>
      </c>
      <c r="F84">
        <v>833.5</v>
      </c>
      <c r="G84" s="10">
        <f t="shared" ref="G84:H86" si="27">+C84+E84</f>
        <v>1652.4</v>
      </c>
      <c r="H84" s="2">
        <f t="shared" si="27"/>
        <v>1611.4</v>
      </c>
      <c r="I84" s="49">
        <f t="shared" si="26"/>
        <v>2.5443713541020152</v>
      </c>
    </row>
    <row r="85" spans="1:11" x14ac:dyDescent="0.2">
      <c r="A85" s="30">
        <f t="shared" si="2"/>
        <v>39429</v>
      </c>
      <c r="C85">
        <v>837.7</v>
      </c>
      <c r="D85">
        <v>701.3</v>
      </c>
      <c r="E85">
        <v>855.8</v>
      </c>
      <c r="F85">
        <v>948.6</v>
      </c>
      <c r="G85" s="10">
        <f t="shared" si="27"/>
        <v>1693.5</v>
      </c>
      <c r="H85" s="2">
        <f t="shared" si="27"/>
        <v>1649.9</v>
      </c>
      <c r="I85" s="49">
        <f t="shared" si="26"/>
        <v>2.6425843990544928</v>
      </c>
    </row>
    <row r="86" spans="1:11" x14ac:dyDescent="0.2">
      <c r="A86" s="30">
        <f t="shared" si="2"/>
        <v>39436</v>
      </c>
      <c r="C86">
        <v>793.2</v>
      </c>
      <c r="D86">
        <v>766.7</v>
      </c>
      <c r="E86">
        <v>905.4</v>
      </c>
      <c r="F86">
        <v>964.3</v>
      </c>
      <c r="G86" s="10">
        <f t="shared" si="27"/>
        <v>1698.6</v>
      </c>
      <c r="H86" s="2">
        <f t="shared" si="27"/>
        <v>1731</v>
      </c>
      <c r="I86" s="49">
        <f t="shared" si="26"/>
        <v>-1.8717504332755652</v>
      </c>
    </row>
    <row r="87" spans="1:11" x14ac:dyDescent="0.2">
      <c r="A87" s="30">
        <f t="shared" si="2"/>
        <v>39443</v>
      </c>
      <c r="C87">
        <v>787</v>
      </c>
      <c r="D87">
        <v>749.8</v>
      </c>
      <c r="E87">
        <v>927.7</v>
      </c>
      <c r="F87">
        <v>996.8</v>
      </c>
      <c r="G87" s="10">
        <f t="shared" ref="G87:H89" si="28">+C87+E87</f>
        <v>1714.7</v>
      </c>
      <c r="H87" s="2">
        <f t="shared" si="28"/>
        <v>1746.6</v>
      </c>
      <c r="I87" s="49">
        <f t="shared" ref="I87:I92" si="29">+(G87/H87-1)*100</f>
        <v>-1.8264055879995356</v>
      </c>
    </row>
    <row r="88" spans="1:11" x14ac:dyDescent="0.2">
      <c r="A88" s="30">
        <f t="shared" si="2"/>
        <v>39450</v>
      </c>
      <c r="C88">
        <v>724.2</v>
      </c>
      <c r="D88">
        <v>724.1</v>
      </c>
      <c r="E88">
        <v>1014.4</v>
      </c>
      <c r="F88">
        <v>1051.5</v>
      </c>
      <c r="G88" s="10">
        <f t="shared" si="28"/>
        <v>1738.6</v>
      </c>
      <c r="H88" s="2">
        <f t="shared" si="28"/>
        <v>1775.6</v>
      </c>
      <c r="I88" s="49">
        <f t="shared" si="29"/>
        <v>-2.0838026582563618</v>
      </c>
      <c r="K88">
        <v>345.5</v>
      </c>
    </row>
    <row r="89" spans="1:11" x14ac:dyDescent="0.2">
      <c r="A89" s="30">
        <f t="shared" si="2"/>
        <v>39457</v>
      </c>
      <c r="C89">
        <v>845.6</v>
      </c>
      <c r="D89">
        <v>761</v>
      </c>
      <c r="E89">
        <v>1077.3</v>
      </c>
      <c r="F89">
        <v>1080.9000000000001</v>
      </c>
      <c r="G89" s="10">
        <f t="shared" si="28"/>
        <v>1922.9</v>
      </c>
      <c r="H89" s="2">
        <f t="shared" si="28"/>
        <v>1841.9</v>
      </c>
      <c r="I89" s="49">
        <f t="shared" si="29"/>
        <v>4.3976328790922503</v>
      </c>
    </row>
    <row r="90" spans="1:11" x14ac:dyDescent="0.2">
      <c r="A90" s="30">
        <f t="shared" si="2"/>
        <v>39464</v>
      </c>
      <c r="C90">
        <v>866.7</v>
      </c>
      <c r="D90">
        <v>755</v>
      </c>
      <c r="E90">
        <v>1130.5999999999999</v>
      </c>
      <c r="F90">
        <v>1139.0999999999999</v>
      </c>
      <c r="G90" s="10">
        <f t="shared" ref="G90:H92" si="30">+C90+E90</f>
        <v>1997.3</v>
      </c>
      <c r="H90" s="2">
        <f t="shared" si="30"/>
        <v>1894.1</v>
      </c>
      <c r="I90" s="49">
        <f t="shared" si="29"/>
        <v>5.4484979673723677</v>
      </c>
      <c r="K90">
        <v>354</v>
      </c>
    </row>
    <row r="91" spans="1:11" x14ac:dyDescent="0.2">
      <c r="A91" s="30">
        <f t="shared" si="2"/>
        <v>39471</v>
      </c>
      <c r="C91">
        <v>821.5</v>
      </c>
      <c r="D91">
        <v>782.6</v>
      </c>
      <c r="E91">
        <v>1183.8</v>
      </c>
      <c r="F91">
        <v>1186.0999999999999</v>
      </c>
      <c r="G91" s="10">
        <f t="shared" si="30"/>
        <v>2005.3</v>
      </c>
      <c r="H91" s="2">
        <f t="shared" si="30"/>
        <v>1968.6999999999998</v>
      </c>
      <c r="I91" s="49">
        <f t="shared" si="29"/>
        <v>1.8590948341545177</v>
      </c>
      <c r="K91">
        <v>360.3</v>
      </c>
    </row>
    <row r="92" spans="1:11" x14ac:dyDescent="0.2">
      <c r="A92" s="30">
        <f t="shared" si="2"/>
        <v>39478</v>
      </c>
      <c r="C92">
        <v>783.2</v>
      </c>
      <c r="D92">
        <v>689.3</v>
      </c>
      <c r="E92">
        <v>1280.7</v>
      </c>
      <c r="F92">
        <v>1291.4000000000001</v>
      </c>
      <c r="G92" s="10">
        <f t="shared" si="30"/>
        <v>2063.9</v>
      </c>
      <c r="H92" s="2">
        <f t="shared" si="30"/>
        <v>1980.7</v>
      </c>
      <c r="I92" s="49">
        <f t="shared" si="29"/>
        <v>4.2005351643358502</v>
      </c>
    </row>
    <row r="93" spans="1:11" x14ac:dyDescent="0.2">
      <c r="A93" s="30">
        <f t="shared" si="2"/>
        <v>39485</v>
      </c>
      <c r="C93">
        <v>744.1</v>
      </c>
      <c r="D93">
        <v>730.6</v>
      </c>
      <c r="E93">
        <v>1356.4</v>
      </c>
      <c r="F93">
        <v>1363.1</v>
      </c>
      <c r="G93" s="10">
        <f t="shared" ref="G93:H95" si="31">+C93+E93</f>
        <v>2100.5</v>
      </c>
      <c r="H93" s="2">
        <f t="shared" si="31"/>
        <v>2093.6999999999998</v>
      </c>
      <c r="I93" s="49">
        <f t="shared" ref="I93:I98" si="32">+(G93/H93-1)*100</f>
        <v>0.3247838754358412</v>
      </c>
    </row>
    <row r="94" spans="1:11" x14ac:dyDescent="0.2">
      <c r="A94" s="30">
        <f t="shared" si="2"/>
        <v>39492</v>
      </c>
      <c r="C94">
        <v>725.4</v>
      </c>
      <c r="D94">
        <v>704.3</v>
      </c>
      <c r="E94">
        <v>1411.7</v>
      </c>
      <c r="F94">
        <v>1432.8</v>
      </c>
      <c r="G94" s="10">
        <f t="shared" si="31"/>
        <v>2137.1</v>
      </c>
      <c r="H94" s="2">
        <f t="shared" si="31"/>
        <v>2137.1</v>
      </c>
      <c r="I94" s="49">
        <f t="shared" si="32"/>
        <v>0</v>
      </c>
    </row>
    <row r="95" spans="1:11" x14ac:dyDescent="0.2">
      <c r="A95" s="30">
        <f t="shared" si="2"/>
        <v>39499</v>
      </c>
      <c r="C95">
        <v>802.7</v>
      </c>
      <c r="D95">
        <v>622.79999999999995</v>
      </c>
      <c r="E95">
        <v>1434.9</v>
      </c>
      <c r="F95">
        <v>1556.8</v>
      </c>
      <c r="G95" s="10">
        <f t="shared" si="31"/>
        <v>2237.6000000000004</v>
      </c>
      <c r="H95" s="2">
        <f t="shared" si="31"/>
        <v>2179.6</v>
      </c>
      <c r="I95" s="49">
        <f t="shared" si="32"/>
        <v>2.6610387227014254</v>
      </c>
    </row>
    <row r="96" spans="1:11" x14ac:dyDescent="0.2">
      <c r="A96" s="30">
        <f t="shared" si="2"/>
        <v>39506</v>
      </c>
      <c r="C96">
        <v>788.9</v>
      </c>
      <c r="D96">
        <v>654.1</v>
      </c>
      <c r="E96">
        <v>1464.3</v>
      </c>
      <c r="F96">
        <v>1642.8</v>
      </c>
      <c r="G96" s="10">
        <f t="shared" ref="G96:H98" si="33">+C96+E96</f>
        <v>2253.1999999999998</v>
      </c>
      <c r="H96" s="2">
        <f t="shared" si="33"/>
        <v>2296.9</v>
      </c>
      <c r="I96" s="49">
        <f t="shared" si="32"/>
        <v>-1.9025643258304803</v>
      </c>
      <c r="K96">
        <v>398.2</v>
      </c>
    </row>
    <row r="97" spans="1:11" x14ac:dyDescent="0.2">
      <c r="A97" s="30">
        <f t="shared" si="2"/>
        <v>39513</v>
      </c>
      <c r="C97">
        <v>766</v>
      </c>
      <c r="D97">
        <v>602.5</v>
      </c>
      <c r="E97">
        <v>1523.3</v>
      </c>
      <c r="F97">
        <v>1726.8</v>
      </c>
      <c r="G97" s="10">
        <f t="shared" si="33"/>
        <v>2289.3000000000002</v>
      </c>
      <c r="H97" s="2">
        <f t="shared" si="33"/>
        <v>2329.3000000000002</v>
      </c>
      <c r="I97" s="49">
        <f t="shared" si="32"/>
        <v>-1.7172541106770245</v>
      </c>
      <c r="K97">
        <v>398.2</v>
      </c>
    </row>
    <row r="98" spans="1:11" x14ac:dyDescent="0.2">
      <c r="A98" s="30">
        <f t="shared" si="2"/>
        <v>39520</v>
      </c>
      <c r="C98">
        <v>737.5</v>
      </c>
      <c r="D98">
        <v>558.9</v>
      </c>
      <c r="E98">
        <v>1600</v>
      </c>
      <c r="F98">
        <v>1782.8</v>
      </c>
      <c r="G98" s="10">
        <f t="shared" si="33"/>
        <v>2337.5</v>
      </c>
      <c r="H98" s="2">
        <f t="shared" si="33"/>
        <v>2341.6999999999998</v>
      </c>
      <c r="I98" s="49">
        <f t="shared" si="32"/>
        <v>-0.17935687748216189</v>
      </c>
      <c r="K98">
        <v>472.1</v>
      </c>
    </row>
    <row r="99" spans="1:11" x14ac:dyDescent="0.2">
      <c r="A99" s="30">
        <f t="shared" si="2"/>
        <v>39527</v>
      </c>
      <c r="C99">
        <v>633.70000000000005</v>
      </c>
      <c r="D99">
        <v>514.5</v>
      </c>
      <c r="E99">
        <v>1709.1</v>
      </c>
      <c r="F99">
        <v>1832.3</v>
      </c>
      <c r="G99" s="10">
        <f t="shared" ref="G99:H101" si="34">+C99+E99</f>
        <v>2342.8000000000002</v>
      </c>
      <c r="H99" s="2">
        <f t="shared" si="34"/>
        <v>2346.8000000000002</v>
      </c>
      <c r="I99" s="49">
        <f t="shared" ref="I99:I104" si="35">+(G99/H99-1)*100</f>
        <v>-0.17044486108743762</v>
      </c>
    </row>
    <row r="100" spans="1:11" x14ac:dyDescent="0.2">
      <c r="A100" s="30">
        <f t="shared" si="2"/>
        <v>39534</v>
      </c>
      <c r="C100">
        <v>686.1</v>
      </c>
      <c r="D100">
        <v>636.20000000000005</v>
      </c>
      <c r="E100">
        <v>1715.7</v>
      </c>
      <c r="F100">
        <v>1901.8</v>
      </c>
      <c r="G100" s="10">
        <f t="shared" si="34"/>
        <v>2401.8000000000002</v>
      </c>
      <c r="H100" s="2">
        <f t="shared" si="34"/>
        <v>2538</v>
      </c>
      <c r="I100" s="49">
        <f t="shared" si="35"/>
        <v>-5.366430260047272</v>
      </c>
    </row>
    <row r="101" spans="1:11" x14ac:dyDescent="0.2">
      <c r="A101" s="30">
        <f t="shared" si="2"/>
        <v>39541</v>
      </c>
      <c r="C101">
        <v>703.4</v>
      </c>
      <c r="D101">
        <v>635.29999999999995</v>
      </c>
      <c r="E101">
        <v>1767.8</v>
      </c>
      <c r="F101">
        <v>1946.5</v>
      </c>
      <c r="G101" s="10">
        <f t="shared" si="34"/>
        <v>2471.1999999999998</v>
      </c>
      <c r="H101" s="2">
        <f t="shared" si="34"/>
        <v>2581.8000000000002</v>
      </c>
      <c r="I101" s="49">
        <f t="shared" si="35"/>
        <v>-4.2838329847393446</v>
      </c>
    </row>
    <row r="102" spans="1:11" x14ac:dyDescent="0.2">
      <c r="A102" s="30">
        <f t="shared" si="2"/>
        <v>39548</v>
      </c>
      <c r="C102">
        <v>655.20000000000005</v>
      </c>
      <c r="D102">
        <v>620.6</v>
      </c>
      <c r="E102">
        <v>1846.2</v>
      </c>
      <c r="F102">
        <v>2021.7</v>
      </c>
      <c r="G102" s="10">
        <f t="shared" ref="G102:H104" si="36">+C102+E102</f>
        <v>2501.4</v>
      </c>
      <c r="H102" s="2">
        <f t="shared" si="36"/>
        <v>2642.3</v>
      </c>
      <c r="I102" s="49">
        <f t="shared" si="35"/>
        <v>-5.3324754948340551</v>
      </c>
    </row>
    <row r="103" spans="1:11" x14ac:dyDescent="0.2">
      <c r="A103" s="30">
        <f t="shared" si="2"/>
        <v>39555</v>
      </c>
      <c r="C103">
        <v>639.79999999999995</v>
      </c>
      <c r="D103">
        <v>576.29999999999995</v>
      </c>
      <c r="E103">
        <v>1897.5</v>
      </c>
      <c r="F103">
        <v>2131.4</v>
      </c>
      <c r="G103" s="10">
        <f t="shared" si="36"/>
        <v>2537.3000000000002</v>
      </c>
      <c r="H103" s="2">
        <f t="shared" si="36"/>
        <v>2707.7</v>
      </c>
      <c r="I103" s="49">
        <f t="shared" si="35"/>
        <v>-6.2931639398751571</v>
      </c>
    </row>
    <row r="104" spans="1:11" x14ac:dyDescent="0.2">
      <c r="A104" s="30">
        <f t="shared" si="2"/>
        <v>39562</v>
      </c>
      <c r="C104">
        <v>601.6</v>
      </c>
      <c r="D104">
        <v>610.6</v>
      </c>
      <c r="E104">
        <v>1961</v>
      </c>
      <c r="F104">
        <v>2152.3000000000002</v>
      </c>
      <c r="G104" s="10">
        <f t="shared" si="36"/>
        <v>2562.6</v>
      </c>
      <c r="H104" s="2">
        <f t="shared" si="36"/>
        <v>2762.9</v>
      </c>
      <c r="I104" s="49">
        <f t="shared" si="35"/>
        <v>-7.249629012993597</v>
      </c>
    </row>
    <row r="105" spans="1:11" x14ac:dyDescent="0.2">
      <c r="A105" s="30">
        <f t="shared" si="2"/>
        <v>39569</v>
      </c>
      <c r="C105">
        <v>573</v>
      </c>
      <c r="D105">
        <v>560.70000000000005</v>
      </c>
      <c r="E105">
        <v>1990.2</v>
      </c>
      <c r="F105">
        <v>2196.9</v>
      </c>
      <c r="G105" s="10">
        <f t="shared" ref="G105:H107" si="37">+C105+E105</f>
        <v>2563.1999999999998</v>
      </c>
      <c r="H105" s="2">
        <f t="shared" si="37"/>
        <v>2757.6000000000004</v>
      </c>
      <c r="I105" s="49">
        <f t="shared" ref="I105:I110" si="38">+(G105/H105-1)*100</f>
        <v>-7.0496083550914079</v>
      </c>
      <c r="J105">
        <v>646.70000000000005</v>
      </c>
    </row>
    <row r="106" spans="1:11" x14ac:dyDescent="0.2">
      <c r="A106" s="30">
        <f t="shared" si="2"/>
        <v>39576</v>
      </c>
      <c r="C106">
        <v>541.20000000000005</v>
      </c>
      <c r="D106">
        <v>550</v>
      </c>
      <c r="E106">
        <v>2025.4</v>
      </c>
      <c r="F106">
        <v>2226.6999999999998</v>
      </c>
      <c r="G106" s="10">
        <f t="shared" si="37"/>
        <v>2566.6000000000004</v>
      </c>
      <c r="H106" s="2">
        <f t="shared" si="37"/>
        <v>2776.7</v>
      </c>
      <c r="I106" s="49">
        <f t="shared" si="38"/>
        <v>-7.5665358158965468</v>
      </c>
      <c r="J106">
        <v>647</v>
      </c>
    </row>
    <row r="107" spans="1:11" x14ac:dyDescent="0.2">
      <c r="A107" s="30">
        <f t="shared" si="2"/>
        <v>39583</v>
      </c>
      <c r="C107">
        <v>579.4</v>
      </c>
      <c r="D107">
        <v>409.2</v>
      </c>
      <c r="E107">
        <v>2088.9</v>
      </c>
      <c r="F107">
        <v>2345.6</v>
      </c>
      <c r="G107" s="10">
        <f t="shared" si="37"/>
        <v>2668.3</v>
      </c>
      <c r="H107" s="2">
        <f t="shared" si="37"/>
        <v>2754.7999999999997</v>
      </c>
      <c r="I107" s="49">
        <f t="shared" si="38"/>
        <v>-3.1399738638013486</v>
      </c>
      <c r="J107">
        <v>647</v>
      </c>
    </row>
    <row r="108" spans="1:11" x14ac:dyDescent="0.2">
      <c r="A108" s="30">
        <f t="shared" si="2"/>
        <v>39590</v>
      </c>
      <c r="C108">
        <v>610.9</v>
      </c>
      <c r="D108">
        <v>395.2</v>
      </c>
      <c r="E108">
        <v>2134.5</v>
      </c>
      <c r="F108">
        <v>2377</v>
      </c>
      <c r="G108" s="10">
        <f t="shared" ref="G108:H110" si="39">+C108+E108</f>
        <v>2745.4</v>
      </c>
      <c r="H108" s="2">
        <f t="shared" si="39"/>
        <v>2772.2</v>
      </c>
      <c r="I108" s="49">
        <f t="shared" si="38"/>
        <v>-0.96674121636244337</v>
      </c>
      <c r="J108">
        <v>647.4</v>
      </c>
    </row>
    <row r="109" spans="1:11" x14ac:dyDescent="0.2">
      <c r="A109" s="30">
        <f t="shared" si="2"/>
        <v>39597</v>
      </c>
      <c r="C109">
        <v>601.1</v>
      </c>
      <c r="D109">
        <v>382.9</v>
      </c>
      <c r="E109">
        <v>2165.1999999999998</v>
      </c>
      <c r="F109">
        <v>2418.9</v>
      </c>
      <c r="G109" s="10">
        <f t="shared" si="39"/>
        <v>2766.2999999999997</v>
      </c>
      <c r="H109" s="2">
        <f t="shared" si="39"/>
        <v>2801.8</v>
      </c>
      <c r="I109" s="49">
        <f t="shared" si="38"/>
        <v>-1.2670426154615</v>
      </c>
      <c r="J109">
        <v>648.4</v>
      </c>
    </row>
    <row r="110" spans="1:11" x14ac:dyDescent="0.2">
      <c r="A110" s="30">
        <f t="shared" si="2"/>
        <v>39604</v>
      </c>
      <c r="C110">
        <v>601.1</v>
      </c>
      <c r="D110">
        <v>385</v>
      </c>
      <c r="E110">
        <v>2196</v>
      </c>
      <c r="F110">
        <v>2462.5</v>
      </c>
      <c r="G110" s="10">
        <f t="shared" si="39"/>
        <v>2797.1</v>
      </c>
      <c r="H110" s="2">
        <f t="shared" si="39"/>
        <v>2847.5</v>
      </c>
      <c r="I110" s="49">
        <f t="shared" si="38"/>
        <v>-1.7699736611062389</v>
      </c>
      <c r="J110">
        <v>649.4</v>
      </c>
    </row>
    <row r="111" spans="1:11" x14ac:dyDescent="0.2">
      <c r="A111" s="30">
        <f t="shared" si="2"/>
        <v>39611</v>
      </c>
      <c r="C111">
        <v>601.1</v>
      </c>
      <c r="D111">
        <v>385</v>
      </c>
      <c r="E111">
        <v>2196</v>
      </c>
      <c r="F111">
        <v>2462.5</v>
      </c>
      <c r="G111" s="10">
        <f t="shared" ref="G111:H113" si="40">+C111+E111</f>
        <v>2797.1</v>
      </c>
      <c r="H111" s="2">
        <f t="shared" si="40"/>
        <v>2847.5</v>
      </c>
      <c r="I111" s="49">
        <f t="shared" ref="I111:I116" si="41">+(G111/H111-1)*100</f>
        <v>-1.7699736611062389</v>
      </c>
      <c r="J111">
        <v>649.4</v>
      </c>
    </row>
    <row r="112" spans="1:11" x14ac:dyDescent="0.2">
      <c r="A112" s="30">
        <f t="shared" si="2"/>
        <v>39618</v>
      </c>
      <c r="C112">
        <v>509.4</v>
      </c>
      <c r="D112">
        <v>467.4</v>
      </c>
      <c r="E112">
        <v>2337.5</v>
      </c>
      <c r="F112">
        <v>2532.8000000000002</v>
      </c>
      <c r="G112" s="10">
        <f t="shared" si="40"/>
        <v>2846.9</v>
      </c>
      <c r="H112" s="2">
        <f t="shared" si="40"/>
        <v>3000.2000000000003</v>
      </c>
      <c r="I112" s="49">
        <f t="shared" si="41"/>
        <v>-5.1096593560429397</v>
      </c>
      <c r="J112">
        <v>672.2</v>
      </c>
    </row>
    <row r="113" spans="1:11" x14ac:dyDescent="0.2">
      <c r="A113" s="30">
        <f t="shared" si="2"/>
        <v>39625</v>
      </c>
      <c r="C113">
        <v>531.6</v>
      </c>
      <c r="D113">
        <v>378.4</v>
      </c>
      <c r="E113">
        <v>2371.8000000000002</v>
      </c>
      <c r="F113">
        <v>2644.3</v>
      </c>
      <c r="G113" s="10">
        <f t="shared" si="40"/>
        <v>2903.4</v>
      </c>
      <c r="H113" s="2">
        <f t="shared" si="40"/>
        <v>3022.7000000000003</v>
      </c>
      <c r="I113" s="49">
        <f t="shared" si="41"/>
        <v>-3.9468025275416041</v>
      </c>
      <c r="J113">
        <v>683.7</v>
      </c>
    </row>
    <row r="114" spans="1:11" x14ac:dyDescent="0.2">
      <c r="A114" s="30">
        <f t="shared" si="2"/>
        <v>39632</v>
      </c>
      <c r="C114">
        <v>513.29999999999995</v>
      </c>
      <c r="D114">
        <v>425.2</v>
      </c>
      <c r="E114">
        <v>2404.6</v>
      </c>
      <c r="F114">
        <v>2648.8</v>
      </c>
      <c r="G114" s="10">
        <f t="shared" ref="G114:H116" si="42">+C114+E114</f>
        <v>2917.8999999999996</v>
      </c>
      <c r="H114" s="2">
        <f t="shared" si="42"/>
        <v>3074</v>
      </c>
      <c r="I114" s="49">
        <f t="shared" si="41"/>
        <v>-5.0780741704619548</v>
      </c>
      <c r="J114">
        <v>738.7</v>
      </c>
    </row>
    <row r="115" spans="1:11" x14ac:dyDescent="0.2">
      <c r="A115" s="30">
        <f t="shared" si="2"/>
        <v>39639</v>
      </c>
      <c r="C115">
        <v>507.2</v>
      </c>
      <c r="D115">
        <v>419.8</v>
      </c>
      <c r="E115">
        <v>2431.1999999999998</v>
      </c>
      <c r="F115">
        <v>2757</v>
      </c>
      <c r="G115" s="10">
        <f t="shared" si="42"/>
        <v>2938.3999999999996</v>
      </c>
      <c r="H115" s="2">
        <f t="shared" si="42"/>
        <v>3176.8</v>
      </c>
      <c r="I115" s="49">
        <f t="shared" si="41"/>
        <v>-7.5044069503903525</v>
      </c>
      <c r="J115">
        <v>759.1</v>
      </c>
    </row>
    <row r="116" spans="1:11" x14ac:dyDescent="0.2">
      <c r="A116" s="30">
        <f t="shared" si="2"/>
        <v>39646</v>
      </c>
      <c r="C116">
        <v>512.5</v>
      </c>
      <c r="D116">
        <v>487.2</v>
      </c>
      <c r="E116">
        <v>2436.3000000000002</v>
      </c>
      <c r="F116">
        <v>2803.6</v>
      </c>
      <c r="G116" s="10">
        <f t="shared" si="42"/>
        <v>2948.8</v>
      </c>
      <c r="H116" s="2">
        <f t="shared" si="42"/>
        <v>3290.7999999999997</v>
      </c>
      <c r="I116" s="49">
        <f t="shared" si="41"/>
        <v>-10.392609699769039</v>
      </c>
      <c r="J116">
        <v>761.6</v>
      </c>
    </row>
    <row r="117" spans="1:11" x14ac:dyDescent="0.2">
      <c r="A117" s="30">
        <f t="shared" si="2"/>
        <v>39653</v>
      </c>
      <c r="C117">
        <v>475.4</v>
      </c>
      <c r="D117">
        <v>494.8</v>
      </c>
      <c r="E117">
        <v>2538</v>
      </c>
      <c r="F117">
        <v>2812.2</v>
      </c>
      <c r="G117" s="10">
        <f t="shared" ref="G117:H119" si="43">+C117+E117</f>
        <v>3013.4</v>
      </c>
      <c r="H117" s="2">
        <f t="shared" si="43"/>
        <v>3307</v>
      </c>
      <c r="I117" s="49">
        <f t="shared" ref="I117:I122" si="44">+(G117/H117-1)*100</f>
        <v>-8.8781372845479272</v>
      </c>
      <c r="J117">
        <v>787.6</v>
      </c>
    </row>
    <row r="118" spans="1:11" x14ac:dyDescent="0.2">
      <c r="A118" s="30">
        <f t="shared" si="2"/>
        <v>39660</v>
      </c>
      <c r="C118">
        <v>468.6</v>
      </c>
      <c r="D118">
        <v>380.8</v>
      </c>
      <c r="E118">
        <v>2553.1999999999998</v>
      </c>
      <c r="F118">
        <v>2927.4</v>
      </c>
      <c r="G118" s="10">
        <f t="shared" si="43"/>
        <v>3021.7999999999997</v>
      </c>
      <c r="H118" s="2">
        <f t="shared" si="43"/>
        <v>3308.2000000000003</v>
      </c>
      <c r="I118" s="49">
        <f t="shared" si="44"/>
        <v>-8.6572758599842921</v>
      </c>
      <c r="J118">
        <v>796.6</v>
      </c>
    </row>
    <row r="119" spans="1:11" x14ac:dyDescent="0.2">
      <c r="A119" s="30">
        <f t="shared" si="2"/>
        <v>39667</v>
      </c>
      <c r="C119">
        <v>430.6</v>
      </c>
      <c r="D119">
        <v>365.6</v>
      </c>
      <c r="E119">
        <v>2592.1</v>
      </c>
      <c r="F119">
        <v>2944.4</v>
      </c>
      <c r="G119" s="10">
        <f t="shared" si="43"/>
        <v>3022.7</v>
      </c>
      <c r="H119" s="2">
        <f t="shared" si="43"/>
        <v>3310</v>
      </c>
      <c r="I119" s="49">
        <f t="shared" si="44"/>
        <v>-8.6797583081571048</v>
      </c>
      <c r="J119">
        <v>824.6</v>
      </c>
    </row>
    <row r="120" spans="1:11" x14ac:dyDescent="0.2">
      <c r="A120" s="30">
        <f t="shared" si="2"/>
        <v>39674</v>
      </c>
      <c r="C120">
        <v>350</v>
      </c>
      <c r="D120">
        <v>259.60000000000002</v>
      </c>
      <c r="E120">
        <v>2599.9</v>
      </c>
      <c r="F120">
        <v>3032</v>
      </c>
      <c r="G120" s="10">
        <f t="shared" ref="G120:H122" si="45">+C120+E120</f>
        <v>2949.9</v>
      </c>
      <c r="H120" s="2">
        <f t="shared" si="45"/>
        <v>3291.6</v>
      </c>
      <c r="I120" s="49">
        <f t="shared" si="44"/>
        <v>-10.380969741159307</v>
      </c>
      <c r="J120">
        <v>911</v>
      </c>
    </row>
    <row r="121" spans="1:11" x14ac:dyDescent="0.2">
      <c r="A121" s="30">
        <f t="shared" si="2"/>
        <v>39681</v>
      </c>
      <c r="C121">
        <v>274.10000000000002</v>
      </c>
      <c r="D121">
        <v>198.1</v>
      </c>
      <c r="E121">
        <v>2679.7</v>
      </c>
      <c r="F121">
        <v>3114.5</v>
      </c>
      <c r="G121" s="10">
        <f t="shared" si="45"/>
        <v>2953.7999999999997</v>
      </c>
      <c r="H121" s="2">
        <f t="shared" si="45"/>
        <v>3312.6</v>
      </c>
      <c r="I121" s="49">
        <f t="shared" si="44"/>
        <v>-10.831371128418766</v>
      </c>
      <c r="J121">
        <v>937.2</v>
      </c>
    </row>
    <row r="122" spans="1:11" x14ac:dyDescent="0.2">
      <c r="A122" s="30">
        <f t="shared" si="2"/>
        <v>39688</v>
      </c>
      <c r="C122">
        <v>270.60000000000002</v>
      </c>
      <c r="D122">
        <v>175.2</v>
      </c>
      <c r="E122">
        <v>2683.2</v>
      </c>
      <c r="F122">
        <v>3158.5</v>
      </c>
      <c r="G122" s="10">
        <f t="shared" si="45"/>
        <v>2953.7999999999997</v>
      </c>
      <c r="H122" s="2">
        <f t="shared" si="45"/>
        <v>3333.7</v>
      </c>
      <c r="I122" s="49">
        <f t="shared" si="44"/>
        <v>-11.395746467888534</v>
      </c>
      <c r="J122">
        <v>921</v>
      </c>
      <c r="K122" s="10" t="e">
        <f>+G122-#REF!</f>
        <v>#REF!</v>
      </c>
    </row>
    <row r="123" spans="1:11" x14ac:dyDescent="0.2">
      <c r="A123" s="30">
        <f t="shared" si="2"/>
        <v>39695</v>
      </c>
      <c r="C123">
        <v>1204.3</v>
      </c>
      <c r="D123">
        <v>694.7</v>
      </c>
      <c r="E123">
        <v>1.6</v>
      </c>
      <c r="F123">
        <v>1</v>
      </c>
      <c r="G123" s="10">
        <f t="shared" ref="G123:H125" si="46">+C123+E123</f>
        <v>1205.8999999999999</v>
      </c>
      <c r="H123" s="2">
        <f t="shared" si="46"/>
        <v>695.7</v>
      </c>
      <c r="I123" s="49">
        <f t="shared" ref="I123:I128" si="47">+(G123/H123-1)*100</f>
        <v>73.33620813569064</v>
      </c>
    </row>
    <row r="124" spans="1:11" x14ac:dyDescent="0.2">
      <c r="A124" s="30">
        <f t="shared" si="2"/>
        <v>39702</v>
      </c>
      <c r="C124">
        <v>1178.3</v>
      </c>
      <c r="D124">
        <v>771.3</v>
      </c>
      <c r="E124">
        <v>109</v>
      </c>
      <c r="F124">
        <v>78.099999999999994</v>
      </c>
      <c r="G124" s="10">
        <f t="shared" si="46"/>
        <v>1287.3</v>
      </c>
      <c r="H124" s="2">
        <f t="shared" si="46"/>
        <v>849.4</v>
      </c>
      <c r="I124" s="49">
        <f t="shared" si="47"/>
        <v>51.554038144572644</v>
      </c>
    </row>
    <row r="125" spans="1:11" x14ac:dyDescent="0.2">
      <c r="A125" s="30">
        <f t="shared" si="2"/>
        <v>39709</v>
      </c>
      <c r="C125">
        <v>1188.5999999999999</v>
      </c>
      <c r="D125">
        <v>736.5</v>
      </c>
      <c r="E125">
        <v>121</v>
      </c>
      <c r="F125">
        <v>133</v>
      </c>
      <c r="G125" s="10">
        <f t="shared" si="46"/>
        <v>1309.5999999999999</v>
      </c>
      <c r="H125" s="2">
        <f t="shared" si="46"/>
        <v>869.5</v>
      </c>
      <c r="I125" s="49">
        <f t="shared" si="47"/>
        <v>50.615296147211033</v>
      </c>
    </row>
    <row r="126" spans="1:11" x14ac:dyDescent="0.2">
      <c r="A126" s="30">
        <f t="shared" si="2"/>
        <v>39716</v>
      </c>
      <c r="C126">
        <v>1170.3</v>
      </c>
      <c r="D126">
        <v>704.7</v>
      </c>
      <c r="E126">
        <v>132.4</v>
      </c>
      <c r="F126">
        <v>188.5</v>
      </c>
      <c r="G126" s="10">
        <f t="shared" ref="G126:H128" si="48">+C126+E126</f>
        <v>1302.7</v>
      </c>
      <c r="H126" s="2">
        <f t="shared" si="48"/>
        <v>893.2</v>
      </c>
      <c r="I126" s="49">
        <f t="shared" si="47"/>
        <v>45.846394984326011</v>
      </c>
    </row>
    <row r="127" spans="1:11" x14ac:dyDescent="0.2">
      <c r="A127" s="30">
        <f t="shared" si="2"/>
        <v>39723</v>
      </c>
      <c r="C127">
        <v>1221.0999999999999</v>
      </c>
      <c r="D127">
        <v>708.6</v>
      </c>
      <c r="E127">
        <v>175.7</v>
      </c>
      <c r="F127">
        <v>207.7</v>
      </c>
      <c r="G127" s="10">
        <f t="shared" si="48"/>
        <v>1396.8</v>
      </c>
      <c r="H127" s="2">
        <f t="shared" si="48"/>
        <v>916.3</v>
      </c>
      <c r="I127" s="49">
        <f t="shared" si="47"/>
        <v>52.439157481174291</v>
      </c>
    </row>
    <row r="128" spans="1:11" x14ac:dyDescent="0.2">
      <c r="A128" s="30">
        <f t="shared" si="2"/>
        <v>39730</v>
      </c>
      <c r="C128">
        <v>1238.0999999999999</v>
      </c>
      <c r="D128">
        <v>681.6</v>
      </c>
      <c r="E128">
        <v>180.1</v>
      </c>
      <c r="F128">
        <v>326.8</v>
      </c>
      <c r="G128" s="10">
        <f t="shared" si="48"/>
        <v>1418.1999999999998</v>
      </c>
      <c r="H128" s="2">
        <f t="shared" si="48"/>
        <v>1008.4000000000001</v>
      </c>
      <c r="I128" s="49">
        <f t="shared" si="47"/>
        <v>40.638635462118167</v>
      </c>
    </row>
    <row r="129" spans="1:9" x14ac:dyDescent="0.2">
      <c r="A129" s="30">
        <f t="shared" si="2"/>
        <v>39737</v>
      </c>
      <c r="C129">
        <v>1047.3</v>
      </c>
      <c r="D129">
        <v>633.70000000000005</v>
      </c>
      <c r="E129">
        <v>339.1</v>
      </c>
      <c r="F129">
        <v>395.7</v>
      </c>
      <c r="G129" s="10">
        <f t="shared" ref="G129:H131" si="49">+C129+E129</f>
        <v>1386.4</v>
      </c>
      <c r="H129" s="2">
        <f t="shared" si="49"/>
        <v>1029.4000000000001</v>
      </c>
      <c r="I129" s="49">
        <f t="shared" ref="I129:I134" si="50">+(G129/H129-1)*100</f>
        <v>34.680396347386818</v>
      </c>
    </row>
    <row r="130" spans="1:9" x14ac:dyDescent="0.2">
      <c r="A130" s="30">
        <f t="shared" si="2"/>
        <v>39744</v>
      </c>
      <c r="C130">
        <v>1094.0999999999999</v>
      </c>
      <c r="D130">
        <v>660.3</v>
      </c>
      <c r="E130">
        <v>369.6</v>
      </c>
      <c r="F130">
        <v>447.6</v>
      </c>
      <c r="G130" s="10">
        <f t="shared" si="49"/>
        <v>1463.6999999999998</v>
      </c>
      <c r="H130" s="2">
        <f t="shared" si="49"/>
        <v>1107.9000000000001</v>
      </c>
      <c r="I130" s="49">
        <f t="shared" si="50"/>
        <v>32.114811806119661</v>
      </c>
    </row>
    <row r="131" spans="1:9" x14ac:dyDescent="0.2">
      <c r="A131" s="30">
        <f t="shared" si="2"/>
        <v>39751</v>
      </c>
      <c r="C131">
        <v>1168.2</v>
      </c>
      <c r="D131">
        <v>750.9</v>
      </c>
      <c r="E131">
        <v>393</v>
      </c>
      <c r="F131">
        <v>456</v>
      </c>
      <c r="G131" s="10">
        <f t="shared" si="49"/>
        <v>1561.2</v>
      </c>
      <c r="H131" s="2">
        <f t="shared" si="49"/>
        <v>1206.9000000000001</v>
      </c>
      <c r="I131" s="49">
        <f t="shared" si="50"/>
        <v>29.356201839423314</v>
      </c>
    </row>
    <row r="132" spans="1:9" x14ac:dyDescent="0.2">
      <c r="A132" s="30">
        <f t="shared" si="2"/>
        <v>39758</v>
      </c>
      <c r="C132">
        <v>1164.2</v>
      </c>
      <c r="D132">
        <v>792.3</v>
      </c>
      <c r="E132">
        <v>415.8</v>
      </c>
      <c r="F132">
        <v>600.70000000000005</v>
      </c>
      <c r="G132" s="10">
        <f t="shared" ref="G132:H134" si="51">+C132+E132</f>
        <v>1580</v>
      </c>
      <c r="H132" s="2">
        <f t="shared" si="51"/>
        <v>1393</v>
      </c>
      <c r="I132" s="49">
        <f t="shared" si="50"/>
        <v>13.424264178033019</v>
      </c>
    </row>
    <row r="133" spans="1:9" x14ac:dyDescent="0.2">
      <c r="A133" s="30">
        <f t="shared" si="2"/>
        <v>39765</v>
      </c>
      <c r="C133">
        <v>1123.9000000000001</v>
      </c>
      <c r="D133">
        <v>750.3</v>
      </c>
      <c r="E133">
        <v>481.9</v>
      </c>
      <c r="F133">
        <v>656</v>
      </c>
      <c r="G133" s="10">
        <f t="shared" si="51"/>
        <v>1605.8000000000002</v>
      </c>
      <c r="H133" s="2">
        <f t="shared" si="51"/>
        <v>1406.3</v>
      </c>
      <c r="I133" s="49">
        <f t="shared" si="50"/>
        <v>14.186162269785974</v>
      </c>
    </row>
    <row r="134" spans="1:9" x14ac:dyDescent="0.2">
      <c r="A134" s="30">
        <f t="shared" si="2"/>
        <v>39772</v>
      </c>
      <c r="C134">
        <v>1160.5</v>
      </c>
      <c r="D134">
        <v>786.8</v>
      </c>
      <c r="E134">
        <v>542.20000000000005</v>
      </c>
      <c r="F134">
        <v>752.3</v>
      </c>
      <c r="G134" s="10">
        <f t="shared" si="51"/>
        <v>1702.7</v>
      </c>
      <c r="H134" s="2">
        <f t="shared" si="51"/>
        <v>1539.1</v>
      </c>
      <c r="I134" s="49">
        <f t="shared" si="50"/>
        <v>10.629588720680916</v>
      </c>
    </row>
    <row r="135" spans="1:9" x14ac:dyDescent="0.2">
      <c r="A135" s="30">
        <f t="shared" si="2"/>
        <v>39779</v>
      </c>
      <c r="C135">
        <v>1101</v>
      </c>
      <c r="D135">
        <v>815.8</v>
      </c>
      <c r="E135">
        <v>610.4</v>
      </c>
      <c r="F135">
        <v>777.3</v>
      </c>
      <c r="G135" s="10">
        <f t="shared" ref="G135:H137" si="52">+C135+E135</f>
        <v>1711.4</v>
      </c>
      <c r="H135" s="2">
        <f t="shared" si="52"/>
        <v>1593.1</v>
      </c>
      <c r="I135" s="49">
        <f t="shared" ref="I135:I140" si="53">+(G135/H135-1)*100</f>
        <v>7.4257736488607229</v>
      </c>
    </row>
    <row r="136" spans="1:9" x14ac:dyDescent="0.2">
      <c r="A136" s="30">
        <f t="shared" si="2"/>
        <v>39786</v>
      </c>
      <c r="C136">
        <v>1082.5999999999999</v>
      </c>
      <c r="D136">
        <v>868</v>
      </c>
      <c r="E136">
        <v>631.6</v>
      </c>
      <c r="F136">
        <v>784.4</v>
      </c>
      <c r="G136" s="10">
        <f t="shared" si="52"/>
        <v>1714.1999999999998</v>
      </c>
      <c r="H136" s="2">
        <f t="shared" si="52"/>
        <v>1652.4</v>
      </c>
      <c r="I136" s="49">
        <f t="shared" si="53"/>
        <v>3.740014524328239</v>
      </c>
    </row>
    <row r="137" spans="1:9" x14ac:dyDescent="0.2">
      <c r="A137" s="30">
        <f t="shared" si="2"/>
        <v>39793</v>
      </c>
      <c r="C137">
        <v>1042.5</v>
      </c>
      <c r="D137">
        <v>837.7</v>
      </c>
      <c r="E137">
        <v>653.4</v>
      </c>
      <c r="F137">
        <v>855.8</v>
      </c>
      <c r="G137" s="10">
        <f t="shared" si="52"/>
        <v>1695.9</v>
      </c>
      <c r="H137" s="2">
        <f t="shared" si="52"/>
        <v>1693.5</v>
      </c>
      <c r="I137" s="49">
        <f t="shared" si="53"/>
        <v>0.14171833480958185</v>
      </c>
    </row>
    <row r="138" spans="1:9" x14ac:dyDescent="0.2">
      <c r="A138" s="30">
        <f t="shared" si="2"/>
        <v>39800</v>
      </c>
      <c r="C138">
        <v>984</v>
      </c>
      <c r="D138">
        <v>793.2</v>
      </c>
      <c r="E138">
        <v>710.5</v>
      </c>
      <c r="F138">
        <v>905.4</v>
      </c>
      <c r="G138" s="10">
        <f t="shared" ref="G138:H140" si="54">+C138+E138</f>
        <v>1694.5</v>
      </c>
      <c r="H138" s="2">
        <f t="shared" si="54"/>
        <v>1698.6</v>
      </c>
      <c r="I138" s="49">
        <f t="shared" si="53"/>
        <v>-0.241375250206044</v>
      </c>
    </row>
    <row r="139" spans="1:9" x14ac:dyDescent="0.2">
      <c r="A139" s="30">
        <f t="shared" si="2"/>
        <v>39807</v>
      </c>
      <c r="C139">
        <v>993.8</v>
      </c>
      <c r="D139">
        <v>787</v>
      </c>
      <c r="E139">
        <v>788.6</v>
      </c>
      <c r="F139">
        <v>927.7</v>
      </c>
      <c r="G139" s="10">
        <f t="shared" si="54"/>
        <v>1782.4</v>
      </c>
      <c r="H139" s="2">
        <f t="shared" si="54"/>
        <v>1714.7</v>
      </c>
      <c r="I139" s="49">
        <f t="shared" si="53"/>
        <v>3.9482125153088132</v>
      </c>
    </row>
    <row r="140" spans="1:9" x14ac:dyDescent="0.2">
      <c r="A140" s="30">
        <f t="shared" si="2"/>
        <v>39814</v>
      </c>
      <c r="C140">
        <v>1036.0999999999999</v>
      </c>
      <c r="D140">
        <v>724.2</v>
      </c>
      <c r="E140">
        <v>803.8</v>
      </c>
      <c r="F140">
        <v>1014.4</v>
      </c>
      <c r="G140" s="10">
        <f t="shared" si="54"/>
        <v>1839.8999999999999</v>
      </c>
      <c r="H140" s="2">
        <f t="shared" si="54"/>
        <v>1738.6</v>
      </c>
      <c r="I140" s="49">
        <f t="shared" si="53"/>
        <v>5.8265270907626787</v>
      </c>
    </row>
    <row r="141" spans="1:9" x14ac:dyDescent="0.2">
      <c r="A141" s="30">
        <f t="shared" si="2"/>
        <v>39821</v>
      </c>
      <c r="C141">
        <v>987.7</v>
      </c>
      <c r="D141">
        <v>845.6</v>
      </c>
      <c r="E141">
        <v>886.9</v>
      </c>
      <c r="F141">
        <v>1077.3</v>
      </c>
      <c r="G141" s="10">
        <f t="shared" ref="G141:H143" si="55">+C141+E141</f>
        <v>1874.6</v>
      </c>
      <c r="H141" s="2">
        <f t="shared" si="55"/>
        <v>1922.9</v>
      </c>
      <c r="I141" s="49">
        <f t="shared" ref="I141:I146" si="56">+(G141/H141-1)*100</f>
        <v>-2.511831088460148</v>
      </c>
    </row>
    <row r="142" spans="1:9" x14ac:dyDescent="0.2">
      <c r="A142" s="30">
        <f t="shared" si="2"/>
        <v>39828</v>
      </c>
      <c r="C142">
        <v>930</v>
      </c>
      <c r="D142">
        <v>866.7</v>
      </c>
      <c r="E142">
        <v>967</v>
      </c>
      <c r="F142">
        <v>1130.5999999999999</v>
      </c>
      <c r="G142" s="10">
        <f t="shared" si="55"/>
        <v>1897</v>
      </c>
      <c r="H142" s="2">
        <f t="shared" si="55"/>
        <v>1997.3</v>
      </c>
      <c r="I142" s="49">
        <f t="shared" si="56"/>
        <v>-5.0217794021929603</v>
      </c>
    </row>
    <row r="143" spans="1:9" x14ac:dyDescent="0.2">
      <c r="A143" s="30">
        <f t="shared" si="2"/>
        <v>39835</v>
      </c>
      <c r="C143">
        <v>881.3</v>
      </c>
      <c r="D143">
        <v>821.5</v>
      </c>
      <c r="E143">
        <v>1018.1</v>
      </c>
      <c r="F143">
        <v>1183.8</v>
      </c>
      <c r="G143" s="10">
        <f t="shared" si="55"/>
        <v>1899.4</v>
      </c>
      <c r="H143" s="2">
        <f t="shared" si="55"/>
        <v>2005.3</v>
      </c>
      <c r="I143" s="49">
        <f t="shared" si="56"/>
        <v>-5.2810053358599678</v>
      </c>
    </row>
    <row r="144" spans="1:9" x14ac:dyDescent="0.2">
      <c r="A144" s="30">
        <f t="shared" si="2"/>
        <v>39842</v>
      </c>
      <c r="C144">
        <v>926.7</v>
      </c>
      <c r="D144">
        <v>783.2</v>
      </c>
      <c r="E144">
        <v>1055.5999999999999</v>
      </c>
      <c r="F144">
        <v>1280.7</v>
      </c>
      <c r="G144" s="10">
        <f t="shared" ref="G144:H146" si="57">+C144+E144</f>
        <v>1982.3</v>
      </c>
      <c r="H144" s="2">
        <f t="shared" si="57"/>
        <v>2063.9</v>
      </c>
      <c r="I144" s="49">
        <f t="shared" si="56"/>
        <v>-3.9536799263530265</v>
      </c>
    </row>
    <row r="145" spans="1:10" x14ac:dyDescent="0.2">
      <c r="A145" s="30">
        <f t="shared" si="2"/>
        <v>39849</v>
      </c>
      <c r="C145">
        <v>873.2</v>
      </c>
      <c r="D145">
        <v>744.1</v>
      </c>
      <c r="E145">
        <v>1113.5999999999999</v>
      </c>
      <c r="F145">
        <v>1356.4</v>
      </c>
      <c r="G145" s="10">
        <f t="shared" si="57"/>
        <v>1986.8</v>
      </c>
      <c r="H145" s="2">
        <f t="shared" si="57"/>
        <v>2100.5</v>
      </c>
      <c r="I145" s="49">
        <f t="shared" si="56"/>
        <v>-5.4129969054986908</v>
      </c>
    </row>
    <row r="146" spans="1:10" x14ac:dyDescent="0.2">
      <c r="A146" s="30">
        <f t="shared" si="2"/>
        <v>39856</v>
      </c>
      <c r="C146">
        <v>837.5</v>
      </c>
      <c r="D146">
        <v>725.4</v>
      </c>
      <c r="E146">
        <v>1165.2</v>
      </c>
      <c r="F146">
        <v>1411.7</v>
      </c>
      <c r="G146" s="10">
        <f t="shared" si="57"/>
        <v>2002.7</v>
      </c>
      <c r="H146" s="2">
        <f t="shared" si="57"/>
        <v>2137.1</v>
      </c>
      <c r="I146" s="49">
        <f t="shared" si="56"/>
        <v>-6.2888961677038946</v>
      </c>
    </row>
    <row r="147" spans="1:10" x14ac:dyDescent="0.2">
      <c r="A147" s="30">
        <f t="shared" si="2"/>
        <v>39863</v>
      </c>
      <c r="C147">
        <v>809.4</v>
      </c>
      <c r="D147">
        <v>802.7</v>
      </c>
      <c r="E147">
        <v>1211.8</v>
      </c>
      <c r="F147">
        <v>1434.9</v>
      </c>
      <c r="G147" s="10">
        <f t="shared" ref="G147:H149" si="58">+C147+E147</f>
        <v>2021.1999999999998</v>
      </c>
      <c r="H147" s="2">
        <f t="shared" si="58"/>
        <v>2237.6000000000004</v>
      </c>
      <c r="I147" s="49">
        <f t="shared" ref="I147:I152" si="59">+(G147/H147-1)*100</f>
        <v>-9.6710761530211187</v>
      </c>
    </row>
    <row r="148" spans="1:10" x14ac:dyDescent="0.2">
      <c r="A148" s="30">
        <f t="shared" si="2"/>
        <v>39870</v>
      </c>
      <c r="C148">
        <v>819.2</v>
      </c>
      <c r="D148">
        <v>788.9</v>
      </c>
      <c r="E148">
        <v>1252.5</v>
      </c>
      <c r="F148">
        <v>1464.3</v>
      </c>
      <c r="G148" s="10">
        <f t="shared" si="58"/>
        <v>2071.6999999999998</v>
      </c>
      <c r="H148" s="2">
        <f t="shared" si="58"/>
        <v>2253.1999999999998</v>
      </c>
      <c r="I148" s="49">
        <f t="shared" si="59"/>
        <v>-8.0552103674773612</v>
      </c>
    </row>
    <row r="149" spans="1:10" x14ac:dyDescent="0.2">
      <c r="A149" s="30">
        <f t="shared" si="2"/>
        <v>39877</v>
      </c>
      <c r="C149">
        <v>745.9</v>
      </c>
      <c r="D149">
        <v>766</v>
      </c>
      <c r="E149">
        <v>1327.3</v>
      </c>
      <c r="F149">
        <v>1523.3</v>
      </c>
      <c r="G149" s="10">
        <f t="shared" si="58"/>
        <v>2073.1999999999998</v>
      </c>
      <c r="H149" s="2">
        <f t="shared" si="58"/>
        <v>2289.3000000000002</v>
      </c>
      <c r="I149" s="49">
        <f t="shared" si="59"/>
        <v>-9.4395666797711275</v>
      </c>
    </row>
    <row r="150" spans="1:10" x14ac:dyDescent="0.2">
      <c r="A150" s="30">
        <f t="shared" si="2"/>
        <v>39884</v>
      </c>
      <c r="C150">
        <v>709</v>
      </c>
      <c r="D150">
        <v>737.5</v>
      </c>
      <c r="E150">
        <v>1380.3</v>
      </c>
      <c r="F150">
        <v>1600</v>
      </c>
      <c r="G150" s="10">
        <f t="shared" ref="G150:H152" si="60">+C150+E150</f>
        <v>2089.3000000000002</v>
      </c>
      <c r="H150" s="2">
        <f t="shared" si="60"/>
        <v>2337.5</v>
      </c>
      <c r="I150" s="49">
        <f t="shared" si="59"/>
        <v>-10.618181818181816</v>
      </c>
    </row>
    <row r="151" spans="1:10" x14ac:dyDescent="0.2">
      <c r="A151" s="30">
        <f t="shared" si="2"/>
        <v>39891</v>
      </c>
      <c r="C151">
        <v>699.7</v>
      </c>
      <c r="D151">
        <v>633.70000000000005</v>
      </c>
      <c r="E151">
        <v>1390.9</v>
      </c>
      <c r="F151">
        <v>1709.1</v>
      </c>
      <c r="G151" s="10">
        <f t="shared" si="60"/>
        <v>2090.6000000000004</v>
      </c>
      <c r="H151" s="2">
        <f t="shared" si="60"/>
        <v>2342.8000000000002</v>
      </c>
      <c r="I151" s="49">
        <f t="shared" si="59"/>
        <v>-10.764896704797666</v>
      </c>
    </row>
    <row r="152" spans="1:10" x14ac:dyDescent="0.2">
      <c r="A152" s="30">
        <f t="shared" si="2"/>
        <v>39898</v>
      </c>
      <c r="C152">
        <v>691.9</v>
      </c>
      <c r="D152">
        <v>686.1</v>
      </c>
      <c r="E152">
        <v>1515</v>
      </c>
      <c r="F152">
        <v>1715.7</v>
      </c>
      <c r="G152" s="10">
        <f t="shared" si="60"/>
        <v>2206.9</v>
      </c>
      <c r="H152" s="2">
        <f t="shared" si="60"/>
        <v>2401.8000000000002</v>
      </c>
      <c r="I152" s="49">
        <f t="shared" si="59"/>
        <v>-8.1147472728786756</v>
      </c>
    </row>
    <row r="153" spans="1:10" x14ac:dyDescent="0.2">
      <c r="A153" s="30">
        <f t="shared" si="2"/>
        <v>39905</v>
      </c>
      <c r="C153">
        <v>689.1</v>
      </c>
      <c r="D153">
        <v>703.4</v>
      </c>
      <c r="E153">
        <v>1540</v>
      </c>
      <c r="F153">
        <v>1767.8</v>
      </c>
      <c r="G153" s="10">
        <f t="shared" ref="G153:G184" si="61">+C153+E153</f>
        <v>2229.1</v>
      </c>
      <c r="H153" s="2">
        <f t="shared" ref="H153:H184" si="62">+D153+F153</f>
        <v>2471.1999999999998</v>
      </c>
      <c r="I153" s="49">
        <f t="shared" ref="I153:I184" si="63">+(G153/H153-1)*100</f>
        <v>-9.796859825186143</v>
      </c>
    </row>
    <row r="154" spans="1:10" x14ac:dyDescent="0.2">
      <c r="A154" s="30">
        <f t="shared" si="2"/>
        <v>39912</v>
      </c>
      <c r="C154">
        <v>671.6</v>
      </c>
      <c r="D154">
        <v>655.20000000000005</v>
      </c>
      <c r="E154">
        <v>1558.2</v>
      </c>
      <c r="F154">
        <v>1846.2</v>
      </c>
      <c r="G154" s="10">
        <f t="shared" si="61"/>
        <v>2229.8000000000002</v>
      </c>
      <c r="H154" s="2">
        <f t="shared" si="62"/>
        <v>2501.4</v>
      </c>
      <c r="I154" s="49">
        <f t="shared" si="63"/>
        <v>-10.857919565043572</v>
      </c>
    </row>
    <row r="155" spans="1:10" x14ac:dyDescent="0.2">
      <c r="A155" s="30">
        <f t="shared" si="2"/>
        <v>39919</v>
      </c>
      <c r="C155">
        <v>610.1</v>
      </c>
      <c r="D155">
        <v>639.79999999999995</v>
      </c>
      <c r="E155">
        <v>1634.1</v>
      </c>
      <c r="F155">
        <v>1897.5</v>
      </c>
      <c r="G155" s="10">
        <f t="shared" si="61"/>
        <v>2244.1999999999998</v>
      </c>
      <c r="H155" s="2">
        <f t="shared" si="62"/>
        <v>2537.3000000000002</v>
      </c>
      <c r="I155" s="49">
        <f t="shared" si="63"/>
        <v>-11.551649391085029</v>
      </c>
    </row>
    <row r="156" spans="1:10" x14ac:dyDescent="0.2">
      <c r="A156" s="30">
        <f t="shared" si="2"/>
        <v>39926</v>
      </c>
      <c r="C156">
        <v>574.1</v>
      </c>
      <c r="D156">
        <v>601.6</v>
      </c>
      <c r="E156">
        <v>1697</v>
      </c>
      <c r="F156">
        <v>1961</v>
      </c>
      <c r="G156" s="10">
        <f t="shared" si="61"/>
        <v>2271.1</v>
      </c>
      <c r="H156" s="2">
        <f t="shared" si="62"/>
        <v>2562.6</v>
      </c>
      <c r="I156" s="49">
        <f t="shared" si="63"/>
        <v>-11.375165847186452</v>
      </c>
    </row>
    <row r="157" spans="1:10" x14ac:dyDescent="0.2">
      <c r="A157" s="30">
        <f t="shared" si="2"/>
        <v>39933</v>
      </c>
      <c r="C157">
        <v>589.20000000000005</v>
      </c>
      <c r="D157">
        <v>573</v>
      </c>
      <c r="E157">
        <v>1700.3</v>
      </c>
      <c r="F157">
        <v>1990.2</v>
      </c>
      <c r="G157" s="10">
        <f t="shared" si="61"/>
        <v>2289.5</v>
      </c>
      <c r="H157" s="2">
        <f t="shared" si="62"/>
        <v>2563.1999999999998</v>
      </c>
      <c r="I157" s="49">
        <f t="shared" si="63"/>
        <v>-10.678058676654178</v>
      </c>
      <c r="J157">
        <v>80.400000000000006</v>
      </c>
    </row>
    <row r="158" spans="1:10" x14ac:dyDescent="0.2">
      <c r="A158" s="30">
        <f t="shared" si="2"/>
        <v>39940</v>
      </c>
      <c r="C158">
        <v>557</v>
      </c>
      <c r="D158">
        <v>541.20000000000005</v>
      </c>
      <c r="E158">
        <v>1741.6</v>
      </c>
      <c r="F158">
        <v>2025.4</v>
      </c>
      <c r="G158" s="10">
        <f t="shared" si="61"/>
        <v>2298.6</v>
      </c>
      <c r="H158" s="2">
        <f t="shared" si="62"/>
        <v>2566.6000000000004</v>
      </c>
      <c r="I158" s="49">
        <f t="shared" si="63"/>
        <v>-10.441829657913203</v>
      </c>
      <c r="J158">
        <v>80.400000000000006</v>
      </c>
    </row>
    <row r="159" spans="1:10" x14ac:dyDescent="0.2">
      <c r="A159" s="30">
        <f t="shared" si="2"/>
        <v>39947</v>
      </c>
      <c r="C159">
        <v>552.29999999999995</v>
      </c>
      <c r="D159">
        <v>579.4</v>
      </c>
      <c r="E159">
        <v>1798.3</v>
      </c>
      <c r="F159">
        <v>2088.9</v>
      </c>
      <c r="G159" s="10">
        <f t="shared" si="61"/>
        <v>2350.6</v>
      </c>
      <c r="H159" s="2">
        <f t="shared" si="62"/>
        <v>2668.3</v>
      </c>
      <c r="I159" s="49">
        <f t="shared" si="63"/>
        <v>-11.906457294906881</v>
      </c>
      <c r="J159">
        <v>80.8</v>
      </c>
    </row>
    <row r="160" spans="1:10" x14ac:dyDescent="0.2">
      <c r="A160" s="30">
        <f t="shared" si="2"/>
        <v>39954</v>
      </c>
      <c r="C160">
        <v>553.20000000000005</v>
      </c>
      <c r="D160">
        <v>610.9</v>
      </c>
      <c r="E160">
        <v>1850.2</v>
      </c>
      <c r="F160">
        <v>2134.5</v>
      </c>
      <c r="G160" s="10">
        <f t="shared" si="61"/>
        <v>2403.4</v>
      </c>
      <c r="H160" s="2">
        <f t="shared" si="62"/>
        <v>2745.4</v>
      </c>
      <c r="I160" s="49">
        <f t="shared" si="63"/>
        <v>-12.457201136446416</v>
      </c>
      <c r="J160">
        <v>80.8</v>
      </c>
    </row>
    <row r="161" spans="1:10" x14ac:dyDescent="0.2">
      <c r="A161" s="30">
        <f t="shared" si="2"/>
        <v>39961</v>
      </c>
      <c r="C161">
        <v>523.4</v>
      </c>
      <c r="D161">
        <v>601.1</v>
      </c>
      <c r="E161">
        <v>1864.4</v>
      </c>
      <c r="F161">
        <v>2165.1999999999998</v>
      </c>
      <c r="G161" s="10">
        <f t="shared" si="61"/>
        <v>2387.8000000000002</v>
      </c>
      <c r="H161" s="2">
        <f t="shared" si="62"/>
        <v>2766.2999999999997</v>
      </c>
      <c r="I161" s="49">
        <f t="shared" si="63"/>
        <v>-13.682536239742603</v>
      </c>
      <c r="J161">
        <v>80.8</v>
      </c>
    </row>
    <row r="162" spans="1:10" x14ac:dyDescent="0.2">
      <c r="A162" s="30">
        <f t="shared" si="2"/>
        <v>39968</v>
      </c>
      <c r="C162">
        <v>526.79999999999995</v>
      </c>
      <c r="D162">
        <v>601.1</v>
      </c>
      <c r="E162">
        <v>1872.2</v>
      </c>
      <c r="F162">
        <v>2196</v>
      </c>
      <c r="G162" s="10">
        <f t="shared" si="61"/>
        <v>2399</v>
      </c>
      <c r="H162" s="2">
        <f t="shared" si="62"/>
        <v>2797.1</v>
      </c>
      <c r="I162" s="49">
        <f t="shared" si="63"/>
        <v>-14.232598047978263</v>
      </c>
      <c r="J162">
        <v>80.8</v>
      </c>
    </row>
    <row r="163" spans="1:10" x14ac:dyDescent="0.2">
      <c r="A163" s="30">
        <f t="shared" si="2"/>
        <v>39975</v>
      </c>
      <c r="C163">
        <v>528.5</v>
      </c>
      <c r="D163">
        <v>554</v>
      </c>
      <c r="E163">
        <v>1875.8</v>
      </c>
      <c r="F163">
        <v>2270.3000000000002</v>
      </c>
      <c r="G163" s="10">
        <f t="shared" si="61"/>
        <v>2404.3000000000002</v>
      </c>
      <c r="H163" s="2">
        <f t="shared" si="62"/>
        <v>2824.3</v>
      </c>
      <c r="I163" s="49">
        <f t="shared" si="63"/>
        <v>-14.870941472223208</v>
      </c>
      <c r="J163">
        <v>80.8</v>
      </c>
    </row>
    <row r="164" spans="1:10" x14ac:dyDescent="0.2">
      <c r="A164" s="30">
        <f t="shared" si="2"/>
        <v>39982</v>
      </c>
      <c r="C164">
        <v>481.4</v>
      </c>
      <c r="D164">
        <v>509.4</v>
      </c>
      <c r="E164">
        <v>1952.2</v>
      </c>
      <c r="F164">
        <v>2337.5</v>
      </c>
      <c r="G164" s="10">
        <f t="shared" si="61"/>
        <v>2433.6</v>
      </c>
      <c r="H164" s="2">
        <f t="shared" si="62"/>
        <v>2846.9</v>
      </c>
      <c r="I164" s="49">
        <f t="shared" si="63"/>
        <v>-14.517545400259934</v>
      </c>
      <c r="J164">
        <v>80.8</v>
      </c>
    </row>
    <row r="165" spans="1:10" x14ac:dyDescent="0.2">
      <c r="A165" s="30">
        <f t="shared" si="2"/>
        <v>39989</v>
      </c>
      <c r="C165">
        <v>502.4</v>
      </c>
      <c r="D165">
        <v>531.6</v>
      </c>
      <c r="E165">
        <v>1998.4</v>
      </c>
      <c r="F165">
        <v>2371.8000000000002</v>
      </c>
      <c r="G165" s="10">
        <f t="shared" si="61"/>
        <v>2500.8000000000002</v>
      </c>
      <c r="H165" s="2">
        <f t="shared" si="62"/>
        <v>2903.4</v>
      </c>
      <c r="I165" s="49">
        <f t="shared" si="63"/>
        <v>-13.866501343252736</v>
      </c>
      <c r="J165">
        <v>80.8</v>
      </c>
    </row>
    <row r="166" spans="1:10" x14ac:dyDescent="0.2">
      <c r="A166" s="30">
        <f t="shared" si="2"/>
        <v>39996</v>
      </c>
      <c r="C166">
        <v>510.4</v>
      </c>
      <c r="D166">
        <v>513.29999999999995</v>
      </c>
      <c r="E166">
        <v>2001.7</v>
      </c>
      <c r="F166">
        <v>2404.6</v>
      </c>
      <c r="G166" s="10">
        <f t="shared" si="61"/>
        <v>2512.1</v>
      </c>
      <c r="H166" s="2">
        <f t="shared" si="62"/>
        <v>2917.8999999999996</v>
      </c>
      <c r="I166" s="49">
        <f t="shared" si="63"/>
        <v>-13.907262072038106</v>
      </c>
      <c r="J166">
        <v>80.900000000000006</v>
      </c>
    </row>
    <row r="167" spans="1:10" x14ac:dyDescent="0.2">
      <c r="A167" s="30">
        <f t="shared" si="2"/>
        <v>40003</v>
      </c>
      <c r="C167">
        <v>489</v>
      </c>
      <c r="D167">
        <v>507.2</v>
      </c>
      <c r="E167">
        <v>2064.5</v>
      </c>
      <c r="F167">
        <v>2431.1999999999998</v>
      </c>
      <c r="G167" s="10">
        <f t="shared" si="61"/>
        <v>2553.5</v>
      </c>
      <c r="H167" s="2">
        <f t="shared" si="62"/>
        <v>2938.3999999999996</v>
      </c>
      <c r="I167" s="49">
        <f t="shared" si="63"/>
        <v>-13.098965423359644</v>
      </c>
      <c r="J167">
        <v>80.900000000000006</v>
      </c>
    </row>
    <row r="168" spans="1:10" x14ac:dyDescent="0.2">
      <c r="A168" s="30">
        <f t="shared" si="2"/>
        <v>40010</v>
      </c>
      <c r="C168">
        <v>445.7</v>
      </c>
      <c r="D168">
        <v>512.5</v>
      </c>
      <c r="E168">
        <v>2129.6</v>
      </c>
      <c r="F168">
        <v>2436.3000000000002</v>
      </c>
      <c r="G168" s="10">
        <f t="shared" si="61"/>
        <v>2575.2999999999997</v>
      </c>
      <c r="H168" s="2">
        <f t="shared" si="62"/>
        <v>2948.8</v>
      </c>
      <c r="I168" s="49">
        <f t="shared" si="63"/>
        <v>-12.666169289202401</v>
      </c>
      <c r="J168">
        <v>80.900000000000006</v>
      </c>
    </row>
    <row r="169" spans="1:10" x14ac:dyDescent="0.2">
      <c r="A169" s="30">
        <f t="shared" si="2"/>
        <v>40017</v>
      </c>
      <c r="C169">
        <v>486.5</v>
      </c>
      <c r="D169">
        <v>475.4</v>
      </c>
      <c r="E169">
        <v>2141.3000000000002</v>
      </c>
      <c r="F169">
        <v>2538</v>
      </c>
      <c r="G169" s="10">
        <f t="shared" si="61"/>
        <v>2627.8</v>
      </c>
      <c r="H169" s="2">
        <f t="shared" si="62"/>
        <v>3013.4</v>
      </c>
      <c r="I169" s="49">
        <f t="shared" si="63"/>
        <v>-12.79617707572841</v>
      </c>
      <c r="J169">
        <v>161.9</v>
      </c>
    </row>
    <row r="170" spans="1:10" x14ac:dyDescent="0.2">
      <c r="A170" s="30">
        <f t="shared" si="2"/>
        <v>40024</v>
      </c>
      <c r="C170">
        <v>422.9</v>
      </c>
      <c r="D170">
        <v>468.6</v>
      </c>
      <c r="E170">
        <v>2204.9</v>
      </c>
      <c r="F170">
        <v>2553.1999999999998</v>
      </c>
      <c r="G170" s="10">
        <f t="shared" si="61"/>
        <v>2627.8</v>
      </c>
      <c r="H170" s="2">
        <f t="shared" si="62"/>
        <v>3021.7999999999997</v>
      </c>
      <c r="I170" s="49">
        <f t="shared" si="63"/>
        <v>-13.038586273082252</v>
      </c>
      <c r="J170">
        <v>162.1</v>
      </c>
    </row>
    <row r="171" spans="1:10" x14ac:dyDescent="0.2">
      <c r="A171" s="30">
        <f t="shared" si="2"/>
        <v>40031</v>
      </c>
      <c r="C171">
        <v>454.5</v>
      </c>
      <c r="D171">
        <v>430.6</v>
      </c>
      <c r="E171">
        <v>2206.9</v>
      </c>
      <c r="F171">
        <v>2592.1</v>
      </c>
      <c r="G171" s="10">
        <f t="shared" si="61"/>
        <v>2661.4</v>
      </c>
      <c r="H171" s="2">
        <f t="shared" si="62"/>
        <v>3022.7</v>
      </c>
      <c r="I171" s="49">
        <f t="shared" si="63"/>
        <v>-11.952889800509469</v>
      </c>
      <c r="J171">
        <v>196.5</v>
      </c>
    </row>
    <row r="172" spans="1:10" x14ac:dyDescent="0.2">
      <c r="A172" s="30">
        <f t="shared" si="2"/>
        <v>40038</v>
      </c>
      <c r="C172">
        <v>413.9</v>
      </c>
      <c r="D172">
        <v>350</v>
      </c>
      <c r="E172">
        <v>2253.4</v>
      </c>
      <c r="F172">
        <v>2599.9</v>
      </c>
      <c r="G172" s="10">
        <f t="shared" si="61"/>
        <v>2667.3</v>
      </c>
      <c r="H172" s="2">
        <f t="shared" si="62"/>
        <v>2949.9</v>
      </c>
      <c r="I172" s="49">
        <f t="shared" si="63"/>
        <v>-9.5799857622292262</v>
      </c>
      <c r="J172">
        <v>196.5</v>
      </c>
    </row>
    <row r="173" spans="1:10" x14ac:dyDescent="0.2">
      <c r="A173" s="30">
        <f t="shared" si="2"/>
        <v>40045</v>
      </c>
      <c r="C173">
        <v>409.3</v>
      </c>
      <c r="D173">
        <v>274.10000000000002</v>
      </c>
      <c r="E173">
        <v>2394.5</v>
      </c>
      <c r="F173">
        <v>2679.7</v>
      </c>
      <c r="G173" s="10">
        <f t="shared" si="61"/>
        <v>2803.8</v>
      </c>
      <c r="H173" s="2">
        <f t="shared" si="62"/>
        <v>2953.7999999999997</v>
      </c>
      <c r="I173" s="49">
        <f t="shared" si="63"/>
        <v>-5.078204346942905</v>
      </c>
      <c r="J173">
        <v>196.5</v>
      </c>
    </row>
    <row r="174" spans="1:10" x14ac:dyDescent="0.2">
      <c r="A174" s="30">
        <f t="shared" si="2"/>
        <v>40052</v>
      </c>
      <c r="C174">
        <v>384.1</v>
      </c>
      <c r="D174">
        <v>270.60000000000002</v>
      </c>
      <c r="E174">
        <v>2408</v>
      </c>
      <c r="F174">
        <v>2683.2</v>
      </c>
      <c r="G174" s="10">
        <f t="shared" si="61"/>
        <v>2792.1</v>
      </c>
      <c r="H174" s="2">
        <f t="shared" si="62"/>
        <v>2953.7999999999997</v>
      </c>
      <c r="I174" s="49">
        <f t="shared" si="63"/>
        <v>-5.4743042860044611</v>
      </c>
      <c r="J174">
        <v>247.2</v>
      </c>
    </row>
    <row r="175" spans="1:10" x14ac:dyDescent="0.2">
      <c r="A175" s="30">
        <f t="shared" si="2"/>
        <v>40059</v>
      </c>
      <c r="C175">
        <v>706.3</v>
      </c>
      <c r="D175">
        <v>1204.3</v>
      </c>
      <c r="E175">
        <v>1.2</v>
      </c>
      <c r="F175">
        <v>1.6</v>
      </c>
      <c r="G175" s="10">
        <f t="shared" si="61"/>
        <v>707.5</v>
      </c>
      <c r="H175" s="2">
        <f t="shared" si="62"/>
        <v>1205.8999999999999</v>
      </c>
      <c r="I175" s="49">
        <f t="shared" si="63"/>
        <v>-41.330126876192054</v>
      </c>
    </row>
    <row r="176" spans="1:10" x14ac:dyDescent="0.2">
      <c r="A176" s="30">
        <f t="shared" si="2"/>
        <v>40066</v>
      </c>
      <c r="C176">
        <v>693.1</v>
      </c>
      <c r="D176">
        <v>1178.3</v>
      </c>
      <c r="E176">
        <v>24.1</v>
      </c>
      <c r="F176">
        <v>109</v>
      </c>
      <c r="G176" s="10">
        <f t="shared" si="61"/>
        <v>717.2</v>
      </c>
      <c r="H176" s="2">
        <f t="shared" si="62"/>
        <v>1287.3</v>
      </c>
      <c r="I176" s="49">
        <f t="shared" si="63"/>
        <v>-44.286491105414427</v>
      </c>
    </row>
    <row r="177" spans="1:10" x14ac:dyDescent="0.2">
      <c r="A177" s="30">
        <f t="shared" si="2"/>
        <v>40073</v>
      </c>
      <c r="C177">
        <v>707.8</v>
      </c>
      <c r="D177">
        <v>1188.5999999999999</v>
      </c>
      <c r="E177">
        <v>65.400000000000006</v>
      </c>
      <c r="F177">
        <v>121</v>
      </c>
      <c r="G177" s="10">
        <f t="shared" si="61"/>
        <v>773.19999999999993</v>
      </c>
      <c r="H177" s="2">
        <f t="shared" si="62"/>
        <v>1309.5999999999999</v>
      </c>
      <c r="I177" s="49">
        <f t="shared" si="63"/>
        <v>-40.959071472205252</v>
      </c>
    </row>
    <row r="178" spans="1:10" x14ac:dyDescent="0.2">
      <c r="A178" s="30">
        <f t="shared" si="2"/>
        <v>40080</v>
      </c>
      <c r="C178">
        <v>736</v>
      </c>
      <c r="D178">
        <v>1170.3</v>
      </c>
      <c r="E178">
        <v>103.9</v>
      </c>
      <c r="F178">
        <v>132.4</v>
      </c>
      <c r="G178" s="10">
        <f t="shared" si="61"/>
        <v>839.9</v>
      </c>
      <c r="H178" s="2">
        <f t="shared" si="62"/>
        <v>1302.7</v>
      </c>
      <c r="I178" s="49">
        <f t="shared" si="63"/>
        <v>-35.526214784677975</v>
      </c>
    </row>
    <row r="179" spans="1:10" x14ac:dyDescent="0.2">
      <c r="A179" s="30">
        <f t="shared" si="2"/>
        <v>40087</v>
      </c>
      <c r="C179">
        <v>763.1</v>
      </c>
      <c r="D179">
        <v>1221.0999999999999</v>
      </c>
      <c r="E179">
        <v>164.9</v>
      </c>
      <c r="F179">
        <v>175.7</v>
      </c>
      <c r="G179" s="10">
        <f t="shared" si="61"/>
        <v>928</v>
      </c>
      <c r="H179" s="2">
        <f t="shared" si="62"/>
        <v>1396.8</v>
      </c>
      <c r="I179" s="49">
        <f t="shared" si="63"/>
        <v>-33.562428407789234</v>
      </c>
    </row>
    <row r="180" spans="1:10" x14ac:dyDescent="0.2">
      <c r="A180" s="30">
        <f t="shared" si="2"/>
        <v>40094</v>
      </c>
      <c r="C180">
        <v>778.7</v>
      </c>
      <c r="D180">
        <v>1238.0999999999999</v>
      </c>
      <c r="E180">
        <v>167.6</v>
      </c>
      <c r="F180">
        <v>180.1</v>
      </c>
      <c r="G180" s="10">
        <f t="shared" si="61"/>
        <v>946.30000000000007</v>
      </c>
      <c r="H180" s="2">
        <f t="shared" si="62"/>
        <v>1418.1999999999998</v>
      </c>
      <c r="I180" s="49">
        <f t="shared" si="63"/>
        <v>-33.274573402905069</v>
      </c>
    </row>
    <row r="181" spans="1:10" x14ac:dyDescent="0.2">
      <c r="A181" s="30">
        <f t="shared" si="2"/>
        <v>40101</v>
      </c>
      <c r="C181">
        <v>772</v>
      </c>
      <c r="D181">
        <v>1047.3</v>
      </c>
      <c r="E181">
        <v>217.4</v>
      </c>
      <c r="F181">
        <v>339.1</v>
      </c>
      <c r="G181" s="10">
        <f t="shared" si="61"/>
        <v>989.4</v>
      </c>
      <c r="H181" s="2">
        <f t="shared" si="62"/>
        <v>1386.4</v>
      </c>
      <c r="I181" s="49">
        <f t="shared" si="63"/>
        <v>-28.635314483554541</v>
      </c>
    </row>
    <row r="182" spans="1:10" x14ac:dyDescent="0.2">
      <c r="A182" s="30">
        <f t="shared" si="2"/>
        <v>40108</v>
      </c>
      <c r="C182">
        <v>771.2</v>
      </c>
      <c r="D182">
        <v>1094.0999999999999</v>
      </c>
      <c r="E182">
        <v>239.2</v>
      </c>
      <c r="F182">
        <v>369.6</v>
      </c>
      <c r="G182" s="10">
        <f t="shared" si="61"/>
        <v>1010.4000000000001</v>
      </c>
      <c r="H182" s="2">
        <f t="shared" si="62"/>
        <v>1463.6999999999998</v>
      </c>
      <c r="I182" s="49">
        <f t="shared" si="63"/>
        <v>-30.969460955113735</v>
      </c>
    </row>
    <row r="183" spans="1:10" x14ac:dyDescent="0.2">
      <c r="A183" s="30">
        <f t="shared" si="2"/>
        <v>40115</v>
      </c>
      <c r="C183">
        <v>770.3</v>
      </c>
      <c r="D183">
        <v>1168.2</v>
      </c>
      <c r="E183">
        <v>286.10000000000002</v>
      </c>
      <c r="F183">
        <v>393</v>
      </c>
      <c r="G183" s="10">
        <f t="shared" si="61"/>
        <v>1056.4000000000001</v>
      </c>
      <c r="H183" s="2">
        <f t="shared" si="62"/>
        <v>1561.2</v>
      </c>
      <c r="I183" s="49">
        <f t="shared" si="63"/>
        <v>-32.334101972841403</v>
      </c>
    </row>
    <row r="184" spans="1:10" x14ac:dyDescent="0.2">
      <c r="A184" s="30">
        <f t="shared" si="2"/>
        <v>40122</v>
      </c>
      <c r="C184">
        <v>756.9</v>
      </c>
      <c r="D184">
        <v>1123.9000000000001</v>
      </c>
      <c r="E184">
        <v>426.2</v>
      </c>
      <c r="F184">
        <v>481.9</v>
      </c>
      <c r="G184" s="10">
        <f t="shared" si="61"/>
        <v>1183.0999999999999</v>
      </c>
      <c r="H184" s="2">
        <f t="shared" si="62"/>
        <v>1605.8000000000002</v>
      </c>
      <c r="I184" s="49">
        <f t="shared" si="63"/>
        <v>-26.323327936231177</v>
      </c>
    </row>
    <row r="185" spans="1:10" x14ac:dyDescent="0.2">
      <c r="A185" s="30">
        <f t="shared" si="2"/>
        <v>40129</v>
      </c>
      <c r="C185">
        <v>721.1</v>
      </c>
      <c r="D185">
        <v>1123.9000000000001</v>
      </c>
      <c r="E185">
        <v>467.6</v>
      </c>
      <c r="F185">
        <v>481.9</v>
      </c>
      <c r="G185" s="10">
        <f t="shared" ref="G185:G216" si="64">+C185+E185</f>
        <v>1188.7</v>
      </c>
      <c r="H185" s="2">
        <f t="shared" ref="H185:H216" si="65">+D185+F185</f>
        <v>1605.8000000000002</v>
      </c>
      <c r="I185" s="49">
        <f t="shared" ref="I185:I216" si="66">+(G185/H185-1)*100</f>
        <v>-25.974592103624371</v>
      </c>
    </row>
    <row r="186" spans="1:10" x14ac:dyDescent="0.2">
      <c r="A186" s="30">
        <f t="shared" si="2"/>
        <v>40136</v>
      </c>
      <c r="C186">
        <v>636.29999999999995</v>
      </c>
      <c r="D186">
        <v>1160.5</v>
      </c>
      <c r="E186">
        <v>538.29999999999995</v>
      </c>
      <c r="F186">
        <v>542.20000000000005</v>
      </c>
      <c r="G186" s="10">
        <f t="shared" si="64"/>
        <v>1174.5999999999999</v>
      </c>
      <c r="H186" s="2">
        <f t="shared" si="65"/>
        <v>1702.7</v>
      </c>
      <c r="I186" s="49">
        <f t="shared" si="66"/>
        <v>-31.015446056263585</v>
      </c>
    </row>
    <row r="187" spans="1:10" x14ac:dyDescent="0.2">
      <c r="A187" s="30">
        <f t="shared" si="2"/>
        <v>40143</v>
      </c>
      <c r="C187">
        <v>636.4</v>
      </c>
      <c r="D187">
        <v>1101</v>
      </c>
      <c r="E187">
        <v>566.6</v>
      </c>
      <c r="F187">
        <v>610.4</v>
      </c>
      <c r="G187" s="10">
        <f t="shared" si="64"/>
        <v>1203</v>
      </c>
      <c r="H187" s="2">
        <f t="shared" si="65"/>
        <v>1711.4</v>
      </c>
      <c r="I187" s="49">
        <f t="shared" si="66"/>
        <v>-29.706672899380628</v>
      </c>
    </row>
    <row r="188" spans="1:10" x14ac:dyDescent="0.2">
      <c r="A188" s="30">
        <f t="shared" si="2"/>
        <v>40150</v>
      </c>
      <c r="C188">
        <v>675.5</v>
      </c>
      <c r="D188">
        <v>1082.5999999999999</v>
      </c>
      <c r="E188">
        <v>640.79999999999995</v>
      </c>
      <c r="F188">
        <v>631.6</v>
      </c>
      <c r="G188" s="10">
        <f t="shared" si="64"/>
        <v>1316.3</v>
      </c>
      <c r="H188" s="2">
        <f t="shared" si="65"/>
        <v>1714.1999999999998</v>
      </c>
      <c r="I188" s="49">
        <f t="shared" si="66"/>
        <v>-23.211993933029984</v>
      </c>
      <c r="J188">
        <v>2.8</v>
      </c>
    </row>
    <row r="189" spans="1:10" x14ac:dyDescent="0.2">
      <c r="A189" s="30">
        <f t="shared" si="2"/>
        <v>40157</v>
      </c>
      <c r="C189">
        <v>641.70000000000005</v>
      </c>
      <c r="D189">
        <v>1042.5</v>
      </c>
      <c r="E189">
        <v>651.4</v>
      </c>
      <c r="F189">
        <v>653.4</v>
      </c>
      <c r="G189" s="10">
        <f t="shared" si="64"/>
        <v>1293.0999999999999</v>
      </c>
      <c r="H189" s="2">
        <f t="shared" si="65"/>
        <v>1695.9</v>
      </c>
      <c r="I189" s="49">
        <f t="shared" si="66"/>
        <v>-23.751400436346493</v>
      </c>
      <c r="J189">
        <v>2.8</v>
      </c>
    </row>
    <row r="190" spans="1:10" x14ac:dyDescent="0.2">
      <c r="A190" s="30">
        <f t="shared" si="2"/>
        <v>40164</v>
      </c>
      <c r="C190">
        <v>648.20000000000005</v>
      </c>
      <c r="D190">
        <v>984</v>
      </c>
      <c r="E190">
        <v>673.8</v>
      </c>
      <c r="F190">
        <v>710.5</v>
      </c>
      <c r="G190" s="10">
        <f t="shared" si="64"/>
        <v>1322</v>
      </c>
      <c r="H190" s="2">
        <f t="shared" si="65"/>
        <v>1694.5</v>
      </c>
      <c r="I190" s="49">
        <f t="shared" si="66"/>
        <v>-21.982885807022722</v>
      </c>
      <c r="J190">
        <v>2.8</v>
      </c>
    </row>
    <row r="191" spans="1:10" x14ac:dyDescent="0.2">
      <c r="A191" s="30">
        <f t="shared" si="2"/>
        <v>40171</v>
      </c>
      <c r="C191">
        <v>671.8</v>
      </c>
      <c r="D191">
        <v>993.8</v>
      </c>
      <c r="E191">
        <v>723.2</v>
      </c>
      <c r="F191">
        <v>788.6</v>
      </c>
      <c r="G191" s="10">
        <f t="shared" si="64"/>
        <v>1395</v>
      </c>
      <c r="H191" s="2">
        <f t="shared" si="65"/>
        <v>1782.4</v>
      </c>
      <c r="I191" s="49">
        <f t="shared" si="66"/>
        <v>-21.734739676840221</v>
      </c>
      <c r="J191">
        <v>2.8</v>
      </c>
    </row>
    <row r="192" spans="1:10" x14ac:dyDescent="0.2">
      <c r="A192" s="30">
        <f t="shared" si="2"/>
        <v>40178</v>
      </c>
      <c r="C192">
        <v>692.2</v>
      </c>
      <c r="D192">
        <v>1036.0999999999999</v>
      </c>
      <c r="E192">
        <v>789.7</v>
      </c>
      <c r="F192">
        <v>803.8</v>
      </c>
      <c r="G192" s="10">
        <f t="shared" si="64"/>
        <v>1481.9</v>
      </c>
      <c r="H192" s="2">
        <f t="shared" si="65"/>
        <v>1839.8999999999999</v>
      </c>
      <c r="I192" s="49">
        <f t="shared" si="66"/>
        <v>-19.457579216261745</v>
      </c>
      <c r="J192">
        <v>2.8</v>
      </c>
    </row>
    <row r="193" spans="1:10" x14ac:dyDescent="0.2">
      <c r="A193" s="30">
        <f t="shared" si="2"/>
        <v>40185</v>
      </c>
      <c r="C193">
        <v>672.1</v>
      </c>
      <c r="D193">
        <v>987.7</v>
      </c>
      <c r="E193">
        <v>841.9</v>
      </c>
      <c r="F193">
        <v>886.9</v>
      </c>
      <c r="G193" s="10">
        <f t="shared" si="64"/>
        <v>1514</v>
      </c>
      <c r="H193" s="2">
        <f t="shared" si="65"/>
        <v>1874.6</v>
      </c>
      <c r="I193" s="49">
        <f t="shared" si="66"/>
        <v>-19.23610370212312</v>
      </c>
      <c r="J193">
        <v>2.8</v>
      </c>
    </row>
    <row r="194" spans="1:10" x14ac:dyDescent="0.2">
      <c r="A194" s="30">
        <f t="shared" si="2"/>
        <v>40192</v>
      </c>
      <c r="C194">
        <v>612.6</v>
      </c>
      <c r="D194">
        <v>930</v>
      </c>
      <c r="E194">
        <v>902.1</v>
      </c>
      <c r="F194">
        <v>967</v>
      </c>
      <c r="G194" s="10">
        <f t="shared" si="64"/>
        <v>1514.7</v>
      </c>
      <c r="H194" s="2">
        <f t="shared" si="65"/>
        <v>1897</v>
      </c>
      <c r="I194" s="49">
        <f t="shared" si="66"/>
        <v>-20.152872957301003</v>
      </c>
      <c r="J194">
        <v>8.8000000000000007</v>
      </c>
    </row>
    <row r="195" spans="1:10" x14ac:dyDescent="0.2">
      <c r="A195" s="30">
        <f t="shared" si="2"/>
        <v>40199</v>
      </c>
      <c r="C195">
        <v>610</v>
      </c>
      <c r="D195">
        <v>881.3</v>
      </c>
      <c r="E195">
        <v>978.4</v>
      </c>
      <c r="F195">
        <v>1018.1</v>
      </c>
      <c r="G195" s="10">
        <f t="shared" si="64"/>
        <v>1588.4</v>
      </c>
      <c r="H195" s="2">
        <f t="shared" si="65"/>
        <v>1899.4</v>
      </c>
      <c r="I195" s="49">
        <f t="shared" si="66"/>
        <v>-16.373591660524379</v>
      </c>
      <c r="J195">
        <v>17.399999999999999</v>
      </c>
    </row>
    <row r="196" spans="1:10" x14ac:dyDescent="0.2">
      <c r="A196" s="30">
        <f t="shared" si="2"/>
        <v>40206</v>
      </c>
      <c r="C196">
        <v>566.70000000000005</v>
      </c>
      <c r="D196">
        <v>926.7</v>
      </c>
      <c r="E196">
        <v>1042.2</v>
      </c>
      <c r="F196">
        <v>1055.5999999999999</v>
      </c>
      <c r="G196" s="10">
        <f t="shared" si="64"/>
        <v>1608.9</v>
      </c>
      <c r="H196" s="2">
        <f t="shared" si="65"/>
        <v>1982.3</v>
      </c>
      <c r="I196" s="49">
        <f t="shared" si="66"/>
        <v>-18.836704837814654</v>
      </c>
      <c r="J196">
        <v>20.5</v>
      </c>
    </row>
    <row r="197" spans="1:10" x14ac:dyDescent="0.2">
      <c r="A197" s="30">
        <f t="shared" si="2"/>
        <v>40213</v>
      </c>
      <c r="C197">
        <v>575.79999999999995</v>
      </c>
      <c r="D197">
        <v>873.2</v>
      </c>
      <c r="E197">
        <v>1056.5</v>
      </c>
      <c r="F197">
        <v>1113.5999999999999</v>
      </c>
      <c r="G197" s="10">
        <f t="shared" si="64"/>
        <v>1632.3</v>
      </c>
      <c r="H197" s="2">
        <f t="shared" si="65"/>
        <v>1986.8</v>
      </c>
      <c r="I197" s="49">
        <f t="shared" si="66"/>
        <v>-17.842762230722776</v>
      </c>
      <c r="J197">
        <v>31.8</v>
      </c>
    </row>
    <row r="198" spans="1:10" x14ac:dyDescent="0.2">
      <c r="A198" s="30">
        <f t="shared" si="2"/>
        <v>40220</v>
      </c>
      <c r="C198">
        <v>573.79999999999995</v>
      </c>
      <c r="D198">
        <v>837.5</v>
      </c>
      <c r="E198">
        <v>1082.5999999999999</v>
      </c>
      <c r="F198">
        <v>1165.2</v>
      </c>
      <c r="G198" s="10">
        <f t="shared" si="64"/>
        <v>1656.3999999999999</v>
      </c>
      <c r="H198" s="2">
        <f t="shared" si="65"/>
        <v>2002.7</v>
      </c>
      <c r="I198" s="49">
        <f t="shared" si="66"/>
        <v>-17.291656264043553</v>
      </c>
      <c r="J198">
        <v>32</v>
      </c>
    </row>
    <row r="199" spans="1:10" x14ac:dyDescent="0.2">
      <c r="A199" s="30">
        <f t="shared" si="2"/>
        <v>40227</v>
      </c>
      <c r="C199">
        <v>548.5</v>
      </c>
      <c r="D199">
        <v>809.4</v>
      </c>
      <c r="E199">
        <v>1154.5999999999999</v>
      </c>
      <c r="F199">
        <v>1211.8</v>
      </c>
      <c r="G199" s="10">
        <f t="shared" si="64"/>
        <v>1703.1</v>
      </c>
      <c r="H199" s="2">
        <f t="shared" si="65"/>
        <v>2021.1999999999998</v>
      </c>
      <c r="I199" s="49">
        <f t="shared" si="66"/>
        <v>-15.738175341381355</v>
      </c>
      <c r="J199">
        <v>34.9</v>
      </c>
    </row>
    <row r="200" spans="1:10" x14ac:dyDescent="0.2">
      <c r="A200" s="30">
        <f t="shared" si="2"/>
        <v>40234</v>
      </c>
      <c r="C200">
        <v>552.9</v>
      </c>
      <c r="D200">
        <v>819.2</v>
      </c>
      <c r="E200">
        <v>1225.5999999999999</v>
      </c>
      <c r="F200">
        <v>1252.5</v>
      </c>
      <c r="G200" s="10">
        <f t="shared" si="64"/>
        <v>1778.5</v>
      </c>
      <c r="H200" s="2">
        <f t="shared" si="65"/>
        <v>2071.6999999999998</v>
      </c>
      <c r="I200" s="49">
        <f t="shared" si="66"/>
        <v>-14.15262827629482</v>
      </c>
    </row>
    <row r="201" spans="1:10" x14ac:dyDescent="0.2">
      <c r="A201" s="30">
        <f t="shared" si="2"/>
        <v>40241</v>
      </c>
      <c r="C201">
        <v>552.29999999999995</v>
      </c>
      <c r="D201">
        <v>745.9</v>
      </c>
      <c r="E201">
        <v>1259</v>
      </c>
      <c r="F201">
        <v>1327.3</v>
      </c>
      <c r="G201" s="10">
        <f t="shared" si="64"/>
        <v>1811.3</v>
      </c>
      <c r="H201" s="2">
        <f t="shared" si="65"/>
        <v>2073.1999999999998</v>
      </c>
      <c r="I201" s="49">
        <f t="shared" si="66"/>
        <v>-12.632645186185599</v>
      </c>
      <c r="J201">
        <v>37</v>
      </c>
    </row>
    <row r="202" spans="1:10" x14ac:dyDescent="0.2">
      <c r="A202" s="30">
        <f t="shared" si="2"/>
        <v>40248</v>
      </c>
      <c r="C202">
        <v>553.1</v>
      </c>
      <c r="D202">
        <v>709</v>
      </c>
      <c r="E202">
        <v>1300.5999999999999</v>
      </c>
      <c r="F202">
        <v>1380.3</v>
      </c>
      <c r="G202" s="10">
        <f t="shared" si="64"/>
        <v>1853.6999999999998</v>
      </c>
      <c r="H202" s="2">
        <f t="shared" si="65"/>
        <v>2089.3000000000002</v>
      </c>
      <c r="I202" s="49">
        <f t="shared" si="66"/>
        <v>-11.276504092279726</v>
      </c>
    </row>
    <row r="203" spans="1:10" x14ac:dyDescent="0.2">
      <c r="A203" s="30">
        <f t="shared" si="2"/>
        <v>40255</v>
      </c>
      <c r="C203">
        <v>524.20000000000005</v>
      </c>
      <c r="D203">
        <v>699.7</v>
      </c>
      <c r="E203">
        <v>1384.4</v>
      </c>
      <c r="F203">
        <v>1390.9</v>
      </c>
      <c r="G203" s="10">
        <f t="shared" si="64"/>
        <v>1908.6000000000001</v>
      </c>
      <c r="H203" s="2">
        <f t="shared" si="65"/>
        <v>2090.6000000000004</v>
      </c>
      <c r="I203" s="49">
        <f t="shared" si="66"/>
        <v>-8.7056347460059413</v>
      </c>
      <c r="J203">
        <v>42.3</v>
      </c>
    </row>
    <row r="204" spans="1:10" x14ac:dyDescent="0.2">
      <c r="A204" s="30">
        <f t="shared" si="2"/>
        <v>40262</v>
      </c>
      <c r="C204">
        <v>368.3</v>
      </c>
      <c r="D204">
        <v>691.9</v>
      </c>
      <c r="E204">
        <v>1583.7</v>
      </c>
      <c r="F204">
        <v>1515</v>
      </c>
      <c r="G204" s="10">
        <f t="shared" si="64"/>
        <v>1952</v>
      </c>
      <c r="H204" s="2">
        <f t="shared" si="65"/>
        <v>2206.9</v>
      </c>
      <c r="I204" s="49">
        <f t="shared" si="66"/>
        <v>-11.550138202909066</v>
      </c>
    </row>
    <row r="205" spans="1:10" x14ac:dyDescent="0.2">
      <c r="A205" s="30">
        <f t="shared" si="2"/>
        <v>40269</v>
      </c>
      <c r="C205">
        <v>399.7</v>
      </c>
      <c r="D205">
        <v>689.1</v>
      </c>
      <c r="E205">
        <v>1597.5</v>
      </c>
      <c r="F205">
        <v>1540</v>
      </c>
      <c r="G205" s="10">
        <f t="shared" si="64"/>
        <v>1997.2</v>
      </c>
      <c r="H205" s="2">
        <f t="shared" si="65"/>
        <v>2229.1</v>
      </c>
      <c r="I205" s="49">
        <f t="shared" si="66"/>
        <v>-10.403301780987839</v>
      </c>
      <c r="J205">
        <v>45.3</v>
      </c>
    </row>
    <row r="206" spans="1:10" x14ac:dyDescent="0.2">
      <c r="A206" s="30">
        <f t="shared" si="2"/>
        <v>40276</v>
      </c>
      <c r="C206">
        <v>386.2</v>
      </c>
      <c r="D206">
        <v>671.6</v>
      </c>
      <c r="E206">
        <v>1659.4</v>
      </c>
      <c r="F206">
        <v>1558.2</v>
      </c>
      <c r="G206" s="10">
        <f t="shared" si="64"/>
        <v>2045.6000000000001</v>
      </c>
      <c r="H206" s="2">
        <f t="shared" si="65"/>
        <v>2229.8000000000002</v>
      </c>
      <c r="I206" s="49">
        <f t="shared" si="66"/>
        <v>-8.2608305677639216</v>
      </c>
      <c r="J206">
        <v>50</v>
      </c>
    </row>
    <row r="207" spans="1:10" x14ac:dyDescent="0.2">
      <c r="A207" s="30">
        <f t="shared" si="2"/>
        <v>40283</v>
      </c>
      <c r="C207">
        <v>349.3</v>
      </c>
      <c r="D207">
        <v>610.1</v>
      </c>
      <c r="E207">
        <v>1726.1</v>
      </c>
      <c r="F207">
        <v>1634.1</v>
      </c>
      <c r="G207" s="10">
        <f t="shared" si="64"/>
        <v>2075.4</v>
      </c>
      <c r="H207" s="2">
        <f t="shared" si="65"/>
        <v>2244.1999999999998</v>
      </c>
      <c r="I207" s="49">
        <f t="shared" si="66"/>
        <v>-7.5216112645931643</v>
      </c>
      <c r="J207">
        <v>50</v>
      </c>
    </row>
    <row r="208" spans="1:10" x14ac:dyDescent="0.2">
      <c r="A208" s="30">
        <f t="shared" si="2"/>
        <v>40290</v>
      </c>
      <c r="C208">
        <v>345.6</v>
      </c>
      <c r="D208">
        <v>574.1</v>
      </c>
      <c r="E208">
        <v>1754.1</v>
      </c>
      <c r="F208">
        <v>1697</v>
      </c>
      <c r="G208" s="10">
        <f t="shared" si="64"/>
        <v>2099.6999999999998</v>
      </c>
      <c r="H208" s="2">
        <f t="shared" si="65"/>
        <v>2271.1</v>
      </c>
      <c r="I208" s="49">
        <f t="shared" si="66"/>
        <v>-7.547003654616713</v>
      </c>
      <c r="J208">
        <v>50</v>
      </c>
    </row>
    <row r="209" spans="1:10" x14ac:dyDescent="0.2">
      <c r="A209" s="30">
        <f t="shared" si="2"/>
        <v>40297</v>
      </c>
      <c r="C209">
        <v>347.7</v>
      </c>
      <c r="D209">
        <v>589.20000000000005</v>
      </c>
      <c r="E209">
        <v>1803.7</v>
      </c>
      <c r="F209">
        <v>1700.3</v>
      </c>
      <c r="G209" s="10">
        <f t="shared" si="64"/>
        <v>2151.4</v>
      </c>
      <c r="H209" s="2">
        <f t="shared" si="65"/>
        <v>2289.5</v>
      </c>
      <c r="I209" s="49">
        <f t="shared" si="66"/>
        <v>-6.0318846909805597</v>
      </c>
      <c r="J209">
        <v>51.2</v>
      </c>
    </row>
    <row r="210" spans="1:10" x14ac:dyDescent="0.2">
      <c r="A210" s="30">
        <f t="shared" si="2"/>
        <v>40304</v>
      </c>
      <c r="C210">
        <v>333.1</v>
      </c>
      <c r="D210">
        <v>557</v>
      </c>
      <c r="E210">
        <v>1771.7</v>
      </c>
      <c r="F210">
        <v>1741.6</v>
      </c>
      <c r="G210" s="10">
        <f t="shared" si="64"/>
        <v>2104.8000000000002</v>
      </c>
      <c r="H210" s="2">
        <f t="shared" si="65"/>
        <v>2298.6</v>
      </c>
      <c r="I210" s="49">
        <f t="shared" si="66"/>
        <v>-8.4312190028713037</v>
      </c>
      <c r="J210">
        <v>52</v>
      </c>
    </row>
    <row r="211" spans="1:10" x14ac:dyDescent="0.2">
      <c r="A211" s="30">
        <f t="shared" si="2"/>
        <v>40311</v>
      </c>
      <c r="C211">
        <v>344.2</v>
      </c>
      <c r="D211">
        <v>552.29999999999995</v>
      </c>
      <c r="E211">
        <v>1814.8</v>
      </c>
      <c r="F211">
        <v>1798.3</v>
      </c>
      <c r="G211" s="10">
        <f t="shared" si="64"/>
        <v>2159</v>
      </c>
      <c r="H211" s="2">
        <f t="shared" si="65"/>
        <v>2350.6</v>
      </c>
      <c r="I211" s="49">
        <f t="shared" si="66"/>
        <v>-8.151110354803027</v>
      </c>
      <c r="J211">
        <v>52.9</v>
      </c>
    </row>
    <row r="212" spans="1:10" x14ac:dyDescent="0.2">
      <c r="A212" s="30">
        <f t="shared" si="2"/>
        <v>40318</v>
      </c>
      <c r="C212">
        <v>344.2</v>
      </c>
      <c r="D212">
        <v>552.29999999999995</v>
      </c>
      <c r="E212">
        <v>1814.8</v>
      </c>
      <c r="F212">
        <v>1798.3</v>
      </c>
      <c r="G212" s="10">
        <f t="shared" si="64"/>
        <v>2159</v>
      </c>
      <c r="H212" s="2">
        <f t="shared" si="65"/>
        <v>2350.6</v>
      </c>
      <c r="I212" s="49">
        <f t="shared" si="66"/>
        <v>-8.151110354803027</v>
      </c>
      <c r="J212">
        <v>52.9</v>
      </c>
    </row>
    <row r="213" spans="1:10" x14ac:dyDescent="0.2">
      <c r="A213" s="30">
        <f t="shared" si="2"/>
        <v>40325</v>
      </c>
      <c r="C213">
        <v>272.8</v>
      </c>
      <c r="D213">
        <v>523.4</v>
      </c>
      <c r="E213">
        <v>1904.1</v>
      </c>
      <c r="F213">
        <v>1864.4</v>
      </c>
      <c r="G213" s="10">
        <f t="shared" si="64"/>
        <v>2176.9</v>
      </c>
      <c r="H213" s="2">
        <f t="shared" si="65"/>
        <v>2387.8000000000002</v>
      </c>
      <c r="I213" s="49">
        <f t="shared" si="66"/>
        <v>-8.8323980232850374</v>
      </c>
      <c r="J213">
        <v>55.7</v>
      </c>
    </row>
    <row r="214" spans="1:10" x14ac:dyDescent="0.2">
      <c r="A214" s="30">
        <f t="shared" si="2"/>
        <v>40332</v>
      </c>
      <c r="C214">
        <v>605.79999999999995</v>
      </c>
      <c r="D214">
        <v>526.79999999999995</v>
      </c>
      <c r="E214">
        <v>1907.1</v>
      </c>
      <c r="F214">
        <v>1872.2</v>
      </c>
      <c r="G214" s="10">
        <f t="shared" si="64"/>
        <v>2512.8999999999996</v>
      </c>
      <c r="H214" s="2">
        <f t="shared" si="65"/>
        <v>2399</v>
      </c>
      <c r="I214" s="49">
        <f t="shared" si="66"/>
        <v>4.74781158816171</v>
      </c>
      <c r="J214">
        <v>55.7</v>
      </c>
    </row>
    <row r="215" spans="1:10" x14ac:dyDescent="0.2">
      <c r="A215" s="30">
        <f t="shared" si="2"/>
        <v>40339</v>
      </c>
      <c r="C215">
        <v>320.10000000000002</v>
      </c>
      <c r="D215">
        <v>528.5</v>
      </c>
      <c r="E215">
        <v>1922.6</v>
      </c>
      <c r="F215">
        <v>1875.8</v>
      </c>
      <c r="G215" s="10">
        <f t="shared" si="64"/>
        <v>2242.6999999999998</v>
      </c>
      <c r="H215" s="2">
        <f t="shared" si="65"/>
        <v>2404.3000000000002</v>
      </c>
      <c r="I215" s="49">
        <f t="shared" si="66"/>
        <v>-6.7212910202553928</v>
      </c>
      <c r="J215">
        <v>55.8</v>
      </c>
    </row>
    <row r="216" spans="1:10" x14ac:dyDescent="0.2">
      <c r="A216" s="30">
        <f t="shared" si="2"/>
        <v>40346</v>
      </c>
      <c r="C216">
        <v>426.5</v>
      </c>
      <c r="D216">
        <v>481.4</v>
      </c>
      <c r="E216">
        <v>1962.8</v>
      </c>
      <c r="F216">
        <v>1952.2</v>
      </c>
      <c r="G216" s="10">
        <f t="shared" si="64"/>
        <v>2389.3000000000002</v>
      </c>
      <c r="H216" s="2">
        <f t="shared" si="65"/>
        <v>2433.6</v>
      </c>
      <c r="I216" s="49">
        <f t="shared" si="66"/>
        <v>-1.8203484549638271</v>
      </c>
      <c r="J216">
        <v>55.8</v>
      </c>
    </row>
    <row r="217" spans="1:10" x14ac:dyDescent="0.2">
      <c r="A217" s="30">
        <f t="shared" si="2"/>
        <v>40353</v>
      </c>
      <c r="C217">
        <v>417.7</v>
      </c>
      <c r="D217">
        <v>502.4</v>
      </c>
      <c r="E217">
        <v>1999.4</v>
      </c>
      <c r="F217">
        <v>1998.4</v>
      </c>
      <c r="G217" s="10">
        <f t="shared" ref="G217:G227" si="67">+C217+E217</f>
        <v>2417.1</v>
      </c>
      <c r="H217" s="2">
        <f t="shared" ref="H217:H227" si="68">+D217+F217</f>
        <v>2500.8000000000002</v>
      </c>
      <c r="I217" s="49">
        <f t="shared" ref="I217:I227" si="69">+(G217/H217-1)*100</f>
        <v>-3.3469289827255388</v>
      </c>
      <c r="J217">
        <v>55.8</v>
      </c>
    </row>
    <row r="218" spans="1:10" x14ac:dyDescent="0.2">
      <c r="A218" s="30">
        <f t="shared" si="2"/>
        <v>40360</v>
      </c>
      <c r="C218">
        <v>340.1</v>
      </c>
      <c r="D218">
        <v>510.4</v>
      </c>
      <c r="E218">
        <v>2028.7</v>
      </c>
      <c r="F218">
        <v>2001.7</v>
      </c>
      <c r="G218" s="10">
        <f t="shared" si="67"/>
        <v>2368.8000000000002</v>
      </c>
      <c r="H218" s="2">
        <f t="shared" si="68"/>
        <v>2512.1</v>
      </c>
      <c r="I218" s="49">
        <f t="shared" si="69"/>
        <v>-5.7043907487759116</v>
      </c>
      <c r="J218">
        <v>56.5</v>
      </c>
    </row>
    <row r="219" spans="1:10" x14ac:dyDescent="0.2">
      <c r="A219" s="30">
        <f t="shared" si="2"/>
        <v>40367</v>
      </c>
      <c r="C219">
        <v>364.6</v>
      </c>
      <c r="D219">
        <v>489</v>
      </c>
      <c r="E219">
        <v>2046.1</v>
      </c>
      <c r="F219">
        <v>2064.5</v>
      </c>
      <c r="G219" s="10">
        <f t="shared" si="67"/>
        <v>2410.6999999999998</v>
      </c>
      <c r="H219" s="2">
        <f t="shared" si="68"/>
        <v>2553.5</v>
      </c>
      <c r="I219" s="49">
        <f t="shared" si="69"/>
        <v>-5.5923242608184935</v>
      </c>
      <c r="J219">
        <v>56.9</v>
      </c>
    </row>
    <row r="220" spans="1:10" x14ac:dyDescent="0.2">
      <c r="A220" s="30">
        <f t="shared" si="2"/>
        <v>40374</v>
      </c>
      <c r="C220">
        <v>332.9</v>
      </c>
      <c r="D220">
        <v>445.7</v>
      </c>
      <c r="E220">
        <v>2083.1999999999998</v>
      </c>
      <c r="F220">
        <v>2129.6</v>
      </c>
      <c r="G220" s="10">
        <f t="shared" si="67"/>
        <v>2416.1</v>
      </c>
      <c r="H220" s="2">
        <f t="shared" si="68"/>
        <v>2575.2999999999997</v>
      </c>
      <c r="I220" s="49">
        <f t="shared" si="69"/>
        <v>-6.1818040616627101</v>
      </c>
      <c r="J220">
        <v>132.19999999999999</v>
      </c>
    </row>
    <row r="221" spans="1:10" x14ac:dyDescent="0.2">
      <c r="A221" s="30">
        <f t="shared" si="2"/>
        <v>40381</v>
      </c>
      <c r="C221">
        <v>329.5</v>
      </c>
      <c r="D221">
        <v>486.5</v>
      </c>
      <c r="E221">
        <v>2096.6</v>
      </c>
      <c r="F221">
        <v>2141.3000000000002</v>
      </c>
      <c r="G221" s="10">
        <f t="shared" si="67"/>
        <v>2426.1</v>
      </c>
      <c r="H221" s="2">
        <f t="shared" si="68"/>
        <v>2627.8</v>
      </c>
      <c r="I221" s="49">
        <f t="shared" si="69"/>
        <v>-7.6756221934698328</v>
      </c>
      <c r="J221">
        <v>181.1</v>
      </c>
    </row>
    <row r="222" spans="1:10" x14ac:dyDescent="0.2">
      <c r="A222" s="30">
        <f t="shared" si="2"/>
        <v>40388</v>
      </c>
      <c r="C222">
        <v>361.6</v>
      </c>
      <c r="D222">
        <v>422.9</v>
      </c>
      <c r="E222">
        <v>2119.6999999999998</v>
      </c>
      <c r="F222">
        <v>2204.9</v>
      </c>
      <c r="G222" s="10">
        <f t="shared" si="67"/>
        <v>2481.2999999999997</v>
      </c>
      <c r="H222" s="2">
        <f t="shared" si="68"/>
        <v>2627.8</v>
      </c>
      <c r="I222" s="49">
        <f t="shared" si="69"/>
        <v>-5.5750057081969899</v>
      </c>
      <c r="J222">
        <v>190.6</v>
      </c>
    </row>
    <row r="223" spans="1:10" x14ac:dyDescent="0.2">
      <c r="A223" s="30">
        <f t="shared" si="2"/>
        <v>40395</v>
      </c>
      <c r="C223">
        <v>342.6</v>
      </c>
      <c r="D223">
        <v>454.5</v>
      </c>
      <c r="E223">
        <v>2207.1999999999998</v>
      </c>
      <c r="F223">
        <v>2206.9</v>
      </c>
      <c r="G223" s="10">
        <f t="shared" si="67"/>
        <v>2549.7999999999997</v>
      </c>
      <c r="H223" s="2">
        <f t="shared" si="68"/>
        <v>2661.4</v>
      </c>
      <c r="I223" s="49">
        <f t="shared" si="69"/>
        <v>-4.1932817314195621</v>
      </c>
      <c r="J223">
        <v>191.6</v>
      </c>
    </row>
    <row r="224" spans="1:10" x14ac:dyDescent="0.2">
      <c r="A224" s="30">
        <f t="shared" si="2"/>
        <v>40402</v>
      </c>
      <c r="C224">
        <v>322.10000000000002</v>
      </c>
      <c r="D224">
        <v>413.9</v>
      </c>
      <c r="E224">
        <v>2253.9</v>
      </c>
      <c r="F224">
        <v>2253.4</v>
      </c>
      <c r="G224" s="10">
        <f t="shared" si="67"/>
        <v>2576</v>
      </c>
      <c r="H224" s="2">
        <f t="shared" si="68"/>
        <v>2667.3</v>
      </c>
      <c r="I224" s="49">
        <f t="shared" si="69"/>
        <v>-3.422937052450048</v>
      </c>
      <c r="J224">
        <v>217.1</v>
      </c>
    </row>
    <row r="225" spans="1:11" x14ac:dyDescent="0.2">
      <c r="A225" s="30">
        <f t="shared" si="2"/>
        <v>40409</v>
      </c>
      <c r="C225">
        <v>281.39999999999998</v>
      </c>
      <c r="D225">
        <v>409.3</v>
      </c>
      <c r="E225">
        <v>2327.3000000000002</v>
      </c>
      <c r="F225">
        <v>2394.5</v>
      </c>
      <c r="G225" s="10">
        <f t="shared" si="67"/>
        <v>2608.7000000000003</v>
      </c>
      <c r="H225" s="2">
        <f t="shared" si="68"/>
        <v>2803.8</v>
      </c>
      <c r="I225" s="49">
        <f t="shared" si="69"/>
        <v>-6.9584135815678678</v>
      </c>
      <c r="J225">
        <v>253.7</v>
      </c>
    </row>
    <row r="226" spans="1:11" x14ac:dyDescent="0.2">
      <c r="A226" s="30">
        <f t="shared" si="2"/>
        <v>40416</v>
      </c>
      <c r="C226">
        <v>279.3</v>
      </c>
      <c r="D226">
        <v>384.1</v>
      </c>
      <c r="E226">
        <v>2341.6</v>
      </c>
      <c r="F226">
        <v>2408</v>
      </c>
      <c r="G226" s="10">
        <f t="shared" si="67"/>
        <v>2620.9</v>
      </c>
      <c r="H226" s="2">
        <f t="shared" si="68"/>
        <v>2792.1</v>
      </c>
      <c r="I226" s="49">
        <f t="shared" si="69"/>
        <v>-6.1315855449303296</v>
      </c>
      <c r="J226">
        <v>290.3</v>
      </c>
    </row>
    <row r="227" spans="1:11" x14ac:dyDescent="0.2">
      <c r="A227" s="30">
        <f t="shared" si="2"/>
        <v>40423</v>
      </c>
      <c r="C227">
        <v>627.1</v>
      </c>
      <c r="D227">
        <v>706.3</v>
      </c>
      <c r="E227">
        <v>0.6</v>
      </c>
      <c r="F227">
        <v>1.2</v>
      </c>
      <c r="G227" s="10">
        <f t="shared" si="67"/>
        <v>627.70000000000005</v>
      </c>
      <c r="H227" s="2">
        <f t="shared" si="68"/>
        <v>707.5</v>
      </c>
      <c r="I227" s="49">
        <f t="shared" si="69"/>
        <v>-11.279151943462896</v>
      </c>
    </row>
    <row r="228" spans="1:11" x14ac:dyDescent="0.2">
      <c r="A228" s="30">
        <f t="shared" si="2"/>
        <v>40430</v>
      </c>
      <c r="C228">
        <v>602.29999999999995</v>
      </c>
      <c r="D228">
        <v>693.1</v>
      </c>
      <c r="E228">
        <v>24.7</v>
      </c>
      <c r="F228">
        <v>24.1</v>
      </c>
      <c r="G228" s="10">
        <f t="shared" ref="G228:G264" si="70">+C228+E228</f>
        <v>627</v>
      </c>
      <c r="H228" s="2">
        <f t="shared" ref="H228:H264" si="71">+D228+F228</f>
        <v>717.2</v>
      </c>
      <c r="I228" s="49">
        <f t="shared" ref="I228:I264" si="72">+(G228/H228-1)*100</f>
        <v>-12.576687116564422</v>
      </c>
    </row>
    <row r="229" spans="1:11" x14ac:dyDescent="0.2">
      <c r="A229" s="30">
        <f t="shared" si="2"/>
        <v>40437</v>
      </c>
      <c r="C229">
        <v>599.9</v>
      </c>
      <c r="D229">
        <v>707.8</v>
      </c>
      <c r="E229">
        <v>47.6</v>
      </c>
      <c r="F229">
        <v>65.400000000000006</v>
      </c>
      <c r="G229" s="10">
        <f t="shared" si="70"/>
        <v>647.5</v>
      </c>
      <c r="H229" s="2">
        <f t="shared" si="71"/>
        <v>773.19999999999993</v>
      </c>
      <c r="I229" s="49">
        <f t="shared" si="72"/>
        <v>-16.257113295395754</v>
      </c>
    </row>
    <row r="230" spans="1:11" x14ac:dyDescent="0.2">
      <c r="A230" s="30">
        <f t="shared" si="2"/>
        <v>40444</v>
      </c>
      <c r="C230">
        <v>657.5</v>
      </c>
      <c r="D230">
        <v>736</v>
      </c>
      <c r="E230">
        <v>60.4</v>
      </c>
      <c r="F230">
        <v>103.9</v>
      </c>
      <c r="G230" s="10">
        <f t="shared" si="70"/>
        <v>717.9</v>
      </c>
      <c r="H230" s="2">
        <f t="shared" si="71"/>
        <v>839.9</v>
      </c>
      <c r="I230" s="49">
        <f t="shared" si="72"/>
        <v>-14.525538754613642</v>
      </c>
    </row>
    <row r="231" spans="1:11" x14ac:dyDescent="0.2">
      <c r="A231" s="30">
        <f t="shared" si="2"/>
        <v>40451</v>
      </c>
      <c r="C231">
        <v>655</v>
      </c>
      <c r="D231">
        <v>763.1</v>
      </c>
      <c r="E231">
        <v>73.3</v>
      </c>
      <c r="F231">
        <v>164.9</v>
      </c>
      <c r="G231" s="10">
        <f t="shared" si="70"/>
        <v>728.3</v>
      </c>
      <c r="H231" s="2">
        <f t="shared" si="71"/>
        <v>928</v>
      </c>
      <c r="I231" s="49">
        <f t="shared" si="72"/>
        <v>-21.519396551724146</v>
      </c>
    </row>
    <row r="232" spans="1:11" x14ac:dyDescent="0.2">
      <c r="A232" s="30">
        <f t="shared" si="2"/>
        <v>40458</v>
      </c>
      <c r="C232">
        <v>682</v>
      </c>
      <c r="D232">
        <v>778.7</v>
      </c>
      <c r="E232">
        <v>125.1</v>
      </c>
      <c r="F232">
        <v>167.6</v>
      </c>
      <c r="G232" s="10">
        <f t="shared" si="70"/>
        <v>807.1</v>
      </c>
      <c r="H232" s="2">
        <f t="shared" si="71"/>
        <v>946.30000000000007</v>
      </c>
      <c r="I232" s="49">
        <f t="shared" si="72"/>
        <v>-14.709922857444791</v>
      </c>
    </row>
    <row r="233" spans="1:11" x14ac:dyDescent="0.2">
      <c r="A233" s="30">
        <f t="shared" si="2"/>
        <v>40465</v>
      </c>
      <c r="C233">
        <v>716.7</v>
      </c>
      <c r="D233">
        <v>772</v>
      </c>
      <c r="E233">
        <v>205.5</v>
      </c>
      <c r="F233">
        <v>217.4</v>
      </c>
      <c r="G233" s="10">
        <f t="shared" si="70"/>
        <v>922.2</v>
      </c>
      <c r="H233" s="2">
        <f t="shared" si="71"/>
        <v>989.4</v>
      </c>
      <c r="I233" s="49">
        <f t="shared" si="72"/>
        <v>-6.7919951485748919</v>
      </c>
    </row>
    <row r="234" spans="1:11" x14ac:dyDescent="0.2">
      <c r="A234" s="30">
        <f t="shared" si="2"/>
        <v>40472</v>
      </c>
      <c r="C234">
        <v>712.2</v>
      </c>
      <c r="D234">
        <v>771.2</v>
      </c>
      <c r="E234">
        <v>256</v>
      </c>
      <c r="F234">
        <v>239.2</v>
      </c>
      <c r="G234" s="10">
        <f t="shared" si="70"/>
        <v>968.2</v>
      </c>
      <c r="H234" s="2">
        <f t="shared" si="71"/>
        <v>1010.4000000000001</v>
      </c>
      <c r="I234" s="49">
        <f t="shared" si="72"/>
        <v>-4.1765637371338098</v>
      </c>
    </row>
    <row r="235" spans="1:11" x14ac:dyDescent="0.2">
      <c r="A235" s="30">
        <f t="shared" si="2"/>
        <v>40479</v>
      </c>
      <c r="C235">
        <v>786.9</v>
      </c>
      <c r="D235">
        <v>770.3</v>
      </c>
      <c r="E235">
        <v>270.10000000000002</v>
      </c>
      <c r="F235">
        <v>286.10000000000002</v>
      </c>
      <c r="G235" s="10">
        <f t="shared" si="70"/>
        <v>1057</v>
      </c>
      <c r="H235" s="2">
        <f t="shared" si="71"/>
        <v>1056.4000000000001</v>
      </c>
      <c r="I235" s="49">
        <f t="shared" si="72"/>
        <v>5.6796667928815658E-2</v>
      </c>
    </row>
    <row r="236" spans="1:11" x14ac:dyDescent="0.2">
      <c r="A236" s="30">
        <f t="shared" si="2"/>
        <v>40486</v>
      </c>
      <c r="C236">
        <v>777.6</v>
      </c>
      <c r="D236">
        <v>756.9</v>
      </c>
      <c r="E236">
        <v>364.5</v>
      </c>
      <c r="F236">
        <v>426.2</v>
      </c>
      <c r="G236" s="10">
        <f t="shared" si="70"/>
        <v>1142.0999999999999</v>
      </c>
      <c r="H236" s="2">
        <f t="shared" si="71"/>
        <v>1183.0999999999999</v>
      </c>
      <c r="I236" s="49">
        <f t="shared" si="72"/>
        <v>-3.4654720649142101</v>
      </c>
      <c r="K236">
        <v>30</v>
      </c>
    </row>
    <row r="237" spans="1:11" x14ac:dyDescent="0.2">
      <c r="A237" s="30">
        <f t="shared" si="2"/>
        <v>40493</v>
      </c>
      <c r="C237">
        <v>762.2</v>
      </c>
      <c r="D237">
        <v>721.1</v>
      </c>
      <c r="E237">
        <v>430.3</v>
      </c>
      <c r="F237">
        <v>467.6</v>
      </c>
      <c r="G237" s="10">
        <f t="shared" si="70"/>
        <v>1192.5</v>
      </c>
      <c r="H237" s="2">
        <f t="shared" si="71"/>
        <v>1188.7</v>
      </c>
      <c r="I237" s="49">
        <f t="shared" si="72"/>
        <v>0.31967695802135321</v>
      </c>
    </row>
    <row r="238" spans="1:11" x14ac:dyDescent="0.2">
      <c r="A238" s="30">
        <f t="shared" si="2"/>
        <v>40500</v>
      </c>
      <c r="C238">
        <v>782.2</v>
      </c>
      <c r="D238">
        <v>636.29999999999995</v>
      </c>
      <c r="E238">
        <v>478.6</v>
      </c>
      <c r="F238">
        <v>538.29999999999995</v>
      </c>
      <c r="G238" s="10">
        <f t="shared" si="70"/>
        <v>1260.8000000000002</v>
      </c>
      <c r="H238" s="2">
        <f t="shared" si="71"/>
        <v>1174.5999999999999</v>
      </c>
      <c r="I238" s="49">
        <f t="shared" si="72"/>
        <v>7.3386684828878224</v>
      </c>
    </row>
    <row r="239" spans="1:11" x14ac:dyDescent="0.2">
      <c r="A239" s="30">
        <f t="shared" si="2"/>
        <v>40507</v>
      </c>
      <c r="C239">
        <v>578.6</v>
      </c>
      <c r="D239">
        <v>636.4</v>
      </c>
      <c r="E239">
        <v>509.8</v>
      </c>
      <c r="F239">
        <v>566.6</v>
      </c>
      <c r="G239" s="10">
        <f t="shared" si="70"/>
        <v>1088.4000000000001</v>
      </c>
      <c r="H239" s="2">
        <f t="shared" si="71"/>
        <v>1203</v>
      </c>
      <c r="I239" s="49">
        <f t="shared" si="72"/>
        <v>-9.526184538653359</v>
      </c>
    </row>
    <row r="240" spans="1:11" x14ac:dyDescent="0.2">
      <c r="A240" s="30">
        <f t="shared" si="2"/>
        <v>40514</v>
      </c>
      <c r="C240">
        <v>503.5</v>
      </c>
      <c r="D240">
        <v>675.5</v>
      </c>
      <c r="E240">
        <v>590.6</v>
      </c>
      <c r="F240">
        <v>640.79999999999995</v>
      </c>
      <c r="G240" s="10">
        <f t="shared" si="70"/>
        <v>1094.0999999999999</v>
      </c>
      <c r="H240" s="2">
        <f t="shared" si="71"/>
        <v>1316.3</v>
      </c>
      <c r="I240" s="49">
        <f t="shared" si="72"/>
        <v>-16.880650307680622</v>
      </c>
      <c r="K240">
        <v>78</v>
      </c>
    </row>
    <row r="241" spans="1:11" x14ac:dyDescent="0.2">
      <c r="A241" s="30">
        <f t="shared" si="2"/>
        <v>40521</v>
      </c>
      <c r="C241">
        <v>516.5</v>
      </c>
      <c r="D241">
        <v>641.70000000000005</v>
      </c>
      <c r="E241">
        <v>625.20000000000005</v>
      </c>
      <c r="F241">
        <v>651.4</v>
      </c>
      <c r="G241" s="10">
        <f t="shared" si="70"/>
        <v>1141.7</v>
      </c>
      <c r="H241" s="2">
        <f t="shared" si="71"/>
        <v>1293.0999999999999</v>
      </c>
      <c r="I241" s="49">
        <f t="shared" si="72"/>
        <v>-11.708297888794361</v>
      </c>
    </row>
    <row r="242" spans="1:11" x14ac:dyDescent="0.2">
      <c r="A242" s="30">
        <f t="shared" si="2"/>
        <v>40528</v>
      </c>
      <c r="C242">
        <v>500</v>
      </c>
      <c r="D242">
        <v>648.20000000000005</v>
      </c>
      <c r="E242">
        <v>680.6</v>
      </c>
      <c r="F242">
        <v>673.8</v>
      </c>
      <c r="G242" s="10">
        <f t="shared" si="70"/>
        <v>1180.5999999999999</v>
      </c>
      <c r="H242" s="2">
        <f t="shared" si="71"/>
        <v>1322</v>
      </c>
      <c r="I242" s="49">
        <f t="shared" si="72"/>
        <v>-10.695915279878976</v>
      </c>
      <c r="K242">
        <v>78</v>
      </c>
    </row>
    <row r="243" spans="1:11" x14ac:dyDescent="0.2">
      <c r="A243" s="30">
        <f t="shared" si="2"/>
        <v>40535</v>
      </c>
      <c r="C243">
        <v>471.4</v>
      </c>
      <c r="D243">
        <v>671.8</v>
      </c>
      <c r="E243">
        <v>723.6</v>
      </c>
      <c r="F243">
        <v>714</v>
      </c>
      <c r="G243" s="10">
        <f t="shared" si="70"/>
        <v>1195</v>
      </c>
      <c r="H243" s="2">
        <f t="shared" si="71"/>
        <v>1385.8</v>
      </c>
      <c r="I243" s="49">
        <f t="shared" si="72"/>
        <v>-13.76822052244191</v>
      </c>
    </row>
    <row r="244" spans="1:11" x14ac:dyDescent="0.2">
      <c r="A244" s="30">
        <f t="shared" si="2"/>
        <v>40542</v>
      </c>
      <c r="C244">
        <v>451.6</v>
      </c>
      <c r="D244">
        <v>692.2</v>
      </c>
      <c r="E244">
        <v>773.4</v>
      </c>
      <c r="F244">
        <v>789.7</v>
      </c>
      <c r="G244" s="10">
        <f t="shared" si="70"/>
        <v>1225</v>
      </c>
      <c r="H244" s="2">
        <f t="shared" si="71"/>
        <v>1481.9</v>
      </c>
      <c r="I244" s="49">
        <f t="shared" si="72"/>
        <v>-17.335852621634395</v>
      </c>
    </row>
    <row r="245" spans="1:11" x14ac:dyDescent="0.2">
      <c r="A245" s="30">
        <f t="shared" si="2"/>
        <v>40549</v>
      </c>
      <c r="C245">
        <v>450.1</v>
      </c>
      <c r="D245">
        <v>672.1</v>
      </c>
      <c r="E245">
        <v>775.2</v>
      </c>
      <c r="F245">
        <v>841.9</v>
      </c>
      <c r="G245" s="10">
        <f t="shared" si="70"/>
        <v>1225.3000000000002</v>
      </c>
      <c r="H245" s="2">
        <f t="shared" si="71"/>
        <v>1514</v>
      </c>
      <c r="I245" s="49">
        <f t="shared" si="72"/>
        <v>-19.068692206076609</v>
      </c>
      <c r="J245">
        <v>81.400000000000006</v>
      </c>
    </row>
    <row r="246" spans="1:11" x14ac:dyDescent="0.2">
      <c r="A246" s="30">
        <f t="shared" si="2"/>
        <v>40556</v>
      </c>
      <c r="C246">
        <v>525.70000000000005</v>
      </c>
      <c r="D246">
        <v>612.6</v>
      </c>
      <c r="E246">
        <v>830.3</v>
      </c>
      <c r="F246">
        <v>902.1</v>
      </c>
      <c r="G246" s="10">
        <f t="shared" si="70"/>
        <v>1356</v>
      </c>
      <c r="H246" s="2">
        <f t="shared" si="71"/>
        <v>1514.7</v>
      </c>
      <c r="I246" s="49">
        <f t="shared" si="72"/>
        <v>-10.47732224202813</v>
      </c>
      <c r="J246">
        <v>84.2</v>
      </c>
    </row>
    <row r="247" spans="1:11" x14ac:dyDescent="0.2">
      <c r="A247" s="30">
        <f t="shared" si="2"/>
        <v>40563</v>
      </c>
      <c r="C247">
        <v>525.70000000000005</v>
      </c>
      <c r="D247">
        <v>610</v>
      </c>
      <c r="E247">
        <v>842.5</v>
      </c>
      <c r="F247">
        <v>978.4</v>
      </c>
      <c r="G247" s="10">
        <f t="shared" si="70"/>
        <v>1368.2</v>
      </c>
      <c r="H247" s="2">
        <f t="shared" si="71"/>
        <v>1588.4</v>
      </c>
      <c r="I247" s="49">
        <f t="shared" si="72"/>
        <v>-13.863006799294887</v>
      </c>
      <c r="J247">
        <v>84.5</v>
      </c>
    </row>
    <row r="248" spans="1:11" x14ac:dyDescent="0.2">
      <c r="A248" s="30">
        <f t="shared" si="2"/>
        <v>40570</v>
      </c>
      <c r="C248">
        <v>584.9</v>
      </c>
      <c r="D248">
        <v>566.70000000000005</v>
      </c>
      <c r="E248">
        <v>887.3</v>
      </c>
      <c r="F248">
        <v>1042.2</v>
      </c>
      <c r="G248" s="10">
        <f t="shared" si="70"/>
        <v>1472.1999999999998</v>
      </c>
      <c r="H248" s="2">
        <f t="shared" si="71"/>
        <v>1608.9</v>
      </c>
      <c r="I248" s="49">
        <f t="shared" si="72"/>
        <v>-8.4964882839207121</v>
      </c>
      <c r="J248">
        <v>84.5</v>
      </c>
    </row>
    <row r="249" spans="1:11" x14ac:dyDescent="0.2">
      <c r="A249" s="30">
        <f t="shared" si="2"/>
        <v>40577</v>
      </c>
      <c r="C249">
        <v>645.4</v>
      </c>
      <c r="D249">
        <v>575.79999999999995</v>
      </c>
      <c r="E249">
        <v>961.8</v>
      </c>
      <c r="F249">
        <v>1056.5</v>
      </c>
      <c r="G249" s="10">
        <f t="shared" si="70"/>
        <v>1607.1999999999998</v>
      </c>
      <c r="H249" s="2">
        <f t="shared" si="71"/>
        <v>1632.3</v>
      </c>
      <c r="I249" s="49">
        <f t="shared" si="72"/>
        <v>-1.5377075292532072</v>
      </c>
      <c r="J249">
        <v>86.5</v>
      </c>
    </row>
    <row r="250" spans="1:11" x14ac:dyDescent="0.2">
      <c r="A250" s="30">
        <f t="shared" si="2"/>
        <v>40584</v>
      </c>
      <c r="C250">
        <v>643.5</v>
      </c>
      <c r="D250">
        <v>573.79999999999995</v>
      </c>
      <c r="E250">
        <v>986.1</v>
      </c>
      <c r="F250">
        <v>1082.5999999999999</v>
      </c>
      <c r="G250" s="10">
        <f t="shared" si="70"/>
        <v>1629.6</v>
      </c>
      <c r="H250" s="2">
        <f t="shared" si="71"/>
        <v>1656.3999999999999</v>
      </c>
      <c r="I250" s="49">
        <f t="shared" si="72"/>
        <v>-1.6179666747162536</v>
      </c>
      <c r="J250">
        <v>88.2</v>
      </c>
    </row>
    <row r="251" spans="1:11" x14ac:dyDescent="0.2">
      <c r="A251" s="30">
        <f t="shared" si="2"/>
        <v>40591</v>
      </c>
      <c r="C251">
        <v>653.4</v>
      </c>
      <c r="D251">
        <v>548.5</v>
      </c>
      <c r="E251">
        <v>1017.4</v>
      </c>
      <c r="F251">
        <v>1154.5999999999999</v>
      </c>
      <c r="G251" s="10">
        <f t="shared" si="70"/>
        <v>1670.8</v>
      </c>
      <c r="H251" s="2">
        <f t="shared" si="71"/>
        <v>1703.1</v>
      </c>
      <c r="I251" s="49">
        <f t="shared" si="72"/>
        <v>-1.8965416006106461</v>
      </c>
      <c r="J251">
        <v>88.2</v>
      </c>
    </row>
    <row r="252" spans="1:11" x14ac:dyDescent="0.2">
      <c r="A252" s="30">
        <f t="shared" si="2"/>
        <v>40598</v>
      </c>
      <c r="C252">
        <v>727</v>
      </c>
      <c r="D252">
        <v>552.9</v>
      </c>
      <c r="E252">
        <v>1079.9000000000001</v>
      </c>
      <c r="F252">
        <v>1225.5999999999999</v>
      </c>
      <c r="G252" s="10">
        <f t="shared" si="70"/>
        <v>1806.9</v>
      </c>
      <c r="H252" s="2">
        <f t="shared" si="71"/>
        <v>1778.5</v>
      </c>
      <c r="I252" s="49">
        <f t="shared" si="72"/>
        <v>1.5968512791678435</v>
      </c>
    </row>
    <row r="253" spans="1:11" x14ac:dyDescent="0.2">
      <c r="A253" s="30">
        <f t="shared" ref="A253:A316" si="73">+A252+7</f>
        <v>40605</v>
      </c>
      <c r="C253">
        <v>722</v>
      </c>
      <c r="D253">
        <v>552.29999999999995</v>
      </c>
      <c r="E253">
        <v>1109.7</v>
      </c>
      <c r="F253">
        <v>1259</v>
      </c>
      <c r="G253" s="10">
        <f t="shared" si="70"/>
        <v>1831.7</v>
      </c>
      <c r="H253" s="2">
        <f t="shared" si="71"/>
        <v>1811.3</v>
      </c>
      <c r="I253" s="49">
        <f t="shared" si="72"/>
        <v>1.1262629050957873</v>
      </c>
    </row>
    <row r="254" spans="1:11" x14ac:dyDescent="0.2">
      <c r="A254" s="30">
        <f t="shared" si="73"/>
        <v>40612</v>
      </c>
      <c r="C254">
        <v>738.2</v>
      </c>
      <c r="D254">
        <v>553.1</v>
      </c>
      <c r="E254">
        <v>1119.9000000000001</v>
      </c>
      <c r="F254">
        <v>1300.5999999999999</v>
      </c>
      <c r="G254" s="10">
        <f t="shared" si="70"/>
        <v>1858.1000000000001</v>
      </c>
      <c r="H254" s="2">
        <f t="shared" si="71"/>
        <v>1853.6999999999998</v>
      </c>
      <c r="I254" s="49">
        <f t="shared" si="72"/>
        <v>0.23736311161461909</v>
      </c>
      <c r="J254">
        <v>104.8</v>
      </c>
    </row>
    <row r="255" spans="1:11" x14ac:dyDescent="0.2">
      <c r="A255" s="30">
        <f t="shared" si="73"/>
        <v>40619</v>
      </c>
      <c r="C255">
        <v>729</v>
      </c>
      <c r="D255">
        <v>524.20000000000005</v>
      </c>
      <c r="E255">
        <v>1161.5</v>
      </c>
      <c r="F255">
        <v>1384.4</v>
      </c>
      <c r="G255" s="10">
        <f t="shared" si="70"/>
        <v>1890.5</v>
      </c>
      <c r="H255" s="2">
        <f t="shared" si="71"/>
        <v>1908.6000000000001</v>
      </c>
      <c r="I255" s="49">
        <f t="shared" si="72"/>
        <v>-0.94833909672011885</v>
      </c>
      <c r="J255">
        <v>104.8</v>
      </c>
    </row>
    <row r="256" spans="1:11" x14ac:dyDescent="0.2">
      <c r="A256" s="30">
        <f t="shared" si="73"/>
        <v>40626</v>
      </c>
      <c r="C256">
        <v>615.6</v>
      </c>
      <c r="D256">
        <v>368.3</v>
      </c>
      <c r="E256">
        <v>1276.5</v>
      </c>
      <c r="F256">
        <v>1527.9</v>
      </c>
      <c r="G256" s="10">
        <f t="shared" si="70"/>
        <v>1892.1</v>
      </c>
      <c r="H256" s="2">
        <f t="shared" si="71"/>
        <v>1896.2</v>
      </c>
      <c r="I256" s="49">
        <f t="shared" si="72"/>
        <v>-0.21622191751925479</v>
      </c>
    </row>
    <row r="257" spans="1:10" x14ac:dyDescent="0.2">
      <c r="A257" s="30">
        <f t="shared" si="73"/>
        <v>40633</v>
      </c>
      <c r="C257">
        <v>614.1</v>
      </c>
      <c r="D257">
        <v>399.7</v>
      </c>
      <c r="E257">
        <v>1309.0999999999999</v>
      </c>
      <c r="F257">
        <v>1541.8</v>
      </c>
      <c r="G257" s="10">
        <f t="shared" si="70"/>
        <v>1923.1999999999998</v>
      </c>
      <c r="H257" s="2">
        <f t="shared" si="71"/>
        <v>1941.5</v>
      </c>
      <c r="I257" s="49">
        <f t="shared" si="72"/>
        <v>-0.94257017769766582</v>
      </c>
      <c r="J257">
        <v>113.5</v>
      </c>
    </row>
    <row r="258" spans="1:10" x14ac:dyDescent="0.2">
      <c r="A258" s="30">
        <f t="shared" si="73"/>
        <v>40640</v>
      </c>
      <c r="C258">
        <v>634.79999999999995</v>
      </c>
      <c r="D258">
        <v>386.2</v>
      </c>
      <c r="E258">
        <v>1315.4</v>
      </c>
      <c r="F258">
        <v>1603.7</v>
      </c>
      <c r="G258" s="10">
        <f t="shared" si="70"/>
        <v>1950.2</v>
      </c>
      <c r="H258" s="2">
        <f t="shared" si="71"/>
        <v>1989.9</v>
      </c>
      <c r="I258" s="49">
        <f t="shared" si="72"/>
        <v>-1.9950751294034896</v>
      </c>
      <c r="J258">
        <v>114.1</v>
      </c>
    </row>
    <row r="259" spans="1:10" x14ac:dyDescent="0.2">
      <c r="A259" s="30">
        <f t="shared" si="73"/>
        <v>40647</v>
      </c>
      <c r="C259">
        <v>566.5</v>
      </c>
      <c r="D259">
        <v>349.3</v>
      </c>
      <c r="E259">
        <v>1387.4</v>
      </c>
      <c r="F259">
        <v>1670.4</v>
      </c>
      <c r="G259" s="10">
        <f t="shared" si="70"/>
        <v>1953.9</v>
      </c>
      <c r="H259" s="2">
        <f t="shared" si="71"/>
        <v>2019.7</v>
      </c>
      <c r="I259" s="49">
        <f t="shared" si="72"/>
        <v>-3.2579095905332478</v>
      </c>
    </row>
    <row r="260" spans="1:10" x14ac:dyDescent="0.2">
      <c r="A260" s="30">
        <f t="shared" si="73"/>
        <v>40654</v>
      </c>
      <c r="C260">
        <v>521.6</v>
      </c>
      <c r="D260">
        <v>345.6</v>
      </c>
      <c r="E260">
        <v>1438.1</v>
      </c>
      <c r="F260">
        <v>1698.4</v>
      </c>
      <c r="G260" s="10">
        <f t="shared" si="70"/>
        <v>1959.6999999999998</v>
      </c>
      <c r="H260" s="2">
        <f t="shared" si="71"/>
        <v>2044</v>
      </c>
      <c r="I260" s="49">
        <f t="shared" si="72"/>
        <v>-4.1242661448141043</v>
      </c>
    </row>
    <row r="261" spans="1:10" x14ac:dyDescent="0.2">
      <c r="A261" s="30">
        <f t="shared" si="73"/>
        <v>40661</v>
      </c>
      <c r="C261">
        <v>519.20000000000005</v>
      </c>
      <c r="D261">
        <v>347.7</v>
      </c>
      <c r="E261">
        <v>1442</v>
      </c>
      <c r="F261">
        <v>1748</v>
      </c>
      <c r="G261" s="10">
        <f t="shared" si="70"/>
        <v>1961.2</v>
      </c>
      <c r="H261" s="2">
        <f t="shared" si="71"/>
        <v>2095.6999999999998</v>
      </c>
      <c r="I261" s="49">
        <f t="shared" si="72"/>
        <v>-6.417903325857699</v>
      </c>
      <c r="J261">
        <v>114.4</v>
      </c>
    </row>
    <row r="262" spans="1:10" x14ac:dyDescent="0.2">
      <c r="A262" s="30">
        <f t="shared" si="73"/>
        <v>40668</v>
      </c>
      <c r="C262">
        <v>532.79999999999995</v>
      </c>
      <c r="D262">
        <v>333.1</v>
      </c>
      <c r="E262">
        <v>1455.4</v>
      </c>
      <c r="F262">
        <v>1771.7</v>
      </c>
      <c r="G262" s="10">
        <f t="shared" si="70"/>
        <v>1988.2</v>
      </c>
      <c r="H262" s="2">
        <f t="shared" si="71"/>
        <v>2104.8000000000002</v>
      </c>
      <c r="I262" s="49">
        <f t="shared" si="72"/>
        <v>-5.5397187381223905</v>
      </c>
      <c r="J262">
        <v>117.7</v>
      </c>
    </row>
    <row r="263" spans="1:10" x14ac:dyDescent="0.2">
      <c r="A263" s="30">
        <f t="shared" si="73"/>
        <v>40675</v>
      </c>
      <c r="C263">
        <v>526.29999999999995</v>
      </c>
      <c r="D263">
        <v>344.2</v>
      </c>
      <c r="E263">
        <v>1484.4</v>
      </c>
      <c r="F263">
        <v>1814.8</v>
      </c>
      <c r="G263" s="10">
        <f t="shared" si="70"/>
        <v>2010.7</v>
      </c>
      <c r="H263" s="2">
        <f t="shared" si="71"/>
        <v>2159</v>
      </c>
      <c r="I263" s="49">
        <f t="shared" si="72"/>
        <v>-6.8689207966651233</v>
      </c>
    </row>
    <row r="264" spans="1:10" x14ac:dyDescent="0.2">
      <c r="A264" s="30">
        <f t="shared" si="73"/>
        <v>40682</v>
      </c>
      <c r="C264">
        <v>503.8</v>
      </c>
      <c r="D264">
        <v>325.3</v>
      </c>
      <c r="E264">
        <v>1510.2</v>
      </c>
      <c r="F264">
        <v>1852</v>
      </c>
      <c r="G264" s="10">
        <f t="shared" si="70"/>
        <v>2014</v>
      </c>
      <c r="H264" s="2">
        <f t="shared" si="71"/>
        <v>2177.3000000000002</v>
      </c>
      <c r="I264" s="49">
        <f t="shared" si="72"/>
        <v>-7.500114821108717</v>
      </c>
      <c r="J264">
        <v>118.5</v>
      </c>
    </row>
    <row r="265" spans="1:10" x14ac:dyDescent="0.2">
      <c r="A265" s="30">
        <f t="shared" si="73"/>
        <v>40689</v>
      </c>
      <c r="C265">
        <v>510.4</v>
      </c>
      <c r="D265">
        <v>272.8</v>
      </c>
      <c r="E265">
        <v>1536.4</v>
      </c>
      <c r="F265">
        <v>1904.1</v>
      </c>
      <c r="G265" s="10">
        <f t="shared" ref="G265:G274" si="74">+C265+E265</f>
        <v>2046.8000000000002</v>
      </c>
      <c r="H265" s="2">
        <f t="shared" ref="H265:H274" si="75">+D265+F265</f>
        <v>2176.9</v>
      </c>
      <c r="I265" s="49">
        <f t="shared" ref="I265:I274" si="76">+(G265/H265-1)*100</f>
        <v>-5.9763884422803004</v>
      </c>
      <c r="J265">
        <v>118.5</v>
      </c>
    </row>
    <row r="266" spans="1:10" x14ac:dyDescent="0.2">
      <c r="A266" s="30">
        <f t="shared" si="73"/>
        <v>40696</v>
      </c>
      <c r="C266">
        <v>528.4</v>
      </c>
      <c r="D266">
        <v>605.79999999999995</v>
      </c>
      <c r="E266">
        <v>1543.3</v>
      </c>
      <c r="F266">
        <v>1907.1</v>
      </c>
      <c r="G266" s="10">
        <f t="shared" si="74"/>
        <v>2071.6999999999998</v>
      </c>
      <c r="H266" s="2">
        <f t="shared" si="75"/>
        <v>2512.8999999999996</v>
      </c>
      <c r="I266" s="49">
        <f t="shared" si="76"/>
        <v>-17.557403796410519</v>
      </c>
      <c r="J266">
        <v>118.5</v>
      </c>
    </row>
    <row r="267" spans="1:10" x14ac:dyDescent="0.2">
      <c r="A267" s="30">
        <f t="shared" si="73"/>
        <v>40703</v>
      </c>
      <c r="C267">
        <v>575.1</v>
      </c>
      <c r="D267">
        <v>320.10000000000002</v>
      </c>
      <c r="E267">
        <v>1586.6</v>
      </c>
      <c r="F267">
        <v>1922.6</v>
      </c>
      <c r="G267" s="10">
        <f t="shared" si="74"/>
        <v>2161.6999999999998</v>
      </c>
      <c r="H267" s="2">
        <f t="shared" si="75"/>
        <v>2242.6999999999998</v>
      </c>
      <c r="I267" s="49">
        <f t="shared" si="76"/>
        <v>-3.6117180184598974</v>
      </c>
      <c r="J267">
        <v>119.5</v>
      </c>
    </row>
    <row r="268" spans="1:10" x14ac:dyDescent="0.2">
      <c r="A268" s="30">
        <f t="shared" si="73"/>
        <v>40710</v>
      </c>
      <c r="C268">
        <v>641</v>
      </c>
      <c r="D268">
        <v>426.5</v>
      </c>
      <c r="E268">
        <v>1591.8</v>
      </c>
      <c r="F268">
        <v>1962.8</v>
      </c>
      <c r="G268" s="10">
        <f t="shared" si="74"/>
        <v>2232.8000000000002</v>
      </c>
      <c r="H268" s="2">
        <f t="shared" si="75"/>
        <v>2389.3000000000002</v>
      </c>
      <c r="I268" s="49">
        <f t="shared" si="76"/>
        <v>-6.5500355752730943</v>
      </c>
      <c r="J268">
        <v>119.5</v>
      </c>
    </row>
    <row r="269" spans="1:10" x14ac:dyDescent="0.2">
      <c r="A269" s="30">
        <f t="shared" si="73"/>
        <v>40717</v>
      </c>
      <c r="C269">
        <v>698.8</v>
      </c>
      <c r="D269">
        <v>417.7</v>
      </c>
      <c r="E269">
        <v>1618.1</v>
      </c>
      <c r="F269">
        <v>1999.4</v>
      </c>
      <c r="G269" s="10">
        <f t="shared" si="74"/>
        <v>2316.8999999999996</v>
      </c>
      <c r="H269" s="2">
        <f t="shared" si="75"/>
        <v>2417.1</v>
      </c>
      <c r="I269" s="49">
        <f t="shared" si="76"/>
        <v>-4.1454635720491577</v>
      </c>
      <c r="J269">
        <v>122.4</v>
      </c>
    </row>
    <row r="270" spans="1:10" x14ac:dyDescent="0.2">
      <c r="A270" s="30">
        <f t="shared" si="73"/>
        <v>40724</v>
      </c>
      <c r="C270">
        <v>626.29999999999995</v>
      </c>
      <c r="D270">
        <v>340.1</v>
      </c>
      <c r="E270">
        <v>1648.1</v>
      </c>
      <c r="F270">
        <v>2028.7</v>
      </c>
      <c r="G270" s="10">
        <f t="shared" si="74"/>
        <v>2274.3999999999996</v>
      </c>
      <c r="H270" s="2">
        <f t="shared" si="75"/>
        <v>2368.8000000000002</v>
      </c>
      <c r="I270" s="49">
        <f t="shared" si="76"/>
        <v>-3.9851401553529398</v>
      </c>
      <c r="J270">
        <v>119.7</v>
      </c>
    </row>
    <row r="271" spans="1:10" x14ac:dyDescent="0.2">
      <c r="A271" s="30">
        <f t="shared" si="73"/>
        <v>40731</v>
      </c>
      <c r="C271">
        <v>562.79999999999995</v>
      </c>
      <c r="D271">
        <v>364.6</v>
      </c>
      <c r="E271">
        <v>1662.2</v>
      </c>
      <c r="F271">
        <v>2046.1</v>
      </c>
      <c r="G271" s="10">
        <f t="shared" si="74"/>
        <v>2225</v>
      </c>
      <c r="H271" s="2">
        <f t="shared" si="75"/>
        <v>2410.6999999999998</v>
      </c>
      <c r="I271" s="49">
        <f t="shared" si="76"/>
        <v>-7.7031567594474604</v>
      </c>
      <c r="J271">
        <v>119.7</v>
      </c>
    </row>
    <row r="272" spans="1:10" x14ac:dyDescent="0.2">
      <c r="A272" s="30">
        <f t="shared" si="73"/>
        <v>40738</v>
      </c>
      <c r="C272">
        <v>547.1</v>
      </c>
      <c r="D272">
        <v>332.9</v>
      </c>
      <c r="E272">
        <v>1685.4</v>
      </c>
      <c r="F272">
        <v>2083.1999999999998</v>
      </c>
      <c r="G272" s="10">
        <f t="shared" si="74"/>
        <v>2232.5</v>
      </c>
      <c r="H272" s="2">
        <f t="shared" si="75"/>
        <v>2416.1</v>
      </c>
      <c r="I272" s="49">
        <f t="shared" si="76"/>
        <v>-7.5990232192376101</v>
      </c>
      <c r="J272">
        <v>122.5</v>
      </c>
    </row>
    <row r="273" spans="1:10" x14ac:dyDescent="0.2">
      <c r="A273" s="30">
        <f t="shared" si="73"/>
        <v>40745</v>
      </c>
      <c r="C273">
        <v>446.5</v>
      </c>
      <c r="D273">
        <v>329.5</v>
      </c>
      <c r="E273">
        <v>1745.4</v>
      </c>
      <c r="F273">
        <v>2096.6999999999998</v>
      </c>
      <c r="G273" s="10">
        <f t="shared" si="74"/>
        <v>2191.9</v>
      </c>
      <c r="H273" s="2">
        <f t="shared" si="75"/>
        <v>2426.1999999999998</v>
      </c>
      <c r="I273" s="49">
        <f t="shared" si="76"/>
        <v>-9.6570769103948457</v>
      </c>
      <c r="J273">
        <v>122.6</v>
      </c>
    </row>
    <row r="274" spans="1:10" x14ac:dyDescent="0.2">
      <c r="A274" s="30">
        <f t="shared" si="73"/>
        <v>40752</v>
      </c>
      <c r="C274">
        <v>425.1</v>
      </c>
      <c r="D274">
        <v>361.6</v>
      </c>
      <c r="E274">
        <v>1777.6</v>
      </c>
      <c r="F274">
        <v>2119.6999999999998</v>
      </c>
      <c r="G274" s="10">
        <f t="shared" si="74"/>
        <v>2202.6999999999998</v>
      </c>
      <c r="H274" s="2">
        <f t="shared" si="75"/>
        <v>2481.2999999999997</v>
      </c>
      <c r="I274" s="49">
        <f t="shared" si="76"/>
        <v>-11.227985330270418</v>
      </c>
      <c r="J274">
        <v>123.2</v>
      </c>
    </row>
    <row r="275" spans="1:10" x14ac:dyDescent="0.2">
      <c r="A275" s="30">
        <f t="shared" si="73"/>
        <v>40759</v>
      </c>
      <c r="C275">
        <v>401.2</v>
      </c>
      <c r="D275">
        <v>342.6</v>
      </c>
      <c r="E275">
        <v>1791.8</v>
      </c>
      <c r="F275">
        <v>2207.1999999999998</v>
      </c>
      <c r="G275" s="10">
        <f t="shared" ref="G275:H293" si="77">+C275+E275</f>
        <v>2193</v>
      </c>
      <c r="H275" s="2">
        <f t="shared" si="77"/>
        <v>2549.7999999999997</v>
      </c>
      <c r="I275" s="49">
        <f t="shared" ref="I275:I296" si="78">+(G275/H275-1)*100</f>
        <v>-13.993254372891982</v>
      </c>
      <c r="J275">
        <v>123.4</v>
      </c>
    </row>
    <row r="276" spans="1:10" x14ac:dyDescent="0.2">
      <c r="A276" s="30">
        <f t="shared" si="73"/>
        <v>40766</v>
      </c>
      <c r="C276">
        <v>416.7</v>
      </c>
      <c r="D276">
        <v>322.10000000000002</v>
      </c>
      <c r="E276">
        <v>1816.1</v>
      </c>
      <c r="F276">
        <v>2253.9</v>
      </c>
      <c r="G276" s="10">
        <f t="shared" si="77"/>
        <v>2232.7999999999997</v>
      </c>
      <c r="H276" s="2">
        <f t="shared" si="77"/>
        <v>2576</v>
      </c>
      <c r="I276" s="49">
        <f t="shared" si="78"/>
        <v>-13.32298136645964</v>
      </c>
      <c r="J276">
        <v>123.5</v>
      </c>
    </row>
    <row r="277" spans="1:10" x14ac:dyDescent="0.2">
      <c r="A277" s="30">
        <f t="shared" si="73"/>
        <v>40773</v>
      </c>
      <c r="C277">
        <v>413.8</v>
      </c>
      <c r="D277">
        <v>281.39999999999998</v>
      </c>
      <c r="E277">
        <v>1839</v>
      </c>
      <c r="F277">
        <v>2327.3000000000002</v>
      </c>
      <c r="G277" s="10">
        <f t="shared" si="77"/>
        <v>2252.8000000000002</v>
      </c>
      <c r="H277" s="2">
        <f t="shared" si="77"/>
        <v>2608.7000000000003</v>
      </c>
      <c r="I277" s="49">
        <f t="shared" si="78"/>
        <v>-13.64281059531568</v>
      </c>
      <c r="J277">
        <v>123.5</v>
      </c>
    </row>
    <row r="278" spans="1:10" x14ac:dyDescent="0.2">
      <c r="A278" s="30">
        <f t="shared" si="73"/>
        <v>40780</v>
      </c>
      <c r="C278">
        <v>337</v>
      </c>
      <c r="D278">
        <v>279.3</v>
      </c>
      <c r="E278">
        <v>1876.9</v>
      </c>
      <c r="F278">
        <v>2341.6</v>
      </c>
      <c r="G278" s="10">
        <f t="shared" si="77"/>
        <v>2213.9</v>
      </c>
      <c r="H278" s="2">
        <f t="shared" si="77"/>
        <v>2620.9</v>
      </c>
      <c r="I278" s="49">
        <f t="shared" si="78"/>
        <v>-15.52901674997138</v>
      </c>
      <c r="J278">
        <v>124.4</v>
      </c>
    </row>
    <row r="279" spans="1:10" x14ac:dyDescent="0.2">
      <c r="A279" s="30">
        <f t="shared" si="73"/>
        <v>40787</v>
      </c>
      <c r="C279">
        <v>509.8</v>
      </c>
      <c r="D279">
        <v>627.1</v>
      </c>
      <c r="E279">
        <v>0.1</v>
      </c>
      <c r="F279">
        <v>0.6</v>
      </c>
      <c r="G279" s="10">
        <f t="shared" si="77"/>
        <v>509.90000000000003</v>
      </c>
      <c r="H279" s="2">
        <f t="shared" si="77"/>
        <v>627.70000000000005</v>
      </c>
      <c r="I279" s="49">
        <f t="shared" si="78"/>
        <v>-18.766926875896129</v>
      </c>
    </row>
    <row r="280" spans="1:10" x14ac:dyDescent="0.2">
      <c r="A280" s="30">
        <f t="shared" si="73"/>
        <v>40794</v>
      </c>
      <c r="C280">
        <v>507.5</v>
      </c>
      <c r="D280">
        <v>602.4</v>
      </c>
      <c r="E280">
        <v>3.5</v>
      </c>
      <c r="F280">
        <v>24.7</v>
      </c>
      <c r="G280" s="10">
        <f t="shared" si="77"/>
        <v>511</v>
      </c>
      <c r="H280" s="2">
        <f t="shared" si="77"/>
        <v>627.1</v>
      </c>
      <c r="I280" s="49">
        <f t="shared" si="78"/>
        <v>-18.513793653324829</v>
      </c>
    </row>
    <row r="281" spans="1:10" x14ac:dyDescent="0.2">
      <c r="A281" s="30">
        <f t="shared" si="73"/>
        <v>40801</v>
      </c>
      <c r="C281" s="96">
        <v>532.1</v>
      </c>
      <c r="D281" s="96">
        <v>599.9</v>
      </c>
      <c r="E281" s="96">
        <v>49.4</v>
      </c>
      <c r="F281" s="96">
        <v>47.6</v>
      </c>
      <c r="G281" s="114">
        <f t="shared" si="77"/>
        <v>581.5</v>
      </c>
      <c r="H281" s="2">
        <f t="shared" si="77"/>
        <v>647.5</v>
      </c>
      <c r="I281" s="49">
        <f t="shared" si="78"/>
        <v>-10.19305019305019</v>
      </c>
      <c r="J281" s="96"/>
    </row>
    <row r="282" spans="1:10" x14ac:dyDescent="0.2">
      <c r="A282" s="30">
        <f t="shared" si="73"/>
        <v>40808</v>
      </c>
      <c r="C282" s="96">
        <v>533</v>
      </c>
      <c r="D282" s="96">
        <v>657.5</v>
      </c>
      <c r="E282" s="96">
        <v>69.900000000000006</v>
      </c>
      <c r="F282" s="96">
        <v>60.4</v>
      </c>
      <c r="G282" s="114">
        <f t="shared" si="77"/>
        <v>602.9</v>
      </c>
      <c r="H282" s="2">
        <f t="shared" si="77"/>
        <v>717.9</v>
      </c>
      <c r="I282" s="49">
        <f t="shared" si="78"/>
        <v>-16.018944142638247</v>
      </c>
      <c r="J282" s="96"/>
    </row>
    <row r="283" spans="1:10" x14ac:dyDescent="0.2">
      <c r="A283" s="30">
        <f t="shared" si="73"/>
        <v>40815</v>
      </c>
      <c r="C283" s="96">
        <v>545.70000000000005</v>
      </c>
      <c r="D283" s="96">
        <v>655</v>
      </c>
      <c r="E283" s="96">
        <v>110.1</v>
      </c>
      <c r="F283" s="96">
        <v>73.3</v>
      </c>
      <c r="G283" s="114">
        <f t="shared" si="77"/>
        <v>655.80000000000007</v>
      </c>
      <c r="H283" s="2">
        <f t="shared" si="77"/>
        <v>728.3</v>
      </c>
      <c r="I283" s="49">
        <f t="shared" si="78"/>
        <v>-9.954689001784967</v>
      </c>
      <c r="J283" s="96"/>
    </row>
    <row r="284" spans="1:10" ht="15" x14ac:dyDescent="0.3">
      <c r="A284" s="30">
        <f t="shared" si="73"/>
        <v>40822</v>
      </c>
      <c r="C284" s="97">
        <v>490.5</v>
      </c>
      <c r="D284" s="96">
        <v>682</v>
      </c>
      <c r="E284" s="96">
        <v>116.8</v>
      </c>
      <c r="F284" s="96">
        <v>125.1</v>
      </c>
      <c r="G284" s="114">
        <f t="shared" si="77"/>
        <v>607.29999999999995</v>
      </c>
      <c r="H284" s="2">
        <f t="shared" si="77"/>
        <v>807.1</v>
      </c>
      <c r="I284" s="49">
        <f t="shared" si="78"/>
        <v>-24.755296741419908</v>
      </c>
      <c r="J284" s="96"/>
    </row>
    <row r="285" spans="1:10" x14ac:dyDescent="0.2">
      <c r="A285" s="30">
        <f t="shared" si="73"/>
        <v>40829</v>
      </c>
      <c r="C285" s="96">
        <v>489</v>
      </c>
      <c r="D285" s="96">
        <v>716.7</v>
      </c>
      <c r="E285" s="96">
        <v>157.69999999999999</v>
      </c>
      <c r="F285" s="96">
        <v>205.5</v>
      </c>
      <c r="G285" s="114">
        <f t="shared" si="77"/>
        <v>646.70000000000005</v>
      </c>
      <c r="H285" s="2">
        <f t="shared" si="77"/>
        <v>922.2</v>
      </c>
      <c r="I285" s="49">
        <f t="shared" si="78"/>
        <v>-29.874213836477981</v>
      </c>
      <c r="J285" s="96"/>
    </row>
    <row r="286" spans="1:10" x14ac:dyDescent="0.2">
      <c r="A286" s="30">
        <f t="shared" si="73"/>
        <v>40836</v>
      </c>
      <c r="C286" s="96">
        <v>497.8</v>
      </c>
      <c r="D286" s="96">
        <v>712.2</v>
      </c>
      <c r="E286" s="96">
        <v>172.4</v>
      </c>
      <c r="F286" s="96">
        <v>256</v>
      </c>
      <c r="G286" s="114">
        <f t="shared" si="77"/>
        <v>670.2</v>
      </c>
      <c r="H286" s="2">
        <f t="shared" si="77"/>
        <v>968.2</v>
      </c>
      <c r="I286" s="49">
        <f t="shared" si="78"/>
        <v>-30.778764718033457</v>
      </c>
      <c r="J286" s="96"/>
    </row>
    <row r="287" spans="1:10" x14ac:dyDescent="0.2">
      <c r="A287" s="30">
        <f t="shared" si="73"/>
        <v>40843</v>
      </c>
      <c r="C287" s="96">
        <v>498</v>
      </c>
      <c r="D287" s="96">
        <v>786.9</v>
      </c>
      <c r="E287" s="96">
        <v>220.7</v>
      </c>
      <c r="F287" s="96">
        <v>270.10000000000002</v>
      </c>
      <c r="G287" s="114">
        <f t="shared" si="77"/>
        <v>718.7</v>
      </c>
      <c r="H287" s="2">
        <f t="shared" si="77"/>
        <v>1057</v>
      </c>
      <c r="I287" s="49">
        <f t="shared" si="78"/>
        <v>-32.005676442762535</v>
      </c>
      <c r="J287" s="96">
        <v>27</v>
      </c>
    </row>
    <row r="288" spans="1:10" x14ac:dyDescent="0.2">
      <c r="A288" s="30">
        <f t="shared" si="73"/>
        <v>40850</v>
      </c>
      <c r="C288" s="96">
        <v>498</v>
      </c>
      <c r="D288" s="96">
        <v>776.6</v>
      </c>
      <c r="E288" s="96">
        <v>267.89999999999998</v>
      </c>
      <c r="F288" s="96">
        <v>364.5</v>
      </c>
      <c r="G288" s="114">
        <f t="shared" si="77"/>
        <v>765.9</v>
      </c>
      <c r="H288" s="2">
        <f t="shared" si="77"/>
        <v>1141.0999999999999</v>
      </c>
      <c r="I288" s="49">
        <f t="shared" si="78"/>
        <v>-32.880553851546743</v>
      </c>
      <c r="J288" s="96">
        <v>29.8</v>
      </c>
    </row>
    <row r="289" spans="1:10" x14ac:dyDescent="0.2">
      <c r="A289" s="30">
        <f t="shared" si="73"/>
        <v>40857</v>
      </c>
      <c r="C289" s="96">
        <v>489</v>
      </c>
      <c r="D289" s="96">
        <v>762.2</v>
      </c>
      <c r="E289" s="96">
        <v>293.8</v>
      </c>
      <c r="F289" s="96">
        <v>430.3</v>
      </c>
      <c r="G289" s="114">
        <f t="shared" si="77"/>
        <v>782.8</v>
      </c>
      <c r="H289" s="114">
        <f t="shared" si="77"/>
        <v>1192.5</v>
      </c>
      <c r="I289" s="49">
        <f t="shared" si="78"/>
        <v>-34.356394129979037</v>
      </c>
      <c r="J289" s="96"/>
    </row>
    <row r="290" spans="1:10" x14ac:dyDescent="0.2">
      <c r="A290" s="30">
        <f t="shared" si="73"/>
        <v>40864</v>
      </c>
      <c r="C290" s="96">
        <v>485.3</v>
      </c>
      <c r="D290" s="96">
        <v>782.2</v>
      </c>
      <c r="E290" s="96">
        <v>329.1</v>
      </c>
      <c r="F290" s="96">
        <v>478.6</v>
      </c>
      <c r="G290" s="114">
        <f t="shared" si="77"/>
        <v>814.40000000000009</v>
      </c>
      <c r="H290" s="114">
        <f t="shared" si="77"/>
        <v>1260.8000000000002</v>
      </c>
      <c r="I290" s="49">
        <f t="shared" si="78"/>
        <v>-35.406091370558379</v>
      </c>
      <c r="J290" s="96"/>
    </row>
    <row r="291" spans="1:10" x14ac:dyDescent="0.2">
      <c r="A291" s="30">
        <f t="shared" si="73"/>
        <v>40871</v>
      </c>
      <c r="C291" s="96">
        <v>477.9</v>
      </c>
      <c r="D291" s="96">
        <v>578.6</v>
      </c>
      <c r="E291" s="96">
        <v>385.5</v>
      </c>
      <c r="F291" s="96">
        <v>509.8</v>
      </c>
      <c r="G291" s="114">
        <f t="shared" si="77"/>
        <v>863.4</v>
      </c>
      <c r="H291" s="114">
        <f t="shared" si="77"/>
        <v>1088.4000000000001</v>
      </c>
      <c r="I291" s="49">
        <f t="shared" si="78"/>
        <v>-20.67254685777289</v>
      </c>
      <c r="J291" s="96"/>
    </row>
    <row r="292" spans="1:10" x14ac:dyDescent="0.2">
      <c r="A292" s="30">
        <f t="shared" si="73"/>
        <v>40878</v>
      </c>
      <c r="C292" s="96">
        <v>507.4</v>
      </c>
      <c r="D292" s="96">
        <v>503.5</v>
      </c>
      <c r="E292" s="96">
        <v>396.5</v>
      </c>
      <c r="F292" s="96">
        <v>590.6</v>
      </c>
      <c r="G292" s="114">
        <f t="shared" si="77"/>
        <v>903.9</v>
      </c>
      <c r="H292" s="114">
        <f t="shared" si="77"/>
        <v>1094.0999999999999</v>
      </c>
      <c r="I292" s="49">
        <f t="shared" si="78"/>
        <v>-17.384151357279954</v>
      </c>
      <c r="J292" s="96"/>
    </row>
    <row r="293" spans="1:10" x14ac:dyDescent="0.2">
      <c r="A293" s="30">
        <f t="shared" si="73"/>
        <v>40885</v>
      </c>
      <c r="C293" s="126">
        <v>475</v>
      </c>
      <c r="D293" s="96">
        <v>516.5</v>
      </c>
      <c r="E293" s="96">
        <v>495.4</v>
      </c>
      <c r="F293" s="96">
        <v>625.20000000000005</v>
      </c>
      <c r="G293" s="114">
        <f t="shared" si="77"/>
        <v>970.4</v>
      </c>
      <c r="H293" s="114">
        <f t="shared" si="77"/>
        <v>1141.7</v>
      </c>
      <c r="I293" s="49">
        <f t="shared" si="78"/>
        <v>-15.003941490759399</v>
      </c>
      <c r="J293" s="96"/>
    </row>
    <row r="294" spans="1:10" x14ac:dyDescent="0.2">
      <c r="A294" s="30">
        <f t="shared" si="73"/>
        <v>40892</v>
      </c>
      <c r="C294">
        <v>488.8</v>
      </c>
      <c r="D294">
        <v>500</v>
      </c>
      <c r="E294">
        <v>509.6</v>
      </c>
      <c r="F294">
        <v>680.6</v>
      </c>
      <c r="G294" s="114">
        <f t="shared" ref="G294:H297" si="79">+C294+E294</f>
        <v>998.40000000000009</v>
      </c>
      <c r="H294" s="114">
        <f t="shared" si="79"/>
        <v>1180.5999999999999</v>
      </c>
      <c r="I294" s="49">
        <f t="shared" si="78"/>
        <v>-15.432830764018279</v>
      </c>
      <c r="J294" s="49">
        <v>60.1</v>
      </c>
    </row>
    <row r="295" spans="1:10" x14ac:dyDescent="0.2">
      <c r="A295" s="30">
        <f t="shared" si="73"/>
        <v>40899</v>
      </c>
      <c r="C295" s="96">
        <v>513.9</v>
      </c>
      <c r="D295" s="96">
        <v>471.4</v>
      </c>
      <c r="E295" s="96">
        <v>532.4</v>
      </c>
      <c r="F295" s="96">
        <v>723.6</v>
      </c>
      <c r="G295" s="114">
        <f t="shared" si="79"/>
        <v>1046.3</v>
      </c>
      <c r="H295" s="114">
        <f t="shared" si="79"/>
        <v>1195</v>
      </c>
      <c r="I295" s="49">
        <f t="shared" si="78"/>
        <v>-12.443514644351472</v>
      </c>
      <c r="J295" s="96"/>
    </row>
    <row r="296" spans="1:10" x14ac:dyDescent="0.2">
      <c r="A296" s="30">
        <f t="shared" si="73"/>
        <v>40906</v>
      </c>
      <c r="C296" s="96">
        <v>503.9</v>
      </c>
      <c r="D296" s="96">
        <v>451.6</v>
      </c>
      <c r="E296" s="96">
        <v>599.4</v>
      </c>
      <c r="F296" s="96">
        <v>773.4</v>
      </c>
      <c r="G296" s="114">
        <f t="shared" si="79"/>
        <v>1103.3</v>
      </c>
      <c r="H296" s="114">
        <f t="shared" si="79"/>
        <v>1225</v>
      </c>
      <c r="I296" s="49">
        <f t="shared" si="78"/>
        <v>-9.9346938775510267</v>
      </c>
      <c r="J296" s="96"/>
    </row>
    <row r="297" spans="1:10" x14ac:dyDescent="0.2">
      <c r="A297" s="30">
        <f t="shared" si="73"/>
        <v>40913</v>
      </c>
      <c r="C297">
        <v>503.9</v>
      </c>
      <c r="D297">
        <v>450.1</v>
      </c>
      <c r="E297">
        <v>623.79999999999995</v>
      </c>
      <c r="F297">
        <v>775.2</v>
      </c>
      <c r="G297" s="114">
        <f t="shared" si="79"/>
        <v>1127.6999999999998</v>
      </c>
      <c r="H297" s="114">
        <f t="shared" si="79"/>
        <v>1225.3000000000002</v>
      </c>
      <c r="I297" s="49">
        <f t="shared" ref="I297:I328" si="80">+(G297/H297-1)*100</f>
        <v>-7.9653962294948482</v>
      </c>
      <c r="J297" s="49">
        <v>60.9</v>
      </c>
    </row>
    <row r="298" spans="1:10" x14ac:dyDescent="0.2">
      <c r="A298" s="30">
        <f t="shared" si="73"/>
        <v>40920</v>
      </c>
      <c r="C298">
        <v>406.5</v>
      </c>
      <c r="D298">
        <v>525.70000000000005</v>
      </c>
      <c r="E298">
        <v>666.2</v>
      </c>
      <c r="F298">
        <v>830.3</v>
      </c>
      <c r="G298" s="114">
        <f t="shared" ref="G298:G329" si="81">+C298+E298</f>
        <v>1072.7</v>
      </c>
      <c r="H298" s="114">
        <f t="shared" ref="H298:H329" si="82">+D298+F298</f>
        <v>1356</v>
      </c>
      <c r="I298" s="49">
        <f t="shared" si="80"/>
        <v>-20.892330383480818</v>
      </c>
      <c r="J298" s="96"/>
    </row>
    <row r="299" spans="1:10" x14ac:dyDescent="0.2">
      <c r="A299" s="30">
        <f t="shared" si="73"/>
        <v>40927</v>
      </c>
      <c r="C299">
        <v>357.5</v>
      </c>
      <c r="D299">
        <v>525.70000000000005</v>
      </c>
      <c r="E299">
        <v>706.7</v>
      </c>
      <c r="F299">
        <v>842.5</v>
      </c>
      <c r="G299" s="114">
        <f t="shared" si="81"/>
        <v>1064.2</v>
      </c>
      <c r="H299" s="114">
        <f t="shared" si="82"/>
        <v>1368.2</v>
      </c>
      <c r="I299" s="49">
        <f t="shared" si="80"/>
        <v>-22.218973834234756</v>
      </c>
      <c r="J299" s="96"/>
    </row>
    <row r="300" spans="1:10" x14ac:dyDescent="0.2">
      <c r="A300" s="30">
        <f t="shared" si="73"/>
        <v>40934</v>
      </c>
      <c r="C300">
        <v>361.3</v>
      </c>
      <c r="D300">
        <v>584.9</v>
      </c>
      <c r="E300">
        <v>747.1</v>
      </c>
      <c r="F300">
        <v>887.3</v>
      </c>
      <c r="G300" s="114">
        <f t="shared" si="81"/>
        <v>1108.4000000000001</v>
      </c>
      <c r="H300" s="114">
        <f t="shared" si="82"/>
        <v>1472.1999999999998</v>
      </c>
      <c r="I300" s="49">
        <f t="shared" si="80"/>
        <v>-24.711316397228622</v>
      </c>
      <c r="J300" s="96"/>
    </row>
    <row r="301" spans="1:10" x14ac:dyDescent="0.2">
      <c r="A301" s="30">
        <f t="shared" si="73"/>
        <v>40941</v>
      </c>
      <c r="C301">
        <v>371</v>
      </c>
      <c r="D301">
        <v>645.4</v>
      </c>
      <c r="E301">
        <v>792.6</v>
      </c>
      <c r="F301">
        <v>961.8</v>
      </c>
      <c r="G301" s="114">
        <f t="shared" si="81"/>
        <v>1163.5999999999999</v>
      </c>
      <c r="H301" s="114">
        <f t="shared" si="82"/>
        <v>1607.1999999999998</v>
      </c>
      <c r="I301" s="49">
        <f t="shared" si="80"/>
        <v>-27.600796416127427</v>
      </c>
      <c r="J301" s="96"/>
    </row>
    <row r="302" spans="1:10" x14ac:dyDescent="0.2">
      <c r="A302" s="30">
        <f t="shared" si="73"/>
        <v>40948</v>
      </c>
      <c r="C302">
        <v>373.6</v>
      </c>
      <c r="D302">
        <v>643.5</v>
      </c>
      <c r="E302">
        <v>814.6</v>
      </c>
      <c r="F302">
        <v>986.1</v>
      </c>
      <c r="G302" s="114">
        <f t="shared" si="81"/>
        <v>1188.2</v>
      </c>
      <c r="H302" s="114">
        <f t="shared" si="82"/>
        <v>1629.6</v>
      </c>
      <c r="I302" s="49">
        <f t="shared" si="80"/>
        <v>-27.086401570937646</v>
      </c>
      <c r="J302" s="96"/>
    </row>
    <row r="303" spans="1:10" x14ac:dyDescent="0.2">
      <c r="A303" s="30">
        <f t="shared" si="73"/>
        <v>40955</v>
      </c>
      <c r="C303">
        <v>384.7</v>
      </c>
      <c r="D303">
        <v>653.4</v>
      </c>
      <c r="E303">
        <v>869.1</v>
      </c>
      <c r="F303">
        <v>1017.4</v>
      </c>
      <c r="G303" s="114">
        <f t="shared" si="81"/>
        <v>1253.8</v>
      </c>
      <c r="H303" s="114">
        <f t="shared" si="82"/>
        <v>1670.8</v>
      </c>
      <c r="I303" s="49">
        <f t="shared" si="80"/>
        <v>-24.958103902322236</v>
      </c>
    </row>
    <row r="304" spans="1:10" x14ac:dyDescent="0.2">
      <c r="A304" s="30">
        <f t="shared" si="73"/>
        <v>40962</v>
      </c>
      <c r="C304">
        <v>350.6</v>
      </c>
      <c r="D304">
        <v>727</v>
      </c>
      <c r="E304">
        <v>923.8</v>
      </c>
      <c r="F304">
        <v>1079.9000000000001</v>
      </c>
      <c r="G304" s="114">
        <f t="shared" si="81"/>
        <v>1274.4000000000001</v>
      </c>
      <c r="H304" s="114">
        <f t="shared" si="82"/>
        <v>1806.9</v>
      </c>
      <c r="I304" s="49">
        <f t="shared" si="80"/>
        <v>-29.470363606176321</v>
      </c>
    </row>
    <row r="305" spans="1:10" x14ac:dyDescent="0.2">
      <c r="A305" s="30">
        <f t="shared" si="73"/>
        <v>40969</v>
      </c>
      <c r="C305">
        <v>343.4</v>
      </c>
      <c r="D305">
        <v>722</v>
      </c>
      <c r="E305">
        <v>994.5</v>
      </c>
      <c r="F305">
        <v>1109.7</v>
      </c>
      <c r="G305" s="114">
        <f t="shared" si="81"/>
        <v>1337.9</v>
      </c>
      <c r="H305" s="114">
        <f t="shared" si="82"/>
        <v>1831.7</v>
      </c>
      <c r="I305" s="49">
        <f t="shared" si="80"/>
        <v>-26.958563083474363</v>
      </c>
    </row>
    <row r="306" spans="1:10" x14ac:dyDescent="0.2">
      <c r="A306" s="30">
        <f t="shared" si="73"/>
        <v>40976</v>
      </c>
      <c r="C306">
        <v>374</v>
      </c>
      <c r="D306">
        <v>738.2</v>
      </c>
      <c r="E306">
        <v>1030.2</v>
      </c>
      <c r="F306">
        <v>1119.9000000000001</v>
      </c>
      <c r="G306" s="114">
        <f t="shared" si="81"/>
        <v>1404.2</v>
      </c>
      <c r="H306" s="114">
        <f t="shared" si="82"/>
        <v>1858.1000000000001</v>
      </c>
      <c r="I306" s="49">
        <f t="shared" si="80"/>
        <v>-24.428179322964315</v>
      </c>
    </row>
    <row r="307" spans="1:10" x14ac:dyDescent="0.2">
      <c r="A307" s="30">
        <f t="shared" si="73"/>
        <v>40983</v>
      </c>
      <c r="C307">
        <v>358</v>
      </c>
      <c r="D307">
        <v>729</v>
      </c>
      <c r="E307">
        <v>1040.3</v>
      </c>
      <c r="F307">
        <v>1161.5</v>
      </c>
      <c r="G307" s="114">
        <f t="shared" si="81"/>
        <v>1398.3</v>
      </c>
      <c r="H307" s="114">
        <f t="shared" si="82"/>
        <v>1890.5</v>
      </c>
      <c r="I307" s="49">
        <f t="shared" si="80"/>
        <v>-26.035440359693208</v>
      </c>
    </row>
    <row r="308" spans="1:10" x14ac:dyDescent="0.2">
      <c r="A308" s="30">
        <f t="shared" si="73"/>
        <v>40990</v>
      </c>
      <c r="C308">
        <v>357.1</v>
      </c>
      <c r="D308">
        <v>615.6</v>
      </c>
      <c r="E308">
        <v>1104.2</v>
      </c>
      <c r="F308">
        <v>1276.5</v>
      </c>
      <c r="G308" s="114">
        <f t="shared" si="81"/>
        <v>1461.3000000000002</v>
      </c>
      <c r="H308" s="114">
        <f t="shared" si="82"/>
        <v>1892.1</v>
      </c>
      <c r="I308" s="49">
        <f t="shared" si="80"/>
        <v>-22.768352624068477</v>
      </c>
    </row>
    <row r="309" spans="1:10" x14ac:dyDescent="0.2">
      <c r="A309" s="30">
        <f t="shared" si="73"/>
        <v>40997</v>
      </c>
      <c r="C309">
        <v>295.3</v>
      </c>
      <c r="D309">
        <v>614.1</v>
      </c>
      <c r="E309">
        <v>1179.9000000000001</v>
      </c>
      <c r="F309">
        <v>1309.0999999999999</v>
      </c>
      <c r="G309" s="114">
        <f t="shared" si="81"/>
        <v>1475.2</v>
      </c>
      <c r="H309" s="114">
        <f t="shared" si="82"/>
        <v>1923.1999999999998</v>
      </c>
      <c r="I309" s="49">
        <f t="shared" si="80"/>
        <v>-23.294509151414299</v>
      </c>
    </row>
    <row r="310" spans="1:10" x14ac:dyDescent="0.2">
      <c r="A310" s="30">
        <f t="shared" si="73"/>
        <v>41004</v>
      </c>
      <c r="C310">
        <v>316.5</v>
      </c>
      <c r="D310">
        <v>634.79999999999995</v>
      </c>
      <c r="E310">
        <v>1183.2</v>
      </c>
      <c r="F310">
        <v>1315.5</v>
      </c>
      <c r="G310" s="114">
        <f t="shared" si="81"/>
        <v>1499.7</v>
      </c>
      <c r="H310" s="114">
        <f t="shared" si="82"/>
        <v>1950.3</v>
      </c>
      <c r="I310" s="49">
        <f t="shared" si="80"/>
        <v>-23.104137824950001</v>
      </c>
    </row>
    <row r="311" spans="1:10" x14ac:dyDescent="0.2">
      <c r="A311" s="30">
        <f t="shared" si="73"/>
        <v>41011</v>
      </c>
      <c r="C311">
        <v>282.89999999999998</v>
      </c>
      <c r="D311">
        <v>566.5</v>
      </c>
      <c r="E311">
        <v>1228</v>
      </c>
      <c r="F311">
        <v>1387.4</v>
      </c>
      <c r="G311" s="114">
        <f t="shared" si="81"/>
        <v>1510.9</v>
      </c>
      <c r="H311" s="114">
        <f t="shared" si="82"/>
        <v>1953.9</v>
      </c>
      <c r="I311" s="49">
        <f t="shared" si="80"/>
        <v>-22.672603510926859</v>
      </c>
    </row>
    <row r="312" spans="1:10" x14ac:dyDescent="0.2">
      <c r="A312" s="30">
        <f t="shared" si="73"/>
        <v>41018</v>
      </c>
      <c r="C312">
        <v>318.89999999999998</v>
      </c>
      <c r="D312">
        <v>521.6</v>
      </c>
      <c r="E312">
        <v>1232</v>
      </c>
      <c r="F312">
        <v>1438.1</v>
      </c>
      <c r="G312" s="114">
        <f t="shared" si="81"/>
        <v>1550.9</v>
      </c>
      <c r="H312" s="114">
        <f t="shared" si="82"/>
        <v>1959.6999999999998</v>
      </c>
      <c r="I312" s="49">
        <f t="shared" si="80"/>
        <v>-20.860335765678407</v>
      </c>
    </row>
    <row r="313" spans="1:10" x14ac:dyDescent="0.2">
      <c r="A313" s="30">
        <f t="shared" si="73"/>
        <v>41025</v>
      </c>
      <c r="C313">
        <v>344.4</v>
      </c>
      <c r="D313">
        <v>519.20000000000005</v>
      </c>
      <c r="E313">
        <v>1245.0999999999999</v>
      </c>
      <c r="F313">
        <v>1442</v>
      </c>
      <c r="G313" s="114">
        <f t="shared" si="81"/>
        <v>1589.5</v>
      </c>
      <c r="H313" s="114">
        <f t="shared" si="82"/>
        <v>1961.2</v>
      </c>
      <c r="I313" s="49">
        <f t="shared" si="80"/>
        <v>-18.952682031409338</v>
      </c>
    </row>
    <row r="314" spans="1:10" x14ac:dyDescent="0.2">
      <c r="A314" s="30">
        <f t="shared" si="73"/>
        <v>41032</v>
      </c>
      <c r="C314">
        <v>333.4</v>
      </c>
      <c r="D314">
        <v>532.79999999999995</v>
      </c>
      <c r="E314">
        <v>1280.8</v>
      </c>
      <c r="F314">
        <v>1455.4</v>
      </c>
      <c r="G314" s="114">
        <f t="shared" si="81"/>
        <v>1614.1999999999998</v>
      </c>
      <c r="H314" s="114">
        <f t="shared" si="82"/>
        <v>1988.2</v>
      </c>
      <c r="I314" s="49">
        <f t="shared" si="80"/>
        <v>-18.81098481038126</v>
      </c>
      <c r="J314">
        <v>91.4</v>
      </c>
    </row>
    <row r="315" spans="1:10" x14ac:dyDescent="0.2">
      <c r="A315" s="30">
        <f t="shared" si="73"/>
        <v>41039</v>
      </c>
      <c r="C315">
        <v>333.3</v>
      </c>
      <c r="D315">
        <v>526.29999999999995</v>
      </c>
      <c r="E315">
        <v>1332.4</v>
      </c>
      <c r="F315">
        <v>1484.4</v>
      </c>
      <c r="G315" s="114">
        <f t="shared" si="81"/>
        <v>1665.7</v>
      </c>
      <c r="H315" s="114">
        <f t="shared" si="82"/>
        <v>2010.7</v>
      </c>
      <c r="I315" s="49">
        <f t="shared" si="80"/>
        <v>-17.158203610682843</v>
      </c>
      <c r="J315">
        <v>129.4</v>
      </c>
    </row>
    <row r="316" spans="1:10" x14ac:dyDescent="0.2">
      <c r="A316" s="30">
        <f t="shared" si="73"/>
        <v>41046</v>
      </c>
      <c r="C316">
        <v>335.9</v>
      </c>
      <c r="D316">
        <v>503.8</v>
      </c>
      <c r="E316">
        <v>1336.6</v>
      </c>
      <c r="F316">
        <v>1510.2</v>
      </c>
      <c r="G316" s="114">
        <f t="shared" si="81"/>
        <v>1672.5</v>
      </c>
      <c r="H316" s="114">
        <f t="shared" si="82"/>
        <v>2014</v>
      </c>
      <c r="I316" s="49">
        <f t="shared" si="80"/>
        <v>-16.956305858987086</v>
      </c>
      <c r="J316">
        <v>120</v>
      </c>
    </row>
    <row r="317" spans="1:10" x14ac:dyDescent="0.2">
      <c r="A317" s="30">
        <f t="shared" ref="A317:A386" si="83">+A316+7</f>
        <v>41053</v>
      </c>
      <c r="C317">
        <v>335.9</v>
      </c>
      <c r="D317">
        <v>503.8</v>
      </c>
      <c r="E317">
        <v>1336.6</v>
      </c>
      <c r="F317">
        <v>1510.2</v>
      </c>
      <c r="G317" s="114">
        <f t="shared" si="81"/>
        <v>1672.5</v>
      </c>
      <c r="H317" s="114">
        <f t="shared" si="82"/>
        <v>2014</v>
      </c>
      <c r="I317" s="49">
        <f t="shared" si="80"/>
        <v>-16.956305858987086</v>
      </c>
      <c r="J317">
        <v>120</v>
      </c>
    </row>
    <row r="318" spans="1:10" x14ac:dyDescent="0.2">
      <c r="A318" s="30">
        <f t="shared" si="83"/>
        <v>41060</v>
      </c>
      <c r="C318">
        <v>330.1</v>
      </c>
      <c r="D318">
        <v>528.4</v>
      </c>
      <c r="E318">
        <v>1379.1</v>
      </c>
      <c r="F318">
        <v>1543.3</v>
      </c>
      <c r="G318" s="114">
        <f t="shared" si="81"/>
        <v>1709.1999999999998</v>
      </c>
      <c r="H318" s="114">
        <f t="shared" si="82"/>
        <v>2071.6999999999998</v>
      </c>
      <c r="I318" s="49">
        <f t="shared" si="80"/>
        <v>-17.497707196987978</v>
      </c>
      <c r="J318">
        <v>122.5</v>
      </c>
    </row>
    <row r="319" spans="1:10" x14ac:dyDescent="0.2">
      <c r="A319" s="30">
        <f t="shared" si="83"/>
        <v>41067</v>
      </c>
      <c r="C319">
        <v>318.2</v>
      </c>
      <c r="D319">
        <v>575.1</v>
      </c>
      <c r="E319">
        <v>1409.6</v>
      </c>
      <c r="F319">
        <v>1586.6</v>
      </c>
      <c r="G319" s="114">
        <f t="shared" si="81"/>
        <v>1727.8</v>
      </c>
      <c r="H319" s="114">
        <f t="shared" si="82"/>
        <v>2161.6999999999998</v>
      </c>
      <c r="I319" s="49">
        <f t="shared" si="80"/>
        <v>-20.072165425359668</v>
      </c>
    </row>
    <row r="320" spans="1:10" x14ac:dyDescent="0.2">
      <c r="A320" s="30">
        <f t="shared" si="83"/>
        <v>41074</v>
      </c>
      <c r="C320">
        <v>346.4</v>
      </c>
      <c r="D320">
        <v>641</v>
      </c>
      <c r="E320">
        <v>1453.3</v>
      </c>
      <c r="F320">
        <v>1591.8</v>
      </c>
      <c r="G320" s="114">
        <f t="shared" si="81"/>
        <v>1799.6999999999998</v>
      </c>
      <c r="H320" s="114">
        <f t="shared" si="82"/>
        <v>2232.8000000000002</v>
      </c>
      <c r="I320" s="49">
        <f t="shared" si="80"/>
        <v>-19.397169473307073</v>
      </c>
    </row>
    <row r="321" spans="1:10" x14ac:dyDescent="0.2">
      <c r="A321" s="30">
        <f t="shared" si="83"/>
        <v>41081</v>
      </c>
      <c r="C321">
        <v>342.5</v>
      </c>
      <c r="D321">
        <v>698.8</v>
      </c>
      <c r="E321">
        <v>1483.1</v>
      </c>
      <c r="F321">
        <v>1618.1</v>
      </c>
      <c r="G321" s="114">
        <f t="shared" si="81"/>
        <v>1825.6</v>
      </c>
      <c r="H321" s="114">
        <f t="shared" si="82"/>
        <v>2316.8999999999996</v>
      </c>
      <c r="I321" s="49">
        <f t="shared" si="80"/>
        <v>-21.205058483318219</v>
      </c>
    </row>
    <row r="322" spans="1:10" x14ac:dyDescent="0.2">
      <c r="A322" s="30">
        <f t="shared" si="83"/>
        <v>41088</v>
      </c>
      <c r="C322">
        <v>284.60000000000002</v>
      </c>
      <c r="D322">
        <v>626.29999999999995</v>
      </c>
      <c r="E322">
        <v>1485.2</v>
      </c>
      <c r="F322">
        <v>1648.1</v>
      </c>
      <c r="G322" s="114">
        <f t="shared" si="81"/>
        <v>1769.8000000000002</v>
      </c>
      <c r="H322" s="114">
        <f t="shared" si="82"/>
        <v>2274.3999999999996</v>
      </c>
      <c r="I322" s="49">
        <f t="shared" si="80"/>
        <v>-22.186071051705923</v>
      </c>
      <c r="J322">
        <v>123.7</v>
      </c>
    </row>
    <row r="323" spans="1:10" x14ac:dyDescent="0.2">
      <c r="A323" s="30">
        <f t="shared" si="83"/>
        <v>41095</v>
      </c>
      <c r="C323">
        <v>310</v>
      </c>
      <c r="D323">
        <v>562.79999999999995</v>
      </c>
      <c r="E323">
        <v>1487.8</v>
      </c>
      <c r="F323">
        <v>1662.2</v>
      </c>
      <c r="G323" s="114">
        <f t="shared" si="81"/>
        <v>1797.8</v>
      </c>
      <c r="H323" s="114">
        <f t="shared" si="82"/>
        <v>2225</v>
      </c>
      <c r="I323" s="49">
        <f t="shared" si="80"/>
        <v>-19.200000000000006</v>
      </c>
      <c r="J323">
        <v>123.7</v>
      </c>
    </row>
    <row r="324" spans="1:10" x14ac:dyDescent="0.2">
      <c r="A324" s="30">
        <f t="shared" si="83"/>
        <v>41102</v>
      </c>
      <c r="C324">
        <v>227.5</v>
      </c>
      <c r="D324">
        <v>547.1</v>
      </c>
      <c r="E324">
        <v>1557.9</v>
      </c>
      <c r="F324">
        <v>1685.4</v>
      </c>
      <c r="G324" s="114">
        <f t="shared" si="81"/>
        <v>1785.4</v>
      </c>
      <c r="H324" s="114">
        <f t="shared" si="82"/>
        <v>2232.5</v>
      </c>
      <c r="I324" s="49">
        <f t="shared" si="80"/>
        <v>-20.026875699888013</v>
      </c>
      <c r="J324">
        <v>123.7</v>
      </c>
    </row>
    <row r="325" spans="1:10" x14ac:dyDescent="0.2">
      <c r="A325" s="30">
        <f t="shared" si="83"/>
        <v>41109</v>
      </c>
      <c r="C325">
        <v>224.3</v>
      </c>
      <c r="D325">
        <v>446.5</v>
      </c>
      <c r="E325">
        <v>1561</v>
      </c>
      <c r="F325">
        <v>1745.4</v>
      </c>
      <c r="G325" s="114">
        <f t="shared" si="81"/>
        <v>1785.3</v>
      </c>
      <c r="H325" s="114">
        <f t="shared" si="82"/>
        <v>2191.9</v>
      </c>
      <c r="I325" s="49">
        <f t="shared" si="80"/>
        <v>-18.550116337424161</v>
      </c>
      <c r="J325">
        <v>124.4</v>
      </c>
    </row>
    <row r="326" spans="1:10" x14ac:dyDescent="0.2">
      <c r="A326" s="30">
        <f t="shared" si="83"/>
        <v>41116</v>
      </c>
      <c r="C326">
        <v>232</v>
      </c>
      <c r="D326">
        <v>425.1</v>
      </c>
      <c r="E326">
        <v>1563.4</v>
      </c>
      <c r="F326">
        <v>1777.6</v>
      </c>
      <c r="G326" s="114">
        <f t="shared" si="81"/>
        <v>1795.4</v>
      </c>
      <c r="H326" s="114">
        <f t="shared" si="82"/>
        <v>2202.6999999999998</v>
      </c>
      <c r="I326" s="49">
        <f t="shared" si="80"/>
        <v>-18.490942933672304</v>
      </c>
      <c r="J326">
        <v>129.1</v>
      </c>
    </row>
    <row r="327" spans="1:10" x14ac:dyDescent="0.2">
      <c r="A327" s="30">
        <f t="shared" si="83"/>
        <v>41123</v>
      </c>
      <c r="C327">
        <v>226.6</v>
      </c>
      <c r="D327">
        <v>401.2</v>
      </c>
      <c r="E327">
        <v>1573.5</v>
      </c>
      <c r="F327">
        <v>1791.8</v>
      </c>
      <c r="G327" s="114">
        <f t="shared" si="81"/>
        <v>1800.1</v>
      </c>
      <c r="H327" s="114">
        <f t="shared" si="82"/>
        <v>2193</v>
      </c>
      <c r="I327" s="49">
        <f t="shared" si="80"/>
        <v>-17.916096671226633</v>
      </c>
      <c r="J327">
        <v>129.30000000000001</v>
      </c>
    </row>
    <row r="328" spans="1:10" x14ac:dyDescent="0.2">
      <c r="A328" s="30">
        <f t="shared" si="83"/>
        <v>41130</v>
      </c>
      <c r="C328">
        <v>257.3</v>
      </c>
      <c r="D328">
        <v>416.7</v>
      </c>
      <c r="E328">
        <v>1601.8</v>
      </c>
      <c r="F328">
        <v>1816.1</v>
      </c>
      <c r="G328" s="114">
        <f t="shared" si="81"/>
        <v>1859.1</v>
      </c>
      <c r="H328" s="114">
        <f t="shared" si="82"/>
        <v>2232.7999999999997</v>
      </c>
      <c r="I328" s="49">
        <f t="shared" si="80"/>
        <v>-16.736832676460047</v>
      </c>
      <c r="J328">
        <v>129.6</v>
      </c>
    </row>
    <row r="329" spans="1:10" x14ac:dyDescent="0.2">
      <c r="A329" s="30">
        <f t="shared" si="83"/>
        <v>41137</v>
      </c>
      <c r="C329">
        <v>223.7</v>
      </c>
      <c r="D329">
        <v>413.8</v>
      </c>
      <c r="E329">
        <v>1644.8</v>
      </c>
      <c r="F329">
        <v>1839</v>
      </c>
      <c r="G329" s="114">
        <f t="shared" si="81"/>
        <v>1868.5</v>
      </c>
      <c r="H329" s="114">
        <f t="shared" si="82"/>
        <v>2252.8000000000002</v>
      </c>
      <c r="I329" s="49">
        <f t="shared" ref="I329:I360" si="84">+(G329/H329-1)*100</f>
        <v>-17.058771306818187</v>
      </c>
      <c r="J329">
        <v>129.6</v>
      </c>
    </row>
    <row r="330" spans="1:10" x14ac:dyDescent="0.2">
      <c r="A330" s="30">
        <f t="shared" si="83"/>
        <v>41144</v>
      </c>
      <c r="C330">
        <v>218.7</v>
      </c>
      <c r="D330">
        <v>377</v>
      </c>
      <c r="E330">
        <v>1670.7</v>
      </c>
      <c r="F330">
        <v>1876.9</v>
      </c>
      <c r="G330" s="114">
        <f t="shared" ref="G330:G361" si="85">+C330+E330</f>
        <v>1889.4</v>
      </c>
      <c r="H330" s="114">
        <f t="shared" ref="H330:H361" si="86">+D330+F330</f>
        <v>2253.9</v>
      </c>
      <c r="I330" s="49">
        <f t="shared" si="84"/>
        <v>-16.171968587781183</v>
      </c>
      <c r="J330">
        <v>156.1</v>
      </c>
    </row>
    <row r="331" spans="1:10" x14ac:dyDescent="0.2">
      <c r="A331" s="30">
        <f t="shared" si="83"/>
        <v>41151</v>
      </c>
      <c r="C331">
        <v>217.7</v>
      </c>
      <c r="D331">
        <v>509.8</v>
      </c>
      <c r="E331">
        <v>1672.5</v>
      </c>
      <c r="F331">
        <v>0.1</v>
      </c>
      <c r="G331" s="114">
        <f t="shared" si="85"/>
        <v>1890.2</v>
      </c>
      <c r="H331" s="114">
        <f t="shared" si="86"/>
        <v>509.90000000000003</v>
      </c>
      <c r="I331" s="49">
        <f t="shared" si="84"/>
        <v>270.70013728181993</v>
      </c>
      <c r="J331">
        <v>156.19999999999999</v>
      </c>
    </row>
    <row r="332" spans="1:10" x14ac:dyDescent="0.2">
      <c r="A332" s="30">
        <f t="shared" si="83"/>
        <v>41158</v>
      </c>
      <c r="C332">
        <v>381.9</v>
      </c>
      <c r="D332">
        <v>509.8</v>
      </c>
      <c r="E332">
        <v>29.3</v>
      </c>
      <c r="F332">
        <v>0.1</v>
      </c>
      <c r="G332" s="114">
        <f t="shared" si="85"/>
        <v>411.2</v>
      </c>
      <c r="H332" s="114">
        <f t="shared" si="86"/>
        <v>509.90000000000003</v>
      </c>
      <c r="I332" s="49">
        <f t="shared" si="84"/>
        <v>-19.356736615022562</v>
      </c>
    </row>
    <row r="333" spans="1:10" x14ac:dyDescent="0.2">
      <c r="A333" s="30">
        <f t="shared" si="83"/>
        <v>41165</v>
      </c>
      <c r="C333">
        <v>397</v>
      </c>
      <c r="D333">
        <v>532.1</v>
      </c>
      <c r="E333">
        <v>60</v>
      </c>
      <c r="F333">
        <v>49.4</v>
      </c>
      <c r="G333" s="114">
        <f t="shared" si="85"/>
        <v>457</v>
      </c>
      <c r="H333" s="114">
        <f t="shared" si="86"/>
        <v>581.5</v>
      </c>
      <c r="I333" s="49">
        <f t="shared" si="84"/>
        <v>-21.410146173688737</v>
      </c>
      <c r="J333">
        <v>5.5</v>
      </c>
    </row>
    <row r="334" spans="1:10" x14ac:dyDescent="0.2">
      <c r="A334" s="30">
        <f t="shared" si="83"/>
        <v>41172</v>
      </c>
      <c r="C334">
        <v>422.8</v>
      </c>
      <c r="D334">
        <v>533</v>
      </c>
      <c r="E334">
        <v>96.9</v>
      </c>
      <c r="F334">
        <v>69.900000000000006</v>
      </c>
      <c r="G334" s="114">
        <f t="shared" si="85"/>
        <v>519.70000000000005</v>
      </c>
      <c r="H334" s="114">
        <f t="shared" si="86"/>
        <v>602.9</v>
      </c>
      <c r="I334" s="49">
        <f t="shared" si="84"/>
        <v>-13.799966827002807</v>
      </c>
    </row>
    <row r="335" spans="1:10" x14ac:dyDescent="0.2">
      <c r="A335" s="30">
        <f t="shared" si="83"/>
        <v>41179</v>
      </c>
      <c r="C335">
        <v>416.3</v>
      </c>
      <c r="D335">
        <v>545.70000000000005</v>
      </c>
      <c r="E335">
        <v>100.2</v>
      </c>
      <c r="F335">
        <v>110.1</v>
      </c>
      <c r="G335" s="114">
        <f t="shared" si="85"/>
        <v>516.5</v>
      </c>
      <c r="H335" s="114">
        <f t="shared" si="86"/>
        <v>655.80000000000007</v>
      </c>
      <c r="I335" s="49">
        <f t="shared" si="84"/>
        <v>-21.241232082952134</v>
      </c>
      <c r="J335">
        <v>10</v>
      </c>
    </row>
    <row r="336" spans="1:10" x14ac:dyDescent="0.2">
      <c r="A336" s="30">
        <f t="shared" si="83"/>
        <v>41186</v>
      </c>
      <c r="C336">
        <v>456.4</v>
      </c>
      <c r="D336">
        <v>490.5</v>
      </c>
      <c r="E336">
        <v>169.9</v>
      </c>
      <c r="F336">
        <v>116.8</v>
      </c>
      <c r="G336" s="114">
        <f t="shared" si="85"/>
        <v>626.29999999999995</v>
      </c>
      <c r="H336" s="114">
        <f t="shared" si="86"/>
        <v>607.29999999999995</v>
      </c>
      <c r="I336" s="49">
        <f t="shared" si="84"/>
        <v>3.1286020088918232</v>
      </c>
      <c r="J336">
        <v>33</v>
      </c>
    </row>
    <row r="337" spans="1:10" x14ac:dyDescent="0.2">
      <c r="A337" s="30">
        <f t="shared" si="83"/>
        <v>41193</v>
      </c>
      <c r="C337">
        <v>438.2</v>
      </c>
      <c r="D337">
        <v>489</v>
      </c>
      <c r="E337">
        <v>214.1</v>
      </c>
      <c r="F337">
        <v>157.69999999999999</v>
      </c>
      <c r="G337" s="114">
        <f t="shared" si="85"/>
        <v>652.29999999999995</v>
      </c>
      <c r="H337" s="114">
        <f t="shared" si="86"/>
        <v>646.70000000000005</v>
      </c>
      <c r="I337" s="49">
        <f t="shared" si="84"/>
        <v>0.86593474563165795</v>
      </c>
      <c r="J337">
        <v>36.6</v>
      </c>
    </row>
    <row r="338" spans="1:10" x14ac:dyDescent="0.2">
      <c r="A338" s="30">
        <f t="shared" si="83"/>
        <v>41200</v>
      </c>
      <c r="C338">
        <v>427.7</v>
      </c>
      <c r="D338">
        <v>497.8</v>
      </c>
      <c r="E338">
        <v>258.7</v>
      </c>
      <c r="F338">
        <v>172.4</v>
      </c>
      <c r="G338" s="114">
        <f t="shared" si="85"/>
        <v>686.4</v>
      </c>
      <c r="H338" s="114">
        <f t="shared" si="86"/>
        <v>670.2</v>
      </c>
      <c r="I338" s="49">
        <f t="shared" si="84"/>
        <v>2.4171888988361534</v>
      </c>
      <c r="J338">
        <v>36.6</v>
      </c>
    </row>
    <row r="339" spans="1:10" x14ac:dyDescent="0.2">
      <c r="A339" s="30">
        <f t="shared" si="83"/>
        <v>41207</v>
      </c>
      <c r="C339">
        <v>394.5</v>
      </c>
      <c r="D339">
        <v>498</v>
      </c>
      <c r="E339">
        <v>319.89999999999998</v>
      </c>
      <c r="F339">
        <v>220.7</v>
      </c>
      <c r="G339" s="114">
        <f t="shared" si="85"/>
        <v>714.4</v>
      </c>
      <c r="H339" s="114">
        <f t="shared" si="86"/>
        <v>718.7</v>
      </c>
      <c r="I339" s="49">
        <f t="shared" si="84"/>
        <v>-0.59830249060804919</v>
      </c>
    </row>
    <row r="340" spans="1:10" x14ac:dyDescent="0.2">
      <c r="A340" s="30">
        <f t="shared" si="83"/>
        <v>41214</v>
      </c>
      <c r="C340">
        <v>352</v>
      </c>
      <c r="D340">
        <v>498</v>
      </c>
      <c r="E340">
        <v>358.3</v>
      </c>
      <c r="F340">
        <v>267.89999999999998</v>
      </c>
      <c r="G340" s="114">
        <f t="shared" si="85"/>
        <v>710.3</v>
      </c>
      <c r="H340" s="114">
        <f t="shared" si="86"/>
        <v>765.9</v>
      </c>
      <c r="I340" s="49">
        <f t="shared" si="84"/>
        <v>-7.2594333463898764</v>
      </c>
      <c r="J340">
        <v>61.5</v>
      </c>
    </row>
    <row r="341" spans="1:10" x14ac:dyDescent="0.2">
      <c r="A341" s="30">
        <f t="shared" si="83"/>
        <v>41221</v>
      </c>
      <c r="C341">
        <v>389</v>
      </c>
      <c r="D341">
        <v>489</v>
      </c>
      <c r="E341">
        <v>370.2</v>
      </c>
      <c r="F341">
        <v>293.8</v>
      </c>
      <c r="G341" s="114">
        <f t="shared" si="85"/>
        <v>759.2</v>
      </c>
      <c r="H341" s="114">
        <f t="shared" si="86"/>
        <v>782.8</v>
      </c>
      <c r="I341" s="49">
        <f t="shared" si="84"/>
        <v>-3.014818599897795</v>
      </c>
      <c r="J341">
        <v>87</v>
      </c>
    </row>
    <row r="342" spans="1:10" x14ac:dyDescent="0.2">
      <c r="A342" s="30">
        <f t="shared" si="83"/>
        <v>41228</v>
      </c>
      <c r="C342">
        <v>373.9</v>
      </c>
      <c r="D342">
        <v>485.3</v>
      </c>
      <c r="E342">
        <v>490.7</v>
      </c>
      <c r="F342">
        <v>329.1</v>
      </c>
      <c r="G342" s="114">
        <f t="shared" si="85"/>
        <v>864.59999999999991</v>
      </c>
      <c r="H342" s="114">
        <f t="shared" si="86"/>
        <v>814.40000000000009</v>
      </c>
      <c r="I342" s="49">
        <f t="shared" si="84"/>
        <v>6.1640471512769857</v>
      </c>
    </row>
    <row r="343" spans="1:10" x14ac:dyDescent="0.2">
      <c r="A343" s="30">
        <f t="shared" si="83"/>
        <v>41235</v>
      </c>
      <c r="C343">
        <v>299.7</v>
      </c>
      <c r="D343">
        <v>477.9</v>
      </c>
      <c r="E343">
        <v>572.1</v>
      </c>
      <c r="F343">
        <v>385.5</v>
      </c>
      <c r="G343" s="114">
        <f t="shared" si="85"/>
        <v>871.8</v>
      </c>
      <c r="H343" s="114">
        <f t="shared" si="86"/>
        <v>863.4</v>
      </c>
      <c r="I343" s="49">
        <f t="shared" si="84"/>
        <v>0.97289784572620608</v>
      </c>
      <c r="J343">
        <v>87</v>
      </c>
    </row>
    <row r="344" spans="1:10" x14ac:dyDescent="0.2">
      <c r="A344" s="30">
        <f t="shared" si="83"/>
        <v>41242</v>
      </c>
      <c r="C344">
        <v>313.8</v>
      </c>
      <c r="D344">
        <v>507.4</v>
      </c>
      <c r="E344">
        <v>616.5</v>
      </c>
      <c r="F344">
        <v>396.5</v>
      </c>
      <c r="G344" s="114">
        <f t="shared" si="85"/>
        <v>930.3</v>
      </c>
      <c r="H344" s="114">
        <f t="shared" si="86"/>
        <v>903.9</v>
      </c>
      <c r="I344" s="49">
        <f t="shared" si="84"/>
        <v>2.9206770660471282</v>
      </c>
      <c r="J344">
        <v>88</v>
      </c>
    </row>
    <row r="345" spans="1:10" x14ac:dyDescent="0.2">
      <c r="A345" s="30">
        <f t="shared" si="83"/>
        <v>41249</v>
      </c>
      <c r="C345">
        <v>339.3</v>
      </c>
      <c r="D345">
        <v>475</v>
      </c>
      <c r="E345">
        <v>618.5</v>
      </c>
      <c r="F345">
        <v>495.4</v>
      </c>
      <c r="G345" s="114">
        <f t="shared" si="85"/>
        <v>957.8</v>
      </c>
      <c r="H345" s="114">
        <f t="shared" si="86"/>
        <v>970.4</v>
      </c>
      <c r="I345" s="49">
        <f t="shared" si="84"/>
        <v>-1.2984336356141823</v>
      </c>
      <c r="J345">
        <v>88</v>
      </c>
    </row>
    <row r="346" spans="1:10" x14ac:dyDescent="0.2">
      <c r="A346" s="30">
        <f t="shared" si="83"/>
        <v>41256</v>
      </c>
      <c r="C346">
        <v>342.6</v>
      </c>
      <c r="D346">
        <v>488.8</v>
      </c>
      <c r="E346">
        <v>673.3</v>
      </c>
      <c r="F346">
        <v>509.6</v>
      </c>
      <c r="G346" s="114">
        <f t="shared" si="85"/>
        <v>1015.9</v>
      </c>
      <c r="H346" s="114">
        <f t="shared" si="86"/>
        <v>998.40000000000009</v>
      </c>
      <c r="I346" s="49">
        <f t="shared" si="84"/>
        <v>1.7528044871794712</v>
      </c>
    </row>
    <row r="347" spans="1:10" x14ac:dyDescent="0.2">
      <c r="A347" s="30">
        <f t="shared" si="83"/>
        <v>41263</v>
      </c>
      <c r="C347">
        <v>353.2</v>
      </c>
      <c r="D347">
        <v>513.9</v>
      </c>
      <c r="E347">
        <v>686</v>
      </c>
      <c r="F347">
        <v>532.4</v>
      </c>
      <c r="G347" s="114">
        <f t="shared" si="85"/>
        <v>1039.2</v>
      </c>
      <c r="H347" s="114">
        <f t="shared" si="86"/>
        <v>1046.3</v>
      </c>
      <c r="I347" s="49">
        <f t="shared" si="84"/>
        <v>-0.67858166873744352</v>
      </c>
      <c r="J347">
        <v>98.5</v>
      </c>
    </row>
    <row r="348" spans="1:10" x14ac:dyDescent="0.2">
      <c r="A348" s="30">
        <f t="shared" si="83"/>
        <v>41270</v>
      </c>
      <c r="C348">
        <v>344.9</v>
      </c>
      <c r="D348">
        <v>503.9</v>
      </c>
      <c r="E348">
        <v>741.9</v>
      </c>
      <c r="F348">
        <v>599.4</v>
      </c>
      <c r="G348" s="114">
        <f t="shared" si="85"/>
        <v>1086.8</v>
      </c>
      <c r="H348" s="114">
        <f t="shared" si="86"/>
        <v>1103.3</v>
      </c>
      <c r="I348" s="49">
        <f t="shared" si="84"/>
        <v>-1.4955134596211339</v>
      </c>
    </row>
    <row r="349" spans="1:10" x14ac:dyDescent="0.2">
      <c r="A349" s="30">
        <f t="shared" si="83"/>
        <v>41277</v>
      </c>
      <c r="C349">
        <v>345.5</v>
      </c>
      <c r="D349">
        <v>503.9</v>
      </c>
      <c r="E349">
        <v>745.2</v>
      </c>
      <c r="F349">
        <v>623.79999999999995</v>
      </c>
      <c r="G349" s="114">
        <f t="shared" si="85"/>
        <v>1090.7</v>
      </c>
      <c r="H349" s="114">
        <f t="shared" si="86"/>
        <v>1127.6999999999998</v>
      </c>
      <c r="I349" s="49">
        <f t="shared" si="84"/>
        <v>-3.281014454198794</v>
      </c>
    </row>
    <row r="350" spans="1:10" x14ac:dyDescent="0.2">
      <c r="A350" s="30">
        <f t="shared" si="83"/>
        <v>41284</v>
      </c>
      <c r="C350">
        <v>362.2</v>
      </c>
      <c r="D350">
        <v>406.5</v>
      </c>
      <c r="E350">
        <v>798.4</v>
      </c>
      <c r="F350">
        <v>666.2</v>
      </c>
      <c r="G350" s="114">
        <f t="shared" si="85"/>
        <v>1160.5999999999999</v>
      </c>
      <c r="H350" s="114">
        <f t="shared" si="86"/>
        <v>1072.7</v>
      </c>
      <c r="I350" s="49">
        <f t="shared" si="84"/>
        <v>8.1942761256641905</v>
      </c>
      <c r="J350">
        <v>99.9</v>
      </c>
    </row>
    <row r="351" spans="1:10" x14ac:dyDescent="0.2">
      <c r="A351" s="30">
        <f t="shared" si="83"/>
        <v>41291</v>
      </c>
      <c r="C351">
        <v>331.6</v>
      </c>
      <c r="D351">
        <v>357.5</v>
      </c>
      <c r="E351">
        <v>869.5</v>
      </c>
      <c r="F351">
        <v>706.7</v>
      </c>
      <c r="G351" s="114">
        <f t="shared" si="85"/>
        <v>1201.0999999999999</v>
      </c>
      <c r="H351" s="114">
        <f t="shared" si="86"/>
        <v>1064.2</v>
      </c>
      <c r="I351" s="49">
        <f t="shared" si="84"/>
        <v>12.864123285096763</v>
      </c>
      <c r="J351">
        <v>99.9</v>
      </c>
    </row>
    <row r="352" spans="1:10" x14ac:dyDescent="0.2">
      <c r="A352" s="30">
        <f t="shared" si="83"/>
        <v>41298</v>
      </c>
      <c r="C352">
        <v>303</v>
      </c>
      <c r="D352">
        <v>361.3</v>
      </c>
      <c r="E352">
        <v>911.2</v>
      </c>
      <c r="F352">
        <v>747.1</v>
      </c>
      <c r="G352" s="114">
        <f t="shared" si="85"/>
        <v>1214.2</v>
      </c>
      <c r="H352" s="114">
        <f t="shared" si="86"/>
        <v>1108.4000000000001</v>
      </c>
      <c r="I352" s="49">
        <f t="shared" si="84"/>
        <v>9.545290508841564</v>
      </c>
      <c r="J352">
        <v>99.9</v>
      </c>
    </row>
    <row r="353" spans="1:10" x14ac:dyDescent="0.2">
      <c r="A353" s="30">
        <f t="shared" si="83"/>
        <v>41305</v>
      </c>
      <c r="C353">
        <v>330.1</v>
      </c>
      <c r="D353">
        <v>371</v>
      </c>
      <c r="E353">
        <v>921.7</v>
      </c>
      <c r="F353">
        <v>792.6</v>
      </c>
      <c r="G353" s="114">
        <f t="shared" si="85"/>
        <v>1251.8000000000002</v>
      </c>
      <c r="H353" s="114">
        <f t="shared" si="86"/>
        <v>1163.5999999999999</v>
      </c>
      <c r="I353" s="49">
        <f t="shared" si="84"/>
        <v>7.5799243726366594</v>
      </c>
      <c r="J353">
        <v>100</v>
      </c>
    </row>
    <row r="354" spans="1:10" x14ac:dyDescent="0.2">
      <c r="A354" s="30">
        <f t="shared" si="83"/>
        <v>41312</v>
      </c>
      <c r="C354">
        <v>321.7</v>
      </c>
      <c r="D354">
        <v>373.6</v>
      </c>
      <c r="E354">
        <v>966</v>
      </c>
      <c r="F354">
        <v>814.6</v>
      </c>
      <c r="G354" s="114">
        <f t="shared" si="85"/>
        <v>1287.7</v>
      </c>
      <c r="H354" s="114">
        <f t="shared" si="86"/>
        <v>1188.2</v>
      </c>
      <c r="I354" s="49">
        <f t="shared" si="84"/>
        <v>8.3740111092408753</v>
      </c>
      <c r="J354">
        <v>101</v>
      </c>
    </row>
    <row r="355" spans="1:10" x14ac:dyDescent="0.2">
      <c r="A355" s="30">
        <f t="shared" si="83"/>
        <v>41319</v>
      </c>
      <c r="C355">
        <v>323.39999999999998</v>
      </c>
      <c r="D355">
        <v>384.7</v>
      </c>
      <c r="E355">
        <v>1028.5</v>
      </c>
      <c r="F355">
        <v>869.1</v>
      </c>
      <c r="G355" s="114">
        <f t="shared" si="85"/>
        <v>1351.9</v>
      </c>
      <c r="H355" s="114">
        <f t="shared" si="86"/>
        <v>1253.8</v>
      </c>
      <c r="I355" s="49">
        <f t="shared" si="84"/>
        <v>7.8242143882597093</v>
      </c>
      <c r="J355">
        <v>101</v>
      </c>
    </row>
    <row r="356" spans="1:10" x14ac:dyDescent="0.2">
      <c r="A356" s="30">
        <f t="shared" si="83"/>
        <v>41326</v>
      </c>
      <c r="C356">
        <v>345.7</v>
      </c>
      <c r="D356">
        <v>350.6</v>
      </c>
      <c r="E356">
        <v>1052</v>
      </c>
      <c r="F356">
        <v>923.8</v>
      </c>
      <c r="G356" s="114">
        <f t="shared" si="85"/>
        <v>1397.7</v>
      </c>
      <c r="H356" s="114">
        <f t="shared" si="86"/>
        <v>1274.4000000000001</v>
      </c>
      <c r="I356" s="49">
        <f t="shared" si="84"/>
        <v>9.6751412429378458</v>
      </c>
      <c r="J356">
        <v>103</v>
      </c>
    </row>
    <row r="357" spans="1:10" x14ac:dyDescent="0.2">
      <c r="A357" s="30">
        <f t="shared" si="83"/>
        <v>41333</v>
      </c>
      <c r="C357">
        <v>319.89999999999998</v>
      </c>
      <c r="D357">
        <v>343.4</v>
      </c>
      <c r="E357">
        <v>1089.5</v>
      </c>
      <c r="F357">
        <v>994.5</v>
      </c>
      <c r="G357" s="114">
        <f t="shared" si="85"/>
        <v>1409.4</v>
      </c>
      <c r="H357" s="114">
        <f t="shared" si="86"/>
        <v>1337.9</v>
      </c>
      <c r="I357" s="49">
        <f t="shared" si="84"/>
        <v>5.3441961282607142</v>
      </c>
      <c r="J357">
        <v>104.6</v>
      </c>
    </row>
    <row r="358" spans="1:10" x14ac:dyDescent="0.2">
      <c r="A358" s="30">
        <f t="shared" si="83"/>
        <v>41340</v>
      </c>
      <c r="C358">
        <v>276.5</v>
      </c>
      <c r="D358">
        <v>374</v>
      </c>
      <c r="E358">
        <v>1153.4000000000001</v>
      </c>
      <c r="F358">
        <v>1030.2</v>
      </c>
      <c r="G358" s="114">
        <f t="shared" si="85"/>
        <v>1429.9</v>
      </c>
      <c r="H358" s="114">
        <f t="shared" si="86"/>
        <v>1404.2</v>
      </c>
      <c r="I358" s="49">
        <f t="shared" si="84"/>
        <v>1.830223614869686</v>
      </c>
      <c r="J358">
        <v>104.6</v>
      </c>
    </row>
    <row r="359" spans="1:10" x14ac:dyDescent="0.2">
      <c r="A359" s="30">
        <f t="shared" si="83"/>
        <v>41347</v>
      </c>
      <c r="C359">
        <v>282</v>
      </c>
      <c r="D359">
        <v>358</v>
      </c>
      <c r="E359">
        <v>1155.7</v>
      </c>
      <c r="F359">
        <v>1040.3</v>
      </c>
      <c r="G359" s="114">
        <f t="shared" si="85"/>
        <v>1437.7</v>
      </c>
      <c r="H359" s="114">
        <f t="shared" si="86"/>
        <v>1398.3</v>
      </c>
      <c r="I359" s="49">
        <f t="shared" si="84"/>
        <v>2.8177072159050409</v>
      </c>
      <c r="J359">
        <v>112.9</v>
      </c>
    </row>
    <row r="360" spans="1:10" x14ac:dyDescent="0.2">
      <c r="A360" s="30">
        <f t="shared" si="83"/>
        <v>41354</v>
      </c>
      <c r="C360">
        <v>259</v>
      </c>
      <c r="D360">
        <v>357.1</v>
      </c>
      <c r="E360">
        <v>1194.2</v>
      </c>
      <c r="F360">
        <v>1104.2</v>
      </c>
      <c r="G360" s="114">
        <f t="shared" si="85"/>
        <v>1453.2</v>
      </c>
      <c r="H360" s="114">
        <f t="shared" si="86"/>
        <v>1461.3000000000002</v>
      </c>
      <c r="I360" s="49">
        <f t="shared" si="84"/>
        <v>-0.55430096489428315</v>
      </c>
      <c r="J360">
        <v>114.6</v>
      </c>
    </row>
    <row r="361" spans="1:10" x14ac:dyDescent="0.2">
      <c r="A361" s="30">
        <f t="shared" si="83"/>
        <v>41361</v>
      </c>
      <c r="C361">
        <v>242.8</v>
      </c>
      <c r="D361">
        <v>295.3</v>
      </c>
      <c r="E361">
        <v>1223.7</v>
      </c>
      <c r="F361">
        <v>1179.9000000000001</v>
      </c>
      <c r="G361" s="114">
        <f t="shared" si="85"/>
        <v>1466.5</v>
      </c>
      <c r="H361" s="114">
        <f t="shared" si="86"/>
        <v>1475.2</v>
      </c>
      <c r="I361" s="49">
        <f t="shared" ref="I361:I373" si="87">+(G361/H361-1)*100</f>
        <v>-0.58975054229934987</v>
      </c>
      <c r="J361">
        <v>115.7</v>
      </c>
    </row>
    <row r="362" spans="1:10" x14ac:dyDescent="0.2">
      <c r="A362" s="30">
        <f t="shared" si="83"/>
        <v>41368</v>
      </c>
      <c r="C362">
        <v>226</v>
      </c>
      <c r="D362">
        <v>316.5</v>
      </c>
      <c r="E362">
        <v>1291.9000000000001</v>
      </c>
      <c r="F362">
        <v>1183.2</v>
      </c>
      <c r="G362" s="114">
        <f t="shared" ref="G362:G373" si="88">+C362+E362</f>
        <v>1517.9</v>
      </c>
      <c r="H362" s="114">
        <f t="shared" ref="H362:H373" si="89">+D362+F362</f>
        <v>1499.7</v>
      </c>
      <c r="I362" s="49">
        <f t="shared" si="87"/>
        <v>1.2135760485430414</v>
      </c>
      <c r="J362">
        <v>117.2</v>
      </c>
    </row>
    <row r="363" spans="1:10" x14ac:dyDescent="0.2">
      <c r="A363" s="30">
        <f t="shared" si="83"/>
        <v>41375</v>
      </c>
      <c r="C363">
        <v>263.7</v>
      </c>
      <c r="D363">
        <v>282.89999999999998</v>
      </c>
      <c r="E363">
        <v>1294.2</v>
      </c>
      <c r="F363">
        <v>1228</v>
      </c>
      <c r="G363" s="114">
        <f t="shared" si="88"/>
        <v>1557.9</v>
      </c>
      <c r="H363" s="114">
        <f t="shared" si="89"/>
        <v>1510.9</v>
      </c>
      <c r="I363" s="49">
        <f t="shared" si="87"/>
        <v>3.1107287047455134</v>
      </c>
      <c r="J363">
        <v>125.8</v>
      </c>
    </row>
    <row r="364" spans="1:10" x14ac:dyDescent="0.2">
      <c r="A364" s="30">
        <f t="shared" si="83"/>
        <v>41382</v>
      </c>
      <c r="C364">
        <v>261.60000000000002</v>
      </c>
      <c r="D364">
        <v>318.89999999999998</v>
      </c>
      <c r="E364">
        <v>1308.8</v>
      </c>
      <c r="F364">
        <v>1232</v>
      </c>
      <c r="G364" s="114">
        <f t="shared" si="88"/>
        <v>1570.4</v>
      </c>
      <c r="H364" s="114">
        <f t="shared" si="89"/>
        <v>1550.9</v>
      </c>
      <c r="I364" s="49">
        <f t="shared" si="87"/>
        <v>1.257334450963965</v>
      </c>
      <c r="J364">
        <v>126.8</v>
      </c>
    </row>
    <row r="365" spans="1:10" x14ac:dyDescent="0.2">
      <c r="A365" s="30">
        <f t="shared" si="83"/>
        <v>41389</v>
      </c>
      <c r="C365">
        <v>276.89999999999998</v>
      </c>
      <c r="D365">
        <v>344.4</v>
      </c>
      <c r="E365">
        <v>1312.9</v>
      </c>
      <c r="F365">
        <v>1245.0999999999999</v>
      </c>
      <c r="G365" s="114">
        <f t="shared" si="88"/>
        <v>1589.8000000000002</v>
      </c>
      <c r="H365" s="114">
        <f t="shared" si="89"/>
        <v>1589.5</v>
      </c>
      <c r="I365" s="49">
        <f t="shared" si="87"/>
        <v>1.8873859704315876E-2</v>
      </c>
      <c r="J365">
        <v>126.8</v>
      </c>
    </row>
    <row r="366" spans="1:10" x14ac:dyDescent="0.2">
      <c r="A366" s="30">
        <f t="shared" si="83"/>
        <v>41396</v>
      </c>
      <c r="C366">
        <v>271.8</v>
      </c>
      <c r="D366">
        <v>333.4</v>
      </c>
      <c r="E366">
        <v>1344.2</v>
      </c>
      <c r="F366">
        <v>1280.8</v>
      </c>
      <c r="G366" s="114">
        <f t="shared" si="88"/>
        <v>1616</v>
      </c>
      <c r="H366" s="114">
        <f t="shared" si="89"/>
        <v>1614.1999999999998</v>
      </c>
      <c r="I366" s="49">
        <f t="shared" si="87"/>
        <v>0.11151034568208651</v>
      </c>
      <c r="J366">
        <v>127.7</v>
      </c>
    </row>
    <row r="367" spans="1:10" x14ac:dyDescent="0.2">
      <c r="A367" s="30">
        <f t="shared" si="83"/>
        <v>41403</v>
      </c>
      <c r="C367">
        <v>256.7</v>
      </c>
      <c r="D367">
        <v>333.3</v>
      </c>
      <c r="E367">
        <v>1357.4</v>
      </c>
      <c r="F367">
        <v>1332.4</v>
      </c>
      <c r="G367" s="114">
        <f t="shared" si="88"/>
        <v>1614.1000000000001</v>
      </c>
      <c r="H367" s="114">
        <f t="shared" si="89"/>
        <v>1665.7</v>
      </c>
      <c r="I367" s="49">
        <f t="shared" si="87"/>
        <v>-3.0977967220988112</v>
      </c>
      <c r="J367">
        <v>130.80000000000001</v>
      </c>
    </row>
    <row r="368" spans="1:10" x14ac:dyDescent="0.2">
      <c r="A368" s="30">
        <f t="shared" si="83"/>
        <v>41410</v>
      </c>
      <c r="C368">
        <v>283.89999999999998</v>
      </c>
      <c r="D368">
        <v>335.9</v>
      </c>
      <c r="E368">
        <v>1365.4</v>
      </c>
      <c r="F368">
        <v>1336.6</v>
      </c>
      <c r="G368" s="114">
        <f t="shared" si="88"/>
        <v>1649.3000000000002</v>
      </c>
      <c r="H368" s="114">
        <f t="shared" si="89"/>
        <v>1672.5</v>
      </c>
      <c r="I368" s="49">
        <f t="shared" si="87"/>
        <v>-1.3871449925261459</v>
      </c>
      <c r="J368">
        <v>132.19999999999999</v>
      </c>
    </row>
    <row r="369" spans="1:10" x14ac:dyDescent="0.2">
      <c r="A369" s="30">
        <f t="shared" si="83"/>
        <v>41417</v>
      </c>
      <c r="C369">
        <v>306.39999999999998</v>
      </c>
      <c r="D369">
        <v>335.6</v>
      </c>
      <c r="E369">
        <v>1417.6</v>
      </c>
      <c r="F369">
        <v>1340.9</v>
      </c>
      <c r="G369" s="114">
        <f t="shared" si="88"/>
        <v>1724</v>
      </c>
      <c r="H369" s="114">
        <f t="shared" si="89"/>
        <v>1676.5</v>
      </c>
      <c r="I369" s="49">
        <f t="shared" si="87"/>
        <v>2.8332836266030448</v>
      </c>
      <c r="J369">
        <v>132.69999999999999</v>
      </c>
    </row>
    <row r="370" spans="1:10" x14ac:dyDescent="0.2">
      <c r="A370" s="30">
        <f t="shared" si="83"/>
        <v>41424</v>
      </c>
      <c r="C370">
        <v>299.8</v>
      </c>
      <c r="D370">
        <v>330.1</v>
      </c>
      <c r="E370">
        <v>1426.5</v>
      </c>
      <c r="F370">
        <v>1379.1</v>
      </c>
      <c r="G370" s="114">
        <f t="shared" si="88"/>
        <v>1726.3</v>
      </c>
      <c r="H370" s="114">
        <f t="shared" si="89"/>
        <v>1709.1999999999998</v>
      </c>
      <c r="I370" s="49">
        <f t="shared" si="87"/>
        <v>1.0004680552305301</v>
      </c>
      <c r="J370">
        <v>132.69999999999999</v>
      </c>
    </row>
    <row r="371" spans="1:10" x14ac:dyDescent="0.2">
      <c r="A371" s="30">
        <f t="shared" si="83"/>
        <v>41431</v>
      </c>
      <c r="C371">
        <v>285.3</v>
      </c>
      <c r="D371">
        <v>318.2</v>
      </c>
      <c r="E371">
        <v>1470.2</v>
      </c>
      <c r="F371">
        <v>1409.6</v>
      </c>
      <c r="G371" s="114">
        <f t="shared" si="88"/>
        <v>1755.5</v>
      </c>
      <c r="H371" s="114">
        <f t="shared" si="89"/>
        <v>1727.8</v>
      </c>
      <c r="I371" s="49">
        <f t="shared" si="87"/>
        <v>1.6031948142146035</v>
      </c>
      <c r="J371">
        <v>133.80000000000001</v>
      </c>
    </row>
    <row r="372" spans="1:10" x14ac:dyDescent="0.2">
      <c r="A372" s="30">
        <f t="shared" si="83"/>
        <v>41438</v>
      </c>
      <c r="C372">
        <v>283</v>
      </c>
      <c r="D372">
        <v>346.4</v>
      </c>
      <c r="E372">
        <v>1473.7</v>
      </c>
      <c r="F372">
        <v>1453.3</v>
      </c>
      <c r="G372" s="114">
        <f t="shared" si="88"/>
        <v>1756.7</v>
      </c>
      <c r="H372" s="114">
        <f t="shared" si="89"/>
        <v>1799.6999999999998</v>
      </c>
      <c r="I372" s="49">
        <f t="shared" si="87"/>
        <v>-2.3892871034061125</v>
      </c>
      <c r="J372">
        <v>135.30000000000001</v>
      </c>
    </row>
    <row r="373" spans="1:10" x14ac:dyDescent="0.2">
      <c r="A373" s="30">
        <f t="shared" si="83"/>
        <v>41445</v>
      </c>
      <c r="C373">
        <v>257.3</v>
      </c>
      <c r="D373">
        <v>342.5</v>
      </c>
      <c r="E373">
        <v>1500.6</v>
      </c>
      <c r="F373">
        <v>1483.1</v>
      </c>
      <c r="G373" s="114">
        <f t="shared" si="88"/>
        <v>1757.8999999999999</v>
      </c>
      <c r="H373" s="114">
        <f t="shared" si="89"/>
        <v>1825.6</v>
      </c>
      <c r="I373" s="49">
        <f t="shared" si="87"/>
        <v>-3.7083698510078866</v>
      </c>
      <c r="J373">
        <v>137.69999999999999</v>
      </c>
    </row>
    <row r="374" spans="1:10" x14ac:dyDescent="0.2">
      <c r="A374" s="30">
        <f t="shared" si="83"/>
        <v>41452</v>
      </c>
      <c r="C374">
        <v>217.4</v>
      </c>
      <c r="D374">
        <v>284.60000000000002</v>
      </c>
      <c r="E374">
        <v>1549.2</v>
      </c>
      <c r="F374">
        <v>1485.2</v>
      </c>
      <c r="G374" s="114">
        <f t="shared" ref="G374:G388" si="90">+C374+E374</f>
        <v>1766.6000000000001</v>
      </c>
      <c r="H374" s="114">
        <f t="shared" ref="H374:H388" si="91">+D374+F374</f>
        <v>1769.8000000000002</v>
      </c>
      <c r="I374" s="49">
        <f t="shared" ref="I374:I388" si="92">+(G374/H374-1)*100</f>
        <v>-0.18081139111764122</v>
      </c>
      <c r="J374">
        <v>137.69999999999999</v>
      </c>
    </row>
    <row r="375" spans="1:10" x14ac:dyDescent="0.2">
      <c r="A375" s="30">
        <f t="shared" si="83"/>
        <v>41459</v>
      </c>
      <c r="C375">
        <v>203.5</v>
      </c>
      <c r="D375">
        <v>310</v>
      </c>
      <c r="E375">
        <v>1564.3</v>
      </c>
      <c r="F375">
        <v>1487.8</v>
      </c>
      <c r="G375" s="114">
        <f t="shared" si="90"/>
        <v>1767.8</v>
      </c>
      <c r="H375" s="114">
        <f t="shared" si="91"/>
        <v>1797.8</v>
      </c>
      <c r="I375" s="49">
        <f t="shared" si="92"/>
        <v>-1.668706196462344</v>
      </c>
      <c r="J375">
        <v>137.69999999999999</v>
      </c>
    </row>
    <row r="376" spans="1:10" x14ac:dyDescent="0.2">
      <c r="A376" s="30">
        <f t="shared" si="83"/>
        <v>41466</v>
      </c>
      <c r="C376">
        <v>198.2</v>
      </c>
      <c r="D376">
        <v>227.5</v>
      </c>
      <c r="E376">
        <v>1579</v>
      </c>
      <c r="F376">
        <v>1557.9</v>
      </c>
      <c r="G376" s="114">
        <f t="shared" si="90"/>
        <v>1777.2</v>
      </c>
      <c r="H376" s="114">
        <f t="shared" si="91"/>
        <v>1785.4</v>
      </c>
      <c r="I376" s="49">
        <f t="shared" si="92"/>
        <v>-0.45928083342668957</v>
      </c>
      <c r="J376">
        <v>138.30000000000001</v>
      </c>
    </row>
    <row r="377" spans="1:10" x14ac:dyDescent="0.2">
      <c r="A377" s="30">
        <f t="shared" si="83"/>
        <v>41473</v>
      </c>
      <c r="C377">
        <v>221.2</v>
      </c>
      <c r="D377">
        <v>224.3</v>
      </c>
      <c r="E377">
        <v>1585.8</v>
      </c>
      <c r="F377">
        <v>1561</v>
      </c>
      <c r="G377" s="114">
        <f t="shared" si="90"/>
        <v>1807</v>
      </c>
      <c r="H377" s="114">
        <f t="shared" si="91"/>
        <v>1785.3</v>
      </c>
      <c r="I377" s="49">
        <f t="shared" si="92"/>
        <v>1.2154819918221094</v>
      </c>
      <c r="J377">
        <v>154.69999999999999</v>
      </c>
    </row>
    <row r="378" spans="1:10" x14ac:dyDescent="0.2">
      <c r="A378" s="30">
        <f t="shared" si="83"/>
        <v>41480</v>
      </c>
      <c r="C378">
        <v>190.5</v>
      </c>
      <c r="D378">
        <v>232</v>
      </c>
      <c r="E378">
        <v>1618.9</v>
      </c>
      <c r="F378">
        <v>1563.4</v>
      </c>
      <c r="G378" s="114">
        <f t="shared" si="90"/>
        <v>1809.4</v>
      </c>
      <c r="H378" s="114">
        <f t="shared" si="91"/>
        <v>1795.4</v>
      </c>
      <c r="I378" s="49">
        <f t="shared" si="92"/>
        <v>0.77977052467417263</v>
      </c>
      <c r="J378">
        <v>154.69999999999999</v>
      </c>
    </row>
    <row r="379" spans="1:10" x14ac:dyDescent="0.2">
      <c r="A379" s="30">
        <f t="shared" si="83"/>
        <v>41487</v>
      </c>
      <c r="C379">
        <v>181.7</v>
      </c>
      <c r="D379">
        <v>226.6</v>
      </c>
      <c r="E379">
        <v>1637.8</v>
      </c>
      <c r="F379">
        <v>1573.5</v>
      </c>
      <c r="G379" s="114">
        <f t="shared" si="90"/>
        <v>1819.5</v>
      </c>
      <c r="H379" s="114">
        <f t="shared" si="91"/>
        <v>1800.1</v>
      </c>
      <c r="I379" s="49">
        <f t="shared" si="92"/>
        <v>1.0777179045608598</v>
      </c>
      <c r="J379">
        <v>177.1</v>
      </c>
    </row>
    <row r="380" spans="1:10" x14ac:dyDescent="0.2">
      <c r="A380" s="30">
        <f t="shared" si="83"/>
        <v>41494</v>
      </c>
      <c r="C380">
        <v>143</v>
      </c>
      <c r="D380">
        <v>257.3</v>
      </c>
      <c r="E380">
        <v>1692.1</v>
      </c>
      <c r="F380">
        <v>1601.8</v>
      </c>
      <c r="G380" s="114">
        <f t="shared" si="90"/>
        <v>1835.1</v>
      </c>
      <c r="H380" s="114">
        <f t="shared" si="91"/>
        <v>1859.1</v>
      </c>
      <c r="I380" s="49">
        <f t="shared" si="92"/>
        <v>-1.2909472325318694</v>
      </c>
      <c r="J380">
        <v>237.4</v>
      </c>
    </row>
    <row r="381" spans="1:10" x14ac:dyDescent="0.2">
      <c r="A381" s="30">
        <f t="shared" si="83"/>
        <v>41501</v>
      </c>
      <c r="C381">
        <v>138.9</v>
      </c>
      <c r="D381">
        <v>223.7</v>
      </c>
      <c r="E381">
        <v>1719.5</v>
      </c>
      <c r="F381">
        <v>1644.8</v>
      </c>
      <c r="G381" s="114">
        <f t="shared" si="90"/>
        <v>1858.4</v>
      </c>
      <c r="H381" s="114">
        <f t="shared" si="91"/>
        <v>1868.5</v>
      </c>
      <c r="I381" s="49">
        <f t="shared" si="92"/>
        <v>-0.54054054054053502</v>
      </c>
      <c r="J381">
        <v>230.6</v>
      </c>
    </row>
    <row r="382" spans="1:10" x14ac:dyDescent="0.2">
      <c r="A382" s="30">
        <f t="shared" si="83"/>
        <v>41508</v>
      </c>
      <c r="C382">
        <v>123.8</v>
      </c>
      <c r="D382">
        <v>218.7</v>
      </c>
      <c r="E382">
        <v>1745</v>
      </c>
      <c r="F382">
        <v>1670.7</v>
      </c>
      <c r="G382" s="114">
        <f t="shared" si="90"/>
        <v>1868.8</v>
      </c>
      <c r="H382" s="114">
        <f t="shared" si="91"/>
        <v>1889.4</v>
      </c>
      <c r="I382" s="49">
        <f t="shared" si="92"/>
        <v>-1.0902932147771827</v>
      </c>
      <c r="J382">
        <v>250.7</v>
      </c>
    </row>
    <row r="383" spans="1:10" x14ac:dyDescent="0.2">
      <c r="A383" s="30">
        <f t="shared" si="83"/>
        <v>41515</v>
      </c>
      <c r="C383">
        <v>121.5</v>
      </c>
      <c r="D383">
        <v>217.7</v>
      </c>
      <c r="E383">
        <v>1748.2</v>
      </c>
      <c r="F383">
        <v>1672.5</v>
      </c>
      <c r="G383" s="114">
        <f t="shared" si="90"/>
        <v>1869.7</v>
      </c>
      <c r="H383" s="114">
        <f t="shared" si="91"/>
        <v>1890.2</v>
      </c>
      <c r="I383" s="49">
        <f t="shared" si="92"/>
        <v>-1.0845413183790065</v>
      </c>
      <c r="J383">
        <v>250.9</v>
      </c>
    </row>
    <row r="384" spans="1:10" x14ac:dyDescent="0.2">
      <c r="A384" s="30">
        <f t="shared" si="83"/>
        <v>41522</v>
      </c>
      <c r="C384">
        <v>379.9</v>
      </c>
      <c r="D384">
        <v>381.9</v>
      </c>
      <c r="E384">
        <v>1</v>
      </c>
      <c r="F384">
        <v>29.3</v>
      </c>
      <c r="G384" s="114">
        <f t="shared" si="90"/>
        <v>380.9</v>
      </c>
      <c r="H384" s="114">
        <f t="shared" si="91"/>
        <v>411.2</v>
      </c>
      <c r="I384" s="49">
        <f t="shared" si="92"/>
        <v>-7.3686770428015631</v>
      </c>
    </row>
    <row r="385" spans="1:14" x14ac:dyDescent="0.2">
      <c r="A385" s="30">
        <f t="shared" si="83"/>
        <v>41529</v>
      </c>
      <c r="C385">
        <v>380.5</v>
      </c>
      <c r="D385">
        <v>397</v>
      </c>
      <c r="E385">
        <v>23.1</v>
      </c>
      <c r="F385">
        <v>60</v>
      </c>
      <c r="G385" s="114">
        <f t="shared" si="90"/>
        <v>403.6</v>
      </c>
      <c r="H385" s="114">
        <f t="shared" si="91"/>
        <v>457</v>
      </c>
      <c r="I385" s="49">
        <f t="shared" si="92"/>
        <v>-11.684901531728665</v>
      </c>
    </row>
    <row r="386" spans="1:14" x14ac:dyDescent="0.2">
      <c r="A386" s="30">
        <f t="shared" si="83"/>
        <v>41536</v>
      </c>
      <c r="C386">
        <v>362.8</v>
      </c>
      <c r="D386">
        <v>422.8</v>
      </c>
      <c r="E386">
        <v>52.3</v>
      </c>
      <c r="F386">
        <v>96.9</v>
      </c>
      <c r="G386" s="114">
        <f t="shared" si="90"/>
        <v>415.1</v>
      </c>
      <c r="H386" s="114">
        <f t="shared" si="91"/>
        <v>519.70000000000005</v>
      </c>
      <c r="I386" s="49">
        <f t="shared" si="92"/>
        <v>-20.126996344044645</v>
      </c>
    </row>
    <row r="387" spans="1:14" x14ac:dyDescent="0.2">
      <c r="A387" s="30">
        <f t="shared" ref="A387:A450" si="93">+A386+7</f>
        <v>41543</v>
      </c>
      <c r="C387">
        <v>377.6</v>
      </c>
      <c r="D387">
        <v>416.3</v>
      </c>
      <c r="E387">
        <v>55.8</v>
      </c>
      <c r="F387">
        <v>100.2</v>
      </c>
      <c r="G387" s="114">
        <f t="shared" si="90"/>
        <v>433.40000000000003</v>
      </c>
      <c r="H387" s="114">
        <f t="shared" si="91"/>
        <v>516.5</v>
      </c>
      <c r="I387" s="49">
        <f t="shared" si="92"/>
        <v>-16.089060987415294</v>
      </c>
    </row>
    <row r="388" spans="1:14" x14ac:dyDescent="0.2">
      <c r="A388" s="30">
        <f t="shared" si="93"/>
        <v>41550</v>
      </c>
      <c r="C388">
        <v>432.8</v>
      </c>
      <c r="D388">
        <v>456.4</v>
      </c>
      <c r="E388">
        <v>96.7</v>
      </c>
      <c r="F388">
        <v>169.9</v>
      </c>
      <c r="G388" s="114">
        <f t="shared" si="90"/>
        <v>529.5</v>
      </c>
      <c r="H388" s="114">
        <f t="shared" si="91"/>
        <v>626.29999999999995</v>
      </c>
      <c r="I388" s="49">
        <f t="shared" si="92"/>
        <v>-15.455851828197343</v>
      </c>
    </row>
    <row r="389" spans="1:14" x14ac:dyDescent="0.2">
      <c r="A389" s="30">
        <f t="shared" si="93"/>
        <v>41557</v>
      </c>
    </row>
    <row r="390" spans="1:14" ht="15" x14ac:dyDescent="0.2">
      <c r="A390" s="30">
        <f t="shared" si="93"/>
        <v>41564</v>
      </c>
      <c r="N390" s="107"/>
    </row>
    <row r="391" spans="1:14" x14ac:dyDescent="0.2">
      <c r="A391" s="30">
        <f t="shared" si="93"/>
        <v>41571</v>
      </c>
      <c r="C391">
        <v>469.5</v>
      </c>
      <c r="D391">
        <v>34.5</v>
      </c>
      <c r="E391">
        <v>243.6</v>
      </c>
      <c r="F391">
        <v>319.89999999999998</v>
      </c>
      <c r="G391" s="114">
        <f t="shared" ref="G391:H393" si="94">+C391+E391</f>
        <v>713.1</v>
      </c>
      <c r="H391" s="114">
        <f t="shared" si="94"/>
        <v>354.4</v>
      </c>
      <c r="I391" s="49">
        <f t="shared" ref="I391:I417" si="95">+(G391/H391-1)*100</f>
        <v>101.21331828442442</v>
      </c>
    </row>
    <row r="392" spans="1:14" ht="15" x14ac:dyDescent="0.2">
      <c r="A392" s="30">
        <f t="shared" si="93"/>
        <v>41578</v>
      </c>
      <c r="C392">
        <v>487.7</v>
      </c>
      <c r="D392">
        <v>352</v>
      </c>
      <c r="E392">
        <v>292.7</v>
      </c>
      <c r="F392">
        <v>358.3</v>
      </c>
      <c r="G392" s="114">
        <f t="shared" si="94"/>
        <v>780.4</v>
      </c>
      <c r="H392" s="114">
        <f t="shared" si="94"/>
        <v>710.3</v>
      </c>
      <c r="I392" s="49">
        <f t="shared" si="95"/>
        <v>9.8690694072927077</v>
      </c>
      <c r="L392" s="107"/>
    </row>
    <row r="393" spans="1:14" x14ac:dyDescent="0.2">
      <c r="A393" s="30">
        <f t="shared" si="93"/>
        <v>41585</v>
      </c>
      <c r="C393">
        <v>486.2</v>
      </c>
      <c r="D393">
        <v>389</v>
      </c>
      <c r="E393">
        <v>326.3</v>
      </c>
      <c r="F393">
        <v>370.2</v>
      </c>
      <c r="G393" s="114">
        <f t="shared" si="94"/>
        <v>812.5</v>
      </c>
      <c r="H393" s="114">
        <f t="shared" si="94"/>
        <v>759.2</v>
      </c>
      <c r="I393" s="49">
        <f t="shared" si="95"/>
        <v>7.0205479452054798</v>
      </c>
    </row>
    <row r="394" spans="1:14" x14ac:dyDescent="0.2">
      <c r="A394" s="30">
        <f t="shared" si="93"/>
        <v>41592</v>
      </c>
      <c r="C394">
        <v>489.9</v>
      </c>
      <c r="D394">
        <v>373.9</v>
      </c>
      <c r="E394">
        <v>338.4</v>
      </c>
      <c r="F394">
        <v>490.7</v>
      </c>
      <c r="G394" s="114">
        <f t="shared" ref="G394:H417" si="96">+C394+E394</f>
        <v>828.3</v>
      </c>
      <c r="H394" s="114">
        <f t="shared" si="96"/>
        <v>864.59999999999991</v>
      </c>
      <c r="I394" s="49">
        <f t="shared" si="95"/>
        <v>-4.1984732824427384</v>
      </c>
    </row>
    <row r="395" spans="1:14" x14ac:dyDescent="0.2">
      <c r="A395" s="30">
        <f t="shared" si="93"/>
        <v>41599</v>
      </c>
      <c r="C395" s="118">
        <v>455</v>
      </c>
      <c r="D395" s="118">
        <v>299.7</v>
      </c>
      <c r="E395" s="118">
        <v>418.1</v>
      </c>
      <c r="F395" s="118">
        <v>572.1</v>
      </c>
      <c r="G395" s="114">
        <f t="shared" si="96"/>
        <v>873.1</v>
      </c>
      <c r="H395" s="114">
        <f t="shared" si="96"/>
        <v>871.8</v>
      </c>
      <c r="I395" s="49">
        <f t="shared" si="95"/>
        <v>0.14911676990136957</v>
      </c>
    </row>
    <row r="396" spans="1:14" x14ac:dyDescent="0.2">
      <c r="A396" s="30">
        <f t="shared" si="93"/>
        <v>41606</v>
      </c>
      <c r="C396">
        <v>451.6</v>
      </c>
      <c r="D396">
        <v>313.8</v>
      </c>
      <c r="E396">
        <v>457.3</v>
      </c>
      <c r="F396">
        <v>616.5</v>
      </c>
      <c r="G396" s="114">
        <f t="shared" si="96"/>
        <v>908.90000000000009</v>
      </c>
      <c r="H396" s="114">
        <f t="shared" si="96"/>
        <v>930.3</v>
      </c>
      <c r="I396" s="49">
        <f t="shared" si="95"/>
        <v>-2.3003332258411113</v>
      </c>
    </row>
    <row r="397" spans="1:14" x14ac:dyDescent="0.2">
      <c r="A397" s="30">
        <f t="shared" si="93"/>
        <v>41613</v>
      </c>
      <c r="C397">
        <v>451.5</v>
      </c>
      <c r="D397">
        <v>339.3</v>
      </c>
      <c r="E397">
        <v>508.3</v>
      </c>
      <c r="F397">
        <v>618.5</v>
      </c>
      <c r="G397" s="114">
        <f t="shared" si="96"/>
        <v>959.8</v>
      </c>
      <c r="H397" s="114">
        <f t="shared" si="96"/>
        <v>957.8</v>
      </c>
      <c r="I397" s="49">
        <f t="shared" si="95"/>
        <v>0.20881186051366907</v>
      </c>
    </row>
    <row r="398" spans="1:14" x14ac:dyDescent="0.2">
      <c r="A398" s="30">
        <f t="shared" si="93"/>
        <v>41620</v>
      </c>
      <c r="C398">
        <v>449.7</v>
      </c>
      <c r="D398">
        <v>342.6</v>
      </c>
      <c r="E398">
        <v>541.79999999999995</v>
      </c>
      <c r="F398">
        <v>673.3</v>
      </c>
      <c r="G398" s="114">
        <f t="shared" si="96"/>
        <v>991.5</v>
      </c>
      <c r="H398" s="114">
        <f t="shared" si="96"/>
        <v>1015.9</v>
      </c>
      <c r="I398" s="49">
        <f t="shared" si="95"/>
        <v>-2.4018112018899473</v>
      </c>
    </row>
    <row r="399" spans="1:14" x14ac:dyDescent="0.2">
      <c r="A399" s="30">
        <f t="shared" si="93"/>
        <v>41627</v>
      </c>
      <c r="C399">
        <v>461.2</v>
      </c>
      <c r="D399">
        <v>353.2</v>
      </c>
      <c r="E399">
        <v>574.20000000000005</v>
      </c>
      <c r="F399" s="118">
        <v>686</v>
      </c>
      <c r="G399" s="114">
        <f t="shared" si="96"/>
        <v>1035.4000000000001</v>
      </c>
      <c r="H399" s="114">
        <f t="shared" si="96"/>
        <v>1039.2</v>
      </c>
      <c r="I399" s="49">
        <f t="shared" si="95"/>
        <v>-0.36566589684372541</v>
      </c>
    </row>
    <row r="400" spans="1:14" x14ac:dyDescent="0.2">
      <c r="A400" s="30">
        <f t="shared" si="93"/>
        <v>41634</v>
      </c>
      <c r="C400">
        <v>461.2</v>
      </c>
      <c r="D400">
        <v>344.9</v>
      </c>
      <c r="E400">
        <v>628.1</v>
      </c>
      <c r="F400">
        <v>741.9</v>
      </c>
      <c r="G400" s="114">
        <f t="shared" si="96"/>
        <v>1089.3</v>
      </c>
      <c r="H400" s="114">
        <f t="shared" si="96"/>
        <v>1086.8</v>
      </c>
      <c r="I400" s="49">
        <f t="shared" si="95"/>
        <v>0.23003312476996829</v>
      </c>
    </row>
    <row r="401" spans="1:17" x14ac:dyDescent="0.2">
      <c r="A401" s="30">
        <f t="shared" si="93"/>
        <v>41641</v>
      </c>
      <c r="C401">
        <v>460.3</v>
      </c>
      <c r="D401">
        <v>345.5</v>
      </c>
      <c r="E401">
        <v>645.5</v>
      </c>
      <c r="F401">
        <v>745.2</v>
      </c>
      <c r="G401" s="114">
        <f t="shared" si="96"/>
        <v>1105.8</v>
      </c>
      <c r="H401" s="114">
        <f t="shared" si="96"/>
        <v>1090.7</v>
      </c>
      <c r="I401" s="49">
        <f t="shared" si="95"/>
        <v>1.3844320161364276</v>
      </c>
    </row>
    <row r="402" spans="1:17" ht="15" x14ac:dyDescent="0.2">
      <c r="A402" s="30">
        <f t="shared" si="93"/>
        <v>41648</v>
      </c>
      <c r="C402">
        <v>456.9</v>
      </c>
      <c r="D402">
        <v>362.2</v>
      </c>
      <c r="E402">
        <v>671.4</v>
      </c>
      <c r="F402">
        <v>798.4</v>
      </c>
      <c r="G402" s="114">
        <f t="shared" si="96"/>
        <v>1128.3</v>
      </c>
      <c r="H402" s="114">
        <f t="shared" si="96"/>
        <v>1160.5999999999999</v>
      </c>
      <c r="I402" s="49">
        <f t="shared" si="95"/>
        <v>-2.7830432534895699</v>
      </c>
      <c r="K402" s="107"/>
      <c r="N402" s="107"/>
    </row>
    <row r="403" spans="1:17" ht="15" x14ac:dyDescent="0.2">
      <c r="A403" s="30">
        <f t="shared" si="93"/>
        <v>41655</v>
      </c>
      <c r="C403">
        <v>493.3</v>
      </c>
      <c r="D403">
        <v>331.6</v>
      </c>
      <c r="E403">
        <v>677.5</v>
      </c>
      <c r="F403">
        <v>869.5</v>
      </c>
      <c r="G403" s="114">
        <f t="shared" si="96"/>
        <v>1170.8</v>
      </c>
      <c r="H403" s="114">
        <f t="shared" si="96"/>
        <v>1201.0999999999999</v>
      </c>
      <c r="I403" s="49">
        <f t="shared" si="95"/>
        <v>-2.522687536424939</v>
      </c>
      <c r="K403" s="107"/>
    </row>
    <row r="404" spans="1:17" x14ac:dyDescent="0.2">
      <c r="A404" s="30">
        <f t="shared" si="93"/>
        <v>41662</v>
      </c>
      <c r="C404">
        <v>441.3</v>
      </c>
      <c r="D404">
        <v>303</v>
      </c>
      <c r="E404">
        <v>806.3</v>
      </c>
      <c r="F404">
        <v>911.2</v>
      </c>
      <c r="G404" s="114">
        <f t="shared" si="96"/>
        <v>1247.5999999999999</v>
      </c>
      <c r="H404" s="114">
        <f t="shared" si="96"/>
        <v>1214.2</v>
      </c>
      <c r="I404" s="49">
        <f t="shared" si="95"/>
        <v>2.7507824081699717</v>
      </c>
    </row>
    <row r="405" spans="1:17" ht="15" x14ac:dyDescent="0.2">
      <c r="A405" s="30">
        <f t="shared" si="93"/>
        <v>41669</v>
      </c>
      <c r="C405">
        <v>462.3</v>
      </c>
      <c r="D405">
        <v>330.1</v>
      </c>
      <c r="E405">
        <v>859.7</v>
      </c>
      <c r="F405">
        <v>921.7</v>
      </c>
      <c r="G405" s="114">
        <f t="shared" si="96"/>
        <v>1322</v>
      </c>
      <c r="H405" s="114">
        <f t="shared" si="96"/>
        <v>1251.8000000000002</v>
      </c>
      <c r="I405" s="49">
        <f t="shared" si="95"/>
        <v>5.6079245885924056</v>
      </c>
      <c r="K405" s="107"/>
      <c r="L405" s="107"/>
      <c r="O405" s="107"/>
    </row>
    <row r="406" spans="1:17" ht="15" x14ac:dyDescent="0.2">
      <c r="A406" s="30">
        <f t="shared" si="93"/>
        <v>41676</v>
      </c>
      <c r="C406">
        <v>448.4</v>
      </c>
      <c r="D406">
        <v>321.7</v>
      </c>
      <c r="E406">
        <v>776.9</v>
      </c>
      <c r="F406" s="118">
        <v>966</v>
      </c>
      <c r="G406" s="114">
        <f t="shared" si="96"/>
        <v>1225.3</v>
      </c>
      <c r="H406" s="114">
        <f t="shared" si="96"/>
        <v>1287.7</v>
      </c>
      <c r="I406" s="49">
        <f t="shared" si="95"/>
        <v>-4.8458491884755812</v>
      </c>
      <c r="K406" s="107"/>
    </row>
    <row r="407" spans="1:17" x14ac:dyDescent="0.2">
      <c r="A407" s="30">
        <f t="shared" si="93"/>
        <v>41683</v>
      </c>
      <c r="C407">
        <v>493.1</v>
      </c>
      <c r="D407">
        <v>323.39999999999998</v>
      </c>
      <c r="E407">
        <v>919.2</v>
      </c>
      <c r="F407">
        <v>1018.5</v>
      </c>
      <c r="G407" s="114">
        <f t="shared" si="96"/>
        <v>1412.3000000000002</v>
      </c>
      <c r="H407" s="114">
        <f t="shared" si="96"/>
        <v>1341.9</v>
      </c>
      <c r="I407" s="49">
        <f t="shared" si="95"/>
        <v>5.2462925702362329</v>
      </c>
    </row>
    <row r="408" spans="1:17" x14ac:dyDescent="0.2">
      <c r="A408" s="30">
        <f t="shared" si="93"/>
        <v>41690</v>
      </c>
      <c r="C408">
        <v>458.3</v>
      </c>
      <c r="D408">
        <v>345.7</v>
      </c>
      <c r="E408">
        <v>981.9</v>
      </c>
      <c r="F408" s="118">
        <v>1052</v>
      </c>
      <c r="G408" s="114">
        <f t="shared" si="96"/>
        <v>1440.2</v>
      </c>
      <c r="H408" s="114">
        <f t="shared" si="96"/>
        <v>1397.7</v>
      </c>
      <c r="I408" s="49">
        <f t="shared" si="95"/>
        <v>3.0407097374257619</v>
      </c>
    </row>
    <row r="409" spans="1:17" x14ac:dyDescent="0.2">
      <c r="A409" s="30">
        <f t="shared" si="93"/>
        <v>41697</v>
      </c>
      <c r="C409">
        <v>479.6</v>
      </c>
      <c r="D409">
        <v>319.89999999999998</v>
      </c>
      <c r="E409">
        <v>1012.7</v>
      </c>
      <c r="F409">
        <v>1089.5</v>
      </c>
      <c r="G409" s="114">
        <f t="shared" si="96"/>
        <v>1492.3000000000002</v>
      </c>
      <c r="H409" s="114">
        <f t="shared" si="96"/>
        <v>1409.4</v>
      </c>
      <c r="I409" s="49">
        <f t="shared" si="95"/>
        <v>5.8819355754221814</v>
      </c>
    </row>
    <row r="410" spans="1:17" ht="15" x14ac:dyDescent="0.2">
      <c r="A410" s="30">
        <f t="shared" si="93"/>
        <v>41704</v>
      </c>
      <c r="C410">
        <v>469.4</v>
      </c>
      <c r="D410">
        <v>276.5</v>
      </c>
      <c r="E410">
        <v>1088.5999999999999</v>
      </c>
      <c r="F410" s="118">
        <v>1153.4000000000001</v>
      </c>
      <c r="G410" s="114">
        <f t="shared" si="96"/>
        <v>1558</v>
      </c>
      <c r="H410" s="114">
        <f t="shared" si="96"/>
        <v>1429.9</v>
      </c>
      <c r="I410" s="49">
        <f t="shared" si="95"/>
        <v>8.9586684383523352</v>
      </c>
      <c r="L410" s="107"/>
      <c r="M410" s="164"/>
      <c r="N410" s="164"/>
      <c r="O410" s="164"/>
      <c r="P410" s="164"/>
      <c r="Q410" s="164"/>
    </row>
    <row r="411" spans="1:17" x14ac:dyDescent="0.2">
      <c r="A411" s="30">
        <f t="shared" si="93"/>
        <v>41711</v>
      </c>
      <c r="C411">
        <v>461.9</v>
      </c>
      <c r="D411" s="118">
        <v>282</v>
      </c>
      <c r="E411">
        <v>1094.7</v>
      </c>
      <c r="F411">
        <v>1155.7</v>
      </c>
      <c r="G411" s="114">
        <f t="shared" si="96"/>
        <v>1556.6</v>
      </c>
      <c r="H411" s="114">
        <f t="shared" si="96"/>
        <v>1437.7</v>
      </c>
      <c r="I411" s="49">
        <f t="shared" si="95"/>
        <v>8.2701537177436002</v>
      </c>
    </row>
    <row r="412" spans="1:17" x14ac:dyDescent="0.2">
      <c r="A412" s="30">
        <f t="shared" si="93"/>
        <v>41718</v>
      </c>
      <c r="C412">
        <v>451.9</v>
      </c>
      <c r="D412" s="118">
        <v>259</v>
      </c>
      <c r="E412">
        <v>1177.5999999999999</v>
      </c>
      <c r="F412" s="118">
        <v>1194.2</v>
      </c>
      <c r="G412" s="114">
        <f t="shared" si="96"/>
        <v>1629.5</v>
      </c>
      <c r="H412" s="114">
        <f t="shared" si="96"/>
        <v>1453.2</v>
      </c>
      <c r="I412" s="49">
        <f t="shared" si="95"/>
        <v>12.131846958436544</v>
      </c>
    </row>
    <row r="413" spans="1:17" x14ac:dyDescent="0.2">
      <c r="A413" s="30">
        <f t="shared" si="93"/>
        <v>41725</v>
      </c>
      <c r="C413">
        <v>451.3</v>
      </c>
      <c r="D413" s="118">
        <v>242.8</v>
      </c>
      <c r="E413">
        <v>1200.5</v>
      </c>
      <c r="F413">
        <v>1223.7</v>
      </c>
      <c r="G413" s="114">
        <f t="shared" si="96"/>
        <v>1651.8</v>
      </c>
      <c r="H413" s="114">
        <f t="shared" si="96"/>
        <v>1466.5</v>
      </c>
      <c r="I413" s="49">
        <f t="shared" si="95"/>
        <v>12.635526764405046</v>
      </c>
    </row>
    <row r="414" spans="1:17" x14ac:dyDescent="0.2">
      <c r="A414" s="30">
        <f t="shared" si="93"/>
        <v>41732</v>
      </c>
      <c r="C414" s="118">
        <v>384.4</v>
      </c>
      <c r="D414" s="118">
        <v>226</v>
      </c>
      <c r="E414">
        <v>1286.0999999999999</v>
      </c>
      <c r="F414" s="118">
        <v>1291.9000000000001</v>
      </c>
      <c r="G414" s="114">
        <f t="shared" si="96"/>
        <v>1670.5</v>
      </c>
      <c r="H414" s="114">
        <f t="shared" si="96"/>
        <v>1517.9</v>
      </c>
      <c r="I414" s="49">
        <f t="shared" si="95"/>
        <v>10.053363199156728</v>
      </c>
    </row>
    <row r="415" spans="1:17" x14ac:dyDescent="0.2">
      <c r="A415" s="30">
        <f t="shared" si="93"/>
        <v>41739</v>
      </c>
      <c r="C415" s="118">
        <v>391</v>
      </c>
      <c r="D415" s="118">
        <v>263.7</v>
      </c>
      <c r="E415">
        <v>1314.4</v>
      </c>
      <c r="F415">
        <v>1294.2</v>
      </c>
      <c r="G415" s="114">
        <f t="shared" si="96"/>
        <v>1705.4</v>
      </c>
      <c r="H415" s="114">
        <f t="shared" si="96"/>
        <v>1557.9</v>
      </c>
      <c r="I415" s="49">
        <f t="shared" si="95"/>
        <v>9.4678734193465619</v>
      </c>
    </row>
    <row r="416" spans="1:17" x14ac:dyDescent="0.2">
      <c r="A416" s="30">
        <f t="shared" si="93"/>
        <v>41746</v>
      </c>
      <c r="C416">
        <v>366.4</v>
      </c>
      <c r="D416" s="118">
        <v>261.60000000000002</v>
      </c>
      <c r="E416">
        <v>1342.4</v>
      </c>
      <c r="F416" s="118">
        <v>1308.8</v>
      </c>
      <c r="G416" s="114">
        <f t="shared" si="96"/>
        <v>1708.8000000000002</v>
      </c>
      <c r="H416" s="114">
        <f t="shared" si="96"/>
        <v>1570.4</v>
      </c>
      <c r="I416" s="49">
        <f t="shared" si="95"/>
        <v>8.8130412633723907</v>
      </c>
    </row>
    <row r="417" spans="1:10" x14ac:dyDescent="0.2">
      <c r="A417" s="30">
        <f t="shared" si="93"/>
        <v>41753</v>
      </c>
      <c r="C417">
        <v>363.4</v>
      </c>
      <c r="D417" s="118">
        <v>276.89999999999998</v>
      </c>
      <c r="E417">
        <v>1357.5</v>
      </c>
      <c r="F417">
        <v>1312.9</v>
      </c>
      <c r="G417" s="114">
        <f t="shared" si="96"/>
        <v>1720.9</v>
      </c>
      <c r="H417" s="114">
        <f t="shared" si="96"/>
        <v>1589.8000000000002</v>
      </c>
      <c r="I417" s="49">
        <f t="shared" si="95"/>
        <v>8.2463202918606093</v>
      </c>
    </row>
    <row r="418" spans="1:10" x14ac:dyDescent="0.2">
      <c r="A418" s="30">
        <f t="shared" si="93"/>
        <v>41760</v>
      </c>
      <c r="C418">
        <v>378</v>
      </c>
      <c r="D418">
        <v>271.8</v>
      </c>
      <c r="E418">
        <v>1362.6</v>
      </c>
      <c r="F418">
        <v>1344.2</v>
      </c>
      <c r="G418" s="114">
        <f t="shared" ref="G418:G449" si="97">+C418+E418</f>
        <v>1740.6</v>
      </c>
      <c r="H418" s="114">
        <f t="shared" ref="H418:H449" si="98">+D418+F418</f>
        <v>1616</v>
      </c>
      <c r="I418" s="49">
        <f t="shared" ref="I418:I449" si="99">+(G418/H418-1)*100</f>
        <v>7.7103960396039506</v>
      </c>
      <c r="J418">
        <v>191.4</v>
      </c>
    </row>
    <row r="419" spans="1:10" x14ac:dyDescent="0.2">
      <c r="A419" s="30">
        <f t="shared" si="93"/>
        <v>41767</v>
      </c>
      <c r="C419">
        <v>353.6</v>
      </c>
      <c r="D419">
        <v>256.7</v>
      </c>
      <c r="E419">
        <v>1412.6</v>
      </c>
      <c r="F419">
        <v>1357.4</v>
      </c>
      <c r="G419" s="114">
        <f t="shared" si="97"/>
        <v>1766.1999999999998</v>
      </c>
      <c r="H419" s="114">
        <f t="shared" si="98"/>
        <v>1614.1000000000001</v>
      </c>
      <c r="I419" s="49">
        <f t="shared" si="99"/>
        <v>9.4232079796790593</v>
      </c>
      <c r="J419">
        <v>191.8</v>
      </c>
    </row>
    <row r="420" spans="1:10" x14ac:dyDescent="0.2">
      <c r="A420" s="30">
        <f t="shared" si="93"/>
        <v>41774</v>
      </c>
      <c r="C420">
        <v>330.9</v>
      </c>
      <c r="D420">
        <v>283.89999999999998</v>
      </c>
      <c r="E420">
        <v>1445.9</v>
      </c>
      <c r="F420">
        <v>1365.4</v>
      </c>
      <c r="G420" s="114">
        <f t="shared" si="97"/>
        <v>1776.8000000000002</v>
      </c>
      <c r="H420" s="114">
        <f t="shared" si="98"/>
        <v>1649.3000000000002</v>
      </c>
      <c r="I420" s="49">
        <f t="shared" si="99"/>
        <v>7.7305523555447841</v>
      </c>
      <c r="J420">
        <v>207</v>
      </c>
    </row>
    <row r="421" spans="1:10" x14ac:dyDescent="0.2">
      <c r="A421" s="30">
        <f t="shared" si="93"/>
        <v>41781</v>
      </c>
      <c r="C421">
        <v>328.3</v>
      </c>
      <c r="D421">
        <v>306.39999999999998</v>
      </c>
      <c r="E421">
        <v>1467.7</v>
      </c>
      <c r="F421">
        <v>1417.6</v>
      </c>
      <c r="G421" s="114">
        <f t="shared" si="97"/>
        <v>1796</v>
      </c>
      <c r="H421" s="114">
        <f t="shared" si="98"/>
        <v>1724</v>
      </c>
      <c r="I421" s="49">
        <f t="shared" si="99"/>
        <v>4.1763341067285298</v>
      </c>
      <c r="J421">
        <v>207.1</v>
      </c>
    </row>
    <row r="422" spans="1:10" x14ac:dyDescent="0.2">
      <c r="A422" s="30">
        <f t="shared" si="93"/>
        <v>41788</v>
      </c>
      <c r="C422">
        <v>304.39999999999998</v>
      </c>
      <c r="D422">
        <v>299.8</v>
      </c>
      <c r="E422">
        <v>1520.6</v>
      </c>
      <c r="F422">
        <v>1426.5</v>
      </c>
      <c r="G422" s="114">
        <f t="shared" si="97"/>
        <v>1825</v>
      </c>
      <c r="H422" s="114">
        <f t="shared" si="98"/>
        <v>1726.3</v>
      </c>
      <c r="I422" s="49">
        <f t="shared" si="99"/>
        <v>5.7174303423507045</v>
      </c>
      <c r="J422">
        <v>207.3</v>
      </c>
    </row>
    <row r="423" spans="1:10" x14ac:dyDescent="0.2">
      <c r="A423" s="30">
        <f t="shared" si="93"/>
        <v>41795</v>
      </c>
      <c r="C423">
        <v>281.3</v>
      </c>
      <c r="D423">
        <v>285.3</v>
      </c>
      <c r="E423">
        <v>1544.8</v>
      </c>
      <c r="F423">
        <v>1470.2</v>
      </c>
      <c r="G423" s="114">
        <f t="shared" si="97"/>
        <v>1826.1</v>
      </c>
      <c r="H423" s="114">
        <f t="shared" si="98"/>
        <v>1755.5</v>
      </c>
      <c r="I423" s="49">
        <f t="shared" si="99"/>
        <v>4.0216462546283083</v>
      </c>
      <c r="J423">
        <v>234.7</v>
      </c>
    </row>
    <row r="424" spans="1:10" x14ac:dyDescent="0.2">
      <c r="A424" s="30">
        <f t="shared" si="93"/>
        <v>41802</v>
      </c>
      <c r="C424">
        <v>274.60000000000002</v>
      </c>
      <c r="D424">
        <v>283</v>
      </c>
      <c r="E424">
        <v>1592.7</v>
      </c>
      <c r="F424">
        <v>1473.7</v>
      </c>
      <c r="G424" s="114">
        <f t="shared" si="97"/>
        <v>1867.3000000000002</v>
      </c>
      <c r="H424" s="114">
        <f t="shared" si="98"/>
        <v>1756.7</v>
      </c>
      <c r="I424" s="49">
        <f t="shared" si="99"/>
        <v>6.2958957135538229</v>
      </c>
      <c r="J424">
        <v>233.5</v>
      </c>
    </row>
    <row r="425" spans="1:10" x14ac:dyDescent="0.2">
      <c r="A425" s="30">
        <f t="shared" si="93"/>
        <v>41809</v>
      </c>
      <c r="C425">
        <v>253</v>
      </c>
      <c r="D425">
        <v>257.3</v>
      </c>
      <c r="E425">
        <v>1614.8</v>
      </c>
      <c r="F425">
        <v>1500.6</v>
      </c>
      <c r="G425" s="114">
        <f t="shared" si="97"/>
        <v>1867.8</v>
      </c>
      <c r="H425" s="114">
        <f t="shared" si="98"/>
        <v>1757.8999999999999</v>
      </c>
      <c r="I425" s="49">
        <f t="shared" si="99"/>
        <v>6.2517776892883514</v>
      </c>
      <c r="J425">
        <v>234</v>
      </c>
    </row>
    <row r="426" spans="1:10" x14ac:dyDescent="0.2">
      <c r="A426" s="30">
        <f t="shared" si="93"/>
        <v>41816</v>
      </c>
      <c r="C426">
        <v>251.4</v>
      </c>
      <c r="D426">
        <v>217.4</v>
      </c>
      <c r="E426">
        <v>1619.4</v>
      </c>
      <c r="F426">
        <v>1549.2</v>
      </c>
      <c r="G426" s="114">
        <f t="shared" si="97"/>
        <v>1870.8000000000002</v>
      </c>
      <c r="H426" s="114">
        <f t="shared" si="98"/>
        <v>1766.6000000000001</v>
      </c>
      <c r="I426" s="49">
        <f t="shared" si="99"/>
        <v>5.8983357862560926</v>
      </c>
      <c r="J426">
        <v>234.5</v>
      </c>
    </row>
    <row r="427" spans="1:10" x14ac:dyDescent="0.2">
      <c r="A427" s="30">
        <f t="shared" si="93"/>
        <v>41823</v>
      </c>
      <c r="C427">
        <v>250.6</v>
      </c>
      <c r="D427">
        <v>203.5</v>
      </c>
      <c r="E427">
        <v>1641.3</v>
      </c>
      <c r="F427">
        <v>1564.3</v>
      </c>
      <c r="G427" s="114">
        <f t="shared" si="97"/>
        <v>1891.8999999999999</v>
      </c>
      <c r="H427" s="114">
        <f t="shared" si="98"/>
        <v>1767.8</v>
      </c>
      <c r="I427" s="49">
        <f t="shared" si="99"/>
        <v>7.0200248896933992</v>
      </c>
      <c r="J427">
        <v>234.9</v>
      </c>
    </row>
    <row r="428" spans="1:10" x14ac:dyDescent="0.2">
      <c r="A428" s="30">
        <f t="shared" si="93"/>
        <v>41830</v>
      </c>
      <c r="C428">
        <v>223.8</v>
      </c>
      <c r="D428">
        <v>198.2</v>
      </c>
      <c r="E428">
        <v>1669.3</v>
      </c>
      <c r="F428">
        <v>1579</v>
      </c>
      <c r="G428" s="114">
        <f t="shared" si="97"/>
        <v>1893.1</v>
      </c>
      <c r="H428" s="114">
        <f t="shared" si="98"/>
        <v>1777.2</v>
      </c>
      <c r="I428" s="49">
        <f t="shared" si="99"/>
        <v>6.5214944857078461</v>
      </c>
      <c r="J428">
        <v>218</v>
      </c>
    </row>
    <row r="429" spans="1:10" x14ac:dyDescent="0.2">
      <c r="A429" s="30">
        <f t="shared" si="93"/>
        <v>41837</v>
      </c>
      <c r="C429">
        <v>202</v>
      </c>
      <c r="D429">
        <v>221.2</v>
      </c>
      <c r="E429">
        <v>1701.3</v>
      </c>
      <c r="F429">
        <v>1585.8</v>
      </c>
      <c r="G429" s="114">
        <f t="shared" si="97"/>
        <v>1903.3</v>
      </c>
      <c r="H429" s="114">
        <f t="shared" si="98"/>
        <v>1807</v>
      </c>
      <c r="I429" s="49">
        <f t="shared" si="99"/>
        <v>5.3292750415052659</v>
      </c>
      <c r="J429">
        <v>218.6</v>
      </c>
    </row>
    <row r="430" spans="1:10" x14ac:dyDescent="0.2">
      <c r="A430" s="30">
        <f t="shared" si="93"/>
        <v>41844</v>
      </c>
      <c r="C430">
        <v>199</v>
      </c>
      <c r="D430">
        <v>190.5</v>
      </c>
      <c r="E430">
        <v>1704.3</v>
      </c>
      <c r="F430">
        <v>1618.9</v>
      </c>
      <c r="G430" s="114">
        <f t="shared" si="97"/>
        <v>1903.3</v>
      </c>
      <c r="H430" s="114">
        <f t="shared" si="98"/>
        <v>1809.4</v>
      </c>
      <c r="I430" s="49">
        <f t="shared" si="99"/>
        <v>5.1895656018569714</v>
      </c>
      <c r="J430">
        <v>288.60000000000002</v>
      </c>
    </row>
    <row r="431" spans="1:10" x14ac:dyDescent="0.2">
      <c r="A431" s="30">
        <f t="shared" si="93"/>
        <v>41851</v>
      </c>
      <c r="C431">
        <v>177.9</v>
      </c>
      <c r="D431">
        <v>181.7</v>
      </c>
      <c r="E431">
        <v>1725.6</v>
      </c>
      <c r="F431">
        <v>1637.8</v>
      </c>
      <c r="G431" s="114">
        <f t="shared" si="97"/>
        <v>1903.5</v>
      </c>
      <c r="H431" s="114">
        <f t="shared" si="98"/>
        <v>1819.5</v>
      </c>
      <c r="I431" s="49">
        <f t="shared" si="99"/>
        <v>4.6166529266281842</v>
      </c>
      <c r="J431">
        <v>288.8</v>
      </c>
    </row>
    <row r="432" spans="1:10" x14ac:dyDescent="0.2">
      <c r="A432" s="30">
        <f t="shared" si="93"/>
        <v>41858</v>
      </c>
      <c r="C432">
        <v>140.80000000000001</v>
      </c>
      <c r="D432">
        <v>143</v>
      </c>
      <c r="E432">
        <v>1750.6</v>
      </c>
      <c r="F432">
        <v>1692.1</v>
      </c>
      <c r="G432" s="114">
        <f t="shared" si="97"/>
        <v>1891.3999999999999</v>
      </c>
      <c r="H432" s="114">
        <f t="shared" si="98"/>
        <v>1835.1</v>
      </c>
      <c r="I432" s="49">
        <f t="shared" si="99"/>
        <v>3.0679527001253204</v>
      </c>
      <c r="J432">
        <v>288.8</v>
      </c>
    </row>
    <row r="433" spans="1:10" x14ac:dyDescent="0.2">
      <c r="A433" s="30">
        <f t="shared" si="93"/>
        <v>41865</v>
      </c>
      <c r="C433">
        <v>140.19999999999999</v>
      </c>
      <c r="D433">
        <v>138.9</v>
      </c>
      <c r="E433">
        <v>1763.9</v>
      </c>
      <c r="F433">
        <v>1719.5</v>
      </c>
      <c r="G433" s="114">
        <f t="shared" si="97"/>
        <v>1904.1000000000001</v>
      </c>
      <c r="H433" s="114">
        <f t="shared" si="98"/>
        <v>1858.4</v>
      </c>
      <c r="I433" s="49">
        <f t="shared" si="99"/>
        <v>2.459104606112783</v>
      </c>
      <c r="J433">
        <v>288.8</v>
      </c>
    </row>
    <row r="434" spans="1:10" x14ac:dyDescent="0.2">
      <c r="A434" s="30">
        <f t="shared" si="93"/>
        <v>41872</v>
      </c>
      <c r="C434">
        <v>112.5</v>
      </c>
      <c r="D434">
        <v>123.8</v>
      </c>
      <c r="E434">
        <v>1801.4</v>
      </c>
      <c r="F434">
        <v>1745</v>
      </c>
      <c r="G434" s="114">
        <f t="shared" si="97"/>
        <v>1913.9</v>
      </c>
      <c r="H434" s="114">
        <f t="shared" si="98"/>
        <v>1868.8</v>
      </c>
      <c r="I434" s="49">
        <f t="shared" si="99"/>
        <v>2.4133133561643927</v>
      </c>
      <c r="J434">
        <v>329.1</v>
      </c>
    </row>
    <row r="435" spans="1:10" x14ac:dyDescent="0.2">
      <c r="A435" s="30">
        <f t="shared" si="93"/>
        <v>41879</v>
      </c>
      <c r="C435">
        <v>109.5</v>
      </c>
      <c r="D435">
        <v>121.5</v>
      </c>
      <c r="E435">
        <v>1804.3</v>
      </c>
      <c r="F435">
        <v>1748.2</v>
      </c>
      <c r="G435" s="114">
        <f t="shared" si="97"/>
        <v>1913.8</v>
      </c>
      <c r="H435" s="114">
        <f t="shared" si="98"/>
        <v>1869.7</v>
      </c>
      <c r="I435" s="49">
        <f t="shared" si="99"/>
        <v>2.3586671658554881</v>
      </c>
      <c r="J435">
        <v>329.1</v>
      </c>
    </row>
    <row r="436" spans="1:10" x14ac:dyDescent="0.2">
      <c r="A436" s="30">
        <f t="shared" si="93"/>
        <v>41886</v>
      </c>
      <c r="C436">
        <v>456.8</v>
      </c>
      <c r="D436">
        <v>379.9</v>
      </c>
      <c r="E436">
        <v>0.6</v>
      </c>
      <c r="F436">
        <v>1</v>
      </c>
      <c r="G436" s="114">
        <f t="shared" si="97"/>
        <v>457.40000000000003</v>
      </c>
      <c r="H436" s="114">
        <f t="shared" si="98"/>
        <v>380.9</v>
      </c>
      <c r="I436" s="49">
        <f t="shared" si="99"/>
        <v>20.084011551588365</v>
      </c>
    </row>
    <row r="437" spans="1:10" x14ac:dyDescent="0.2">
      <c r="A437" s="30">
        <f t="shared" si="93"/>
        <v>41893</v>
      </c>
      <c r="C437">
        <v>463.5</v>
      </c>
      <c r="D437">
        <v>380.5</v>
      </c>
      <c r="E437">
        <v>3.6</v>
      </c>
      <c r="F437">
        <v>23.1</v>
      </c>
      <c r="G437" s="114">
        <f t="shared" si="97"/>
        <v>467.1</v>
      </c>
      <c r="H437" s="114">
        <f t="shared" si="98"/>
        <v>403.6</v>
      </c>
      <c r="I437" s="49">
        <f t="shared" si="99"/>
        <v>15.733399405351832</v>
      </c>
    </row>
    <row r="438" spans="1:10" x14ac:dyDescent="0.2">
      <c r="A438" s="30">
        <f t="shared" si="93"/>
        <v>41900</v>
      </c>
      <c r="C438">
        <v>461.7</v>
      </c>
      <c r="D438">
        <v>362.8</v>
      </c>
      <c r="E438">
        <v>15.5</v>
      </c>
      <c r="F438">
        <v>52.3</v>
      </c>
      <c r="G438" s="114">
        <f t="shared" si="97"/>
        <v>477.2</v>
      </c>
      <c r="H438" s="114">
        <f t="shared" si="98"/>
        <v>415.1</v>
      </c>
      <c r="I438" s="49">
        <f t="shared" si="99"/>
        <v>14.960250542038045</v>
      </c>
    </row>
    <row r="439" spans="1:10" x14ac:dyDescent="0.2">
      <c r="A439" s="30">
        <f t="shared" si="93"/>
        <v>41907</v>
      </c>
      <c r="C439">
        <v>494.2</v>
      </c>
      <c r="D439">
        <v>377.6</v>
      </c>
      <c r="E439">
        <v>18</v>
      </c>
      <c r="F439">
        <v>55.8</v>
      </c>
      <c r="G439" s="114">
        <f t="shared" si="97"/>
        <v>512.20000000000005</v>
      </c>
      <c r="H439" s="114">
        <f t="shared" si="98"/>
        <v>433.40000000000003</v>
      </c>
      <c r="I439" s="49">
        <f t="shared" si="99"/>
        <v>18.181818181818187</v>
      </c>
    </row>
    <row r="440" spans="1:10" x14ac:dyDescent="0.2">
      <c r="A440" s="30">
        <f t="shared" si="93"/>
        <v>41914</v>
      </c>
      <c r="C440">
        <v>496.6</v>
      </c>
      <c r="D440">
        <v>432.8</v>
      </c>
      <c r="E440">
        <v>47.7</v>
      </c>
      <c r="F440">
        <v>96.7</v>
      </c>
      <c r="G440" s="114">
        <f t="shared" si="97"/>
        <v>544.30000000000007</v>
      </c>
      <c r="H440" s="114">
        <f t="shared" si="98"/>
        <v>529.5</v>
      </c>
      <c r="I440" s="49">
        <f t="shared" si="99"/>
        <v>2.7950897072710257</v>
      </c>
    </row>
    <row r="441" spans="1:10" x14ac:dyDescent="0.2">
      <c r="A441" s="30">
        <f t="shared" si="93"/>
        <v>41921</v>
      </c>
      <c r="C441">
        <v>501.2</v>
      </c>
      <c r="D441">
        <v>432.8</v>
      </c>
      <c r="E441">
        <v>90.6</v>
      </c>
      <c r="F441">
        <v>96.7</v>
      </c>
      <c r="G441" s="114">
        <f t="shared" si="97"/>
        <v>591.79999999999995</v>
      </c>
      <c r="H441" s="114">
        <f t="shared" si="98"/>
        <v>529.5</v>
      </c>
      <c r="I441" s="49">
        <f t="shared" si="99"/>
        <v>11.765816808309726</v>
      </c>
    </row>
    <row r="442" spans="1:10" x14ac:dyDescent="0.2">
      <c r="A442" s="30">
        <f t="shared" si="93"/>
        <v>41928</v>
      </c>
      <c r="C442">
        <v>518.5</v>
      </c>
      <c r="D442">
        <v>432.8</v>
      </c>
      <c r="E442">
        <v>122.6</v>
      </c>
      <c r="F442">
        <v>96.7</v>
      </c>
      <c r="G442" s="114">
        <f t="shared" si="97"/>
        <v>641.1</v>
      </c>
      <c r="H442" s="114">
        <f t="shared" si="98"/>
        <v>529.5</v>
      </c>
      <c r="I442" s="49">
        <f t="shared" si="99"/>
        <v>21.076487252124654</v>
      </c>
    </row>
    <row r="443" spans="1:10" x14ac:dyDescent="0.2">
      <c r="A443" s="30">
        <f t="shared" si="93"/>
        <v>41935</v>
      </c>
      <c r="C443">
        <v>530.1</v>
      </c>
      <c r="D443">
        <v>469.5</v>
      </c>
      <c r="E443">
        <v>156.4</v>
      </c>
      <c r="F443">
        <v>243.6</v>
      </c>
      <c r="G443" s="114">
        <f t="shared" si="97"/>
        <v>686.5</v>
      </c>
      <c r="H443" s="114">
        <f t="shared" si="98"/>
        <v>713.1</v>
      </c>
      <c r="I443" s="49">
        <f t="shared" si="99"/>
        <v>-3.7301921189174081</v>
      </c>
    </row>
    <row r="444" spans="1:10" x14ac:dyDescent="0.2">
      <c r="A444" s="30">
        <f t="shared" si="93"/>
        <v>41942</v>
      </c>
      <c r="C444">
        <v>535.5</v>
      </c>
      <c r="D444">
        <v>487.7</v>
      </c>
      <c r="E444">
        <v>182.8</v>
      </c>
      <c r="F444">
        <v>292.7</v>
      </c>
      <c r="G444" s="114">
        <f t="shared" si="97"/>
        <v>718.3</v>
      </c>
      <c r="H444" s="114">
        <f t="shared" si="98"/>
        <v>780.4</v>
      </c>
      <c r="I444" s="49">
        <f t="shared" si="99"/>
        <v>-7.9574577139928326</v>
      </c>
    </row>
    <row r="445" spans="1:10" x14ac:dyDescent="0.2">
      <c r="A445" s="30">
        <f t="shared" si="93"/>
        <v>41949</v>
      </c>
      <c r="C445">
        <v>557.29999999999995</v>
      </c>
      <c r="D445">
        <v>486.2</v>
      </c>
      <c r="E445">
        <v>206.4</v>
      </c>
      <c r="F445">
        <v>326.3</v>
      </c>
      <c r="G445" s="114">
        <f t="shared" si="97"/>
        <v>763.69999999999993</v>
      </c>
      <c r="H445" s="114">
        <f t="shared" si="98"/>
        <v>812.5</v>
      </c>
      <c r="I445" s="49">
        <f t="shared" si="99"/>
        <v>-6.0061538461538504</v>
      </c>
    </row>
    <row r="446" spans="1:10" x14ac:dyDescent="0.2">
      <c r="A446" s="30">
        <f t="shared" si="93"/>
        <v>41956</v>
      </c>
      <c r="C446">
        <v>571.5</v>
      </c>
      <c r="D446">
        <v>489.9</v>
      </c>
      <c r="E446">
        <v>270.39999999999998</v>
      </c>
      <c r="F446">
        <v>338.4</v>
      </c>
      <c r="G446" s="114">
        <f t="shared" si="97"/>
        <v>841.9</v>
      </c>
      <c r="H446" s="114">
        <f t="shared" si="98"/>
        <v>828.3</v>
      </c>
      <c r="I446" s="49">
        <f t="shared" si="99"/>
        <v>1.6419171797657839</v>
      </c>
    </row>
    <row r="447" spans="1:10" x14ac:dyDescent="0.2">
      <c r="A447" s="30">
        <f t="shared" si="93"/>
        <v>41963</v>
      </c>
      <c r="C447">
        <v>545.4</v>
      </c>
      <c r="D447">
        <v>455</v>
      </c>
      <c r="E447">
        <v>314.89999999999998</v>
      </c>
      <c r="F447">
        <v>418.1</v>
      </c>
      <c r="G447" s="114">
        <f t="shared" si="97"/>
        <v>860.3</v>
      </c>
      <c r="H447" s="114">
        <f t="shared" si="98"/>
        <v>873.1</v>
      </c>
      <c r="I447" s="49">
        <f t="shared" si="99"/>
        <v>-1.4660405451838332</v>
      </c>
    </row>
    <row r="448" spans="1:10" x14ac:dyDescent="0.2">
      <c r="A448" s="30">
        <f t="shared" si="93"/>
        <v>41970</v>
      </c>
      <c r="C448">
        <v>611.20000000000005</v>
      </c>
      <c r="D448">
        <v>451.6</v>
      </c>
      <c r="E448">
        <v>319.39999999999998</v>
      </c>
      <c r="F448">
        <v>457.3</v>
      </c>
      <c r="G448" s="114">
        <f t="shared" si="97"/>
        <v>930.6</v>
      </c>
      <c r="H448" s="114">
        <f t="shared" si="98"/>
        <v>908.90000000000009</v>
      </c>
      <c r="I448" s="49">
        <f t="shared" si="99"/>
        <v>2.387501375288803</v>
      </c>
    </row>
    <row r="449" spans="1:10" x14ac:dyDescent="0.2">
      <c r="A449" s="30">
        <f t="shared" si="93"/>
        <v>41977</v>
      </c>
      <c r="C449">
        <v>622.1</v>
      </c>
      <c r="D449">
        <v>451.5</v>
      </c>
      <c r="E449">
        <v>383.1</v>
      </c>
      <c r="F449">
        <v>508.3</v>
      </c>
      <c r="G449" s="114">
        <f t="shared" si="97"/>
        <v>1005.2</v>
      </c>
      <c r="H449" s="114">
        <f t="shared" si="98"/>
        <v>959.8</v>
      </c>
      <c r="I449" s="49">
        <f t="shared" si="99"/>
        <v>4.7301521150239667</v>
      </c>
    </row>
    <row r="450" spans="1:10" x14ac:dyDescent="0.2">
      <c r="A450" s="30">
        <f t="shared" si="93"/>
        <v>41984</v>
      </c>
      <c r="C450">
        <v>687.8</v>
      </c>
      <c r="D450">
        <v>449.7</v>
      </c>
      <c r="E450">
        <v>386</v>
      </c>
      <c r="F450">
        <v>541.79999999999995</v>
      </c>
      <c r="G450" s="114">
        <f t="shared" ref="G450:G481" si="100">+C450+E450</f>
        <v>1073.8</v>
      </c>
      <c r="H450" s="114">
        <f t="shared" ref="H450:H481" si="101">+D450+F450</f>
        <v>991.5</v>
      </c>
      <c r="I450" s="49">
        <f t="shared" ref="I450:I481" si="102">+(G450/H450-1)*100</f>
        <v>8.3005547150781567</v>
      </c>
    </row>
    <row r="451" spans="1:10" x14ac:dyDescent="0.2">
      <c r="A451" s="30">
        <f t="shared" ref="A451:A514" si="103">+A450+7</f>
        <v>41991</v>
      </c>
      <c r="C451">
        <v>667.8</v>
      </c>
      <c r="D451">
        <v>461.2</v>
      </c>
      <c r="E451">
        <v>478.7</v>
      </c>
      <c r="F451">
        <v>574.20000000000005</v>
      </c>
      <c r="G451" s="114">
        <f t="shared" si="100"/>
        <v>1146.5</v>
      </c>
      <c r="H451" s="114">
        <f t="shared" si="101"/>
        <v>1035.4000000000001</v>
      </c>
      <c r="I451" s="49">
        <f t="shared" si="102"/>
        <v>10.73015259802974</v>
      </c>
    </row>
    <row r="452" spans="1:10" x14ac:dyDescent="0.2">
      <c r="A452" s="30">
        <f t="shared" si="103"/>
        <v>41998</v>
      </c>
      <c r="C452">
        <v>671</v>
      </c>
      <c r="D452">
        <v>462.1</v>
      </c>
      <c r="E452">
        <v>482.5</v>
      </c>
      <c r="F452">
        <v>628.1</v>
      </c>
      <c r="G452" s="114">
        <f t="shared" si="100"/>
        <v>1153.5</v>
      </c>
      <c r="H452" s="114">
        <f t="shared" si="101"/>
        <v>1090.2</v>
      </c>
      <c r="I452" s="49">
        <f t="shared" si="102"/>
        <v>5.8062740781507971</v>
      </c>
    </row>
    <row r="453" spans="1:10" x14ac:dyDescent="0.2">
      <c r="A453" s="30">
        <f t="shared" si="103"/>
        <v>42005</v>
      </c>
      <c r="C453">
        <v>625.79999999999995</v>
      </c>
      <c r="D453">
        <v>460.3</v>
      </c>
      <c r="E453">
        <v>539.20000000000005</v>
      </c>
      <c r="F453">
        <v>645.5</v>
      </c>
      <c r="G453" s="114">
        <f t="shared" si="100"/>
        <v>1165</v>
      </c>
      <c r="H453" s="114">
        <f t="shared" si="101"/>
        <v>1105.8</v>
      </c>
      <c r="I453" s="49">
        <f t="shared" si="102"/>
        <v>5.3535901609694347</v>
      </c>
    </row>
    <row r="454" spans="1:10" x14ac:dyDescent="0.2">
      <c r="A454" s="30">
        <f t="shared" si="103"/>
        <v>42012</v>
      </c>
      <c r="C454">
        <v>595.1</v>
      </c>
      <c r="D454">
        <v>456.9</v>
      </c>
      <c r="E454">
        <v>606.20000000000005</v>
      </c>
      <c r="F454">
        <v>671.4</v>
      </c>
      <c r="G454" s="114">
        <f t="shared" si="100"/>
        <v>1201.3000000000002</v>
      </c>
      <c r="H454" s="114">
        <f t="shared" si="101"/>
        <v>1128.3</v>
      </c>
      <c r="I454" s="49">
        <f t="shared" si="102"/>
        <v>6.4699104848001676</v>
      </c>
    </row>
    <row r="455" spans="1:10" x14ac:dyDescent="0.2">
      <c r="A455" s="30">
        <f t="shared" si="103"/>
        <v>42019</v>
      </c>
      <c r="C455">
        <v>587</v>
      </c>
      <c r="D455">
        <v>493.3</v>
      </c>
      <c r="E455">
        <v>671.8</v>
      </c>
      <c r="F455">
        <v>677.5</v>
      </c>
      <c r="G455" s="114">
        <f t="shared" si="100"/>
        <v>1258.8</v>
      </c>
      <c r="H455" s="114">
        <f t="shared" si="101"/>
        <v>1170.8</v>
      </c>
      <c r="I455" s="49">
        <f t="shared" si="102"/>
        <v>7.5162282200204933</v>
      </c>
    </row>
    <row r="456" spans="1:10" x14ac:dyDescent="0.2">
      <c r="A456" s="30">
        <f t="shared" si="103"/>
        <v>42026</v>
      </c>
      <c r="C456">
        <v>519.70000000000005</v>
      </c>
      <c r="D456">
        <v>441.3</v>
      </c>
      <c r="E456">
        <v>783.2</v>
      </c>
      <c r="F456">
        <v>806.3</v>
      </c>
      <c r="G456" s="114">
        <f t="shared" si="100"/>
        <v>1302.9000000000001</v>
      </c>
      <c r="H456" s="114">
        <f t="shared" si="101"/>
        <v>1247.5999999999999</v>
      </c>
      <c r="I456" s="49">
        <f t="shared" si="102"/>
        <v>4.4325104200064303</v>
      </c>
    </row>
    <row r="457" spans="1:10" x14ac:dyDescent="0.2">
      <c r="A457" s="30">
        <f t="shared" si="103"/>
        <v>42033</v>
      </c>
      <c r="C457">
        <v>590.5</v>
      </c>
      <c r="D457">
        <v>462.3</v>
      </c>
      <c r="E457">
        <v>793.8</v>
      </c>
      <c r="F457">
        <v>859.7</v>
      </c>
      <c r="G457" s="114">
        <f t="shared" si="100"/>
        <v>1384.3</v>
      </c>
      <c r="H457" s="114">
        <f t="shared" si="101"/>
        <v>1322</v>
      </c>
      <c r="I457" s="49">
        <f t="shared" si="102"/>
        <v>4.7125567322239048</v>
      </c>
    </row>
    <row r="458" spans="1:10" x14ac:dyDescent="0.2">
      <c r="A458" s="30">
        <f t="shared" si="103"/>
        <v>42040</v>
      </c>
      <c r="C458">
        <v>518.79999999999995</v>
      </c>
      <c r="D458">
        <v>448.4</v>
      </c>
      <c r="E458">
        <v>811</v>
      </c>
      <c r="F458">
        <v>876.9</v>
      </c>
      <c r="G458" s="114">
        <f t="shared" si="100"/>
        <v>1329.8</v>
      </c>
      <c r="H458" s="114">
        <f t="shared" si="101"/>
        <v>1325.3</v>
      </c>
      <c r="I458" s="49">
        <f t="shared" si="102"/>
        <v>0.33954576322341445</v>
      </c>
    </row>
    <row r="459" spans="1:10" x14ac:dyDescent="0.2">
      <c r="A459" s="30">
        <f t="shared" si="103"/>
        <v>42047</v>
      </c>
      <c r="C459">
        <v>545.1</v>
      </c>
      <c r="D459">
        <v>493.1</v>
      </c>
      <c r="E459">
        <v>862.3</v>
      </c>
      <c r="F459">
        <v>919.2</v>
      </c>
      <c r="G459" s="114">
        <f t="shared" si="100"/>
        <v>1407.4</v>
      </c>
      <c r="H459" s="114">
        <f t="shared" si="101"/>
        <v>1412.3000000000002</v>
      </c>
      <c r="I459" s="49">
        <f t="shared" si="102"/>
        <v>-0.34695178078312239</v>
      </c>
      <c r="J459">
        <v>90.5</v>
      </c>
    </row>
    <row r="460" spans="1:10" x14ac:dyDescent="0.2">
      <c r="A460" s="30">
        <f t="shared" si="103"/>
        <v>42054</v>
      </c>
      <c r="C460">
        <v>510.6</v>
      </c>
      <c r="D460">
        <v>458.3</v>
      </c>
      <c r="E460">
        <v>936.8</v>
      </c>
      <c r="F460">
        <v>981.9</v>
      </c>
      <c r="G460" s="114">
        <f t="shared" si="100"/>
        <v>1447.4</v>
      </c>
      <c r="H460" s="114">
        <f t="shared" si="101"/>
        <v>1440.2</v>
      </c>
      <c r="I460" s="49">
        <f t="shared" si="102"/>
        <v>0.49993056519928025</v>
      </c>
    </row>
    <row r="461" spans="1:10" x14ac:dyDescent="0.2">
      <c r="A461" s="30">
        <f t="shared" si="103"/>
        <v>42061</v>
      </c>
      <c r="C461">
        <v>522.70000000000005</v>
      </c>
      <c r="D461">
        <v>479.6</v>
      </c>
      <c r="E461">
        <v>974</v>
      </c>
      <c r="F461">
        <v>1012.7</v>
      </c>
      <c r="G461" s="114">
        <f t="shared" si="100"/>
        <v>1496.7</v>
      </c>
      <c r="H461" s="114">
        <f t="shared" si="101"/>
        <v>1492.3000000000002</v>
      </c>
      <c r="I461" s="49">
        <f t="shared" si="102"/>
        <v>0.29484688065402054</v>
      </c>
      <c r="J461">
        <v>128.30000000000001</v>
      </c>
    </row>
    <row r="462" spans="1:10" x14ac:dyDescent="0.2">
      <c r="A462" s="30">
        <f t="shared" si="103"/>
        <v>42068</v>
      </c>
      <c r="C462">
        <v>497.4</v>
      </c>
      <c r="D462">
        <v>469.4</v>
      </c>
      <c r="E462">
        <v>999.7</v>
      </c>
      <c r="F462">
        <v>1088.5999999999999</v>
      </c>
      <c r="G462" s="114">
        <f t="shared" si="100"/>
        <v>1497.1</v>
      </c>
      <c r="H462" s="114">
        <f t="shared" si="101"/>
        <v>1558</v>
      </c>
      <c r="I462" s="49">
        <f t="shared" si="102"/>
        <v>-3.9088575096277389</v>
      </c>
    </row>
    <row r="463" spans="1:10" x14ac:dyDescent="0.2">
      <c r="A463" s="30">
        <f t="shared" si="103"/>
        <v>42075</v>
      </c>
      <c r="C463">
        <v>497.2</v>
      </c>
      <c r="D463">
        <v>461.9</v>
      </c>
      <c r="E463">
        <v>1031</v>
      </c>
      <c r="F463">
        <v>1094.7</v>
      </c>
      <c r="G463" s="114">
        <f t="shared" si="100"/>
        <v>1528.2</v>
      </c>
      <c r="H463" s="114">
        <f t="shared" si="101"/>
        <v>1556.6</v>
      </c>
      <c r="I463" s="49">
        <f t="shared" si="102"/>
        <v>-1.8244892714891381</v>
      </c>
      <c r="J463">
        <v>136.1</v>
      </c>
    </row>
    <row r="464" spans="1:10" x14ac:dyDescent="0.2">
      <c r="A464" s="30">
        <f t="shared" si="103"/>
        <v>42082</v>
      </c>
      <c r="C464">
        <v>509</v>
      </c>
      <c r="D464">
        <v>451.9</v>
      </c>
      <c r="E464">
        <v>1067.5</v>
      </c>
      <c r="F464">
        <v>1177.5999999999999</v>
      </c>
      <c r="G464" s="114">
        <f t="shared" si="100"/>
        <v>1576.5</v>
      </c>
      <c r="H464" s="114">
        <f t="shared" si="101"/>
        <v>1629.5</v>
      </c>
      <c r="I464" s="49">
        <f t="shared" si="102"/>
        <v>-3.252531451365448</v>
      </c>
      <c r="J464">
        <v>137.30000000000001</v>
      </c>
    </row>
    <row r="465" spans="1:10" x14ac:dyDescent="0.2">
      <c r="A465" s="30">
        <f t="shared" si="103"/>
        <v>42089</v>
      </c>
      <c r="C465">
        <v>384.6</v>
      </c>
      <c r="D465">
        <v>451.3</v>
      </c>
      <c r="E465">
        <v>1140.5999999999999</v>
      </c>
      <c r="F465">
        <v>1200.5</v>
      </c>
      <c r="G465" s="114">
        <f t="shared" si="100"/>
        <v>1525.1999999999998</v>
      </c>
      <c r="H465" s="114">
        <f t="shared" si="101"/>
        <v>1651.8</v>
      </c>
      <c r="I465" s="49">
        <f t="shared" si="102"/>
        <v>-7.6643661460225276</v>
      </c>
      <c r="J465">
        <v>138.1</v>
      </c>
    </row>
    <row r="466" spans="1:10" x14ac:dyDescent="0.2">
      <c r="A466" s="30">
        <f t="shared" si="103"/>
        <v>42096</v>
      </c>
      <c r="C466">
        <v>379.2</v>
      </c>
      <c r="D466">
        <v>384.4</v>
      </c>
      <c r="E466">
        <v>1194.9000000000001</v>
      </c>
      <c r="F466">
        <v>1286.0999999999999</v>
      </c>
      <c r="G466" s="114">
        <f t="shared" si="100"/>
        <v>1574.1000000000001</v>
      </c>
      <c r="H466" s="114">
        <f t="shared" si="101"/>
        <v>1670.5</v>
      </c>
      <c r="I466" s="49">
        <f t="shared" si="102"/>
        <v>-5.7707273271475508</v>
      </c>
      <c r="J466">
        <v>139.5</v>
      </c>
    </row>
    <row r="467" spans="1:10" x14ac:dyDescent="0.2">
      <c r="A467" s="30">
        <f t="shared" si="103"/>
        <v>42103</v>
      </c>
      <c r="C467">
        <v>373.8</v>
      </c>
      <c r="D467">
        <v>391</v>
      </c>
      <c r="E467">
        <v>1221.9000000000001</v>
      </c>
      <c r="F467">
        <v>1314.4</v>
      </c>
      <c r="G467" s="114">
        <f t="shared" si="100"/>
        <v>1595.7</v>
      </c>
      <c r="H467" s="114">
        <f t="shared" si="101"/>
        <v>1705.4</v>
      </c>
      <c r="I467" s="49">
        <f t="shared" si="102"/>
        <v>-6.4325085024041329</v>
      </c>
      <c r="J467">
        <v>140.80000000000001</v>
      </c>
    </row>
    <row r="468" spans="1:10" x14ac:dyDescent="0.2">
      <c r="A468" s="30">
        <f t="shared" si="103"/>
        <v>42110</v>
      </c>
      <c r="C468">
        <v>389.1</v>
      </c>
      <c r="D468">
        <v>366.4</v>
      </c>
      <c r="E468">
        <v>1227.4000000000001</v>
      </c>
      <c r="F468">
        <v>1342.4</v>
      </c>
      <c r="G468" s="114">
        <f t="shared" si="100"/>
        <v>1616.5</v>
      </c>
      <c r="H468" s="114">
        <f t="shared" si="101"/>
        <v>1708.8000000000002</v>
      </c>
      <c r="I468" s="49">
        <f t="shared" si="102"/>
        <v>-5.4014513108614377</v>
      </c>
      <c r="J468">
        <v>148.9</v>
      </c>
    </row>
    <row r="469" spans="1:10" x14ac:dyDescent="0.2">
      <c r="A469" s="30">
        <f t="shared" si="103"/>
        <v>42117</v>
      </c>
      <c r="C469">
        <v>395.4</v>
      </c>
      <c r="D469">
        <v>363.4</v>
      </c>
      <c r="E469">
        <v>1257.2</v>
      </c>
      <c r="F469">
        <v>1357.5</v>
      </c>
      <c r="G469" s="114">
        <f t="shared" si="100"/>
        <v>1652.6</v>
      </c>
      <c r="H469" s="114">
        <f t="shared" si="101"/>
        <v>1720.9</v>
      </c>
      <c r="I469" s="49">
        <f t="shared" si="102"/>
        <v>-3.9688535068859387</v>
      </c>
      <c r="J469">
        <v>149.4</v>
      </c>
    </row>
    <row r="470" spans="1:10" x14ac:dyDescent="0.2">
      <c r="A470" s="30">
        <f t="shared" si="103"/>
        <v>42124</v>
      </c>
      <c r="C470">
        <v>377.1</v>
      </c>
      <c r="D470">
        <v>378</v>
      </c>
      <c r="E470">
        <v>1307.7</v>
      </c>
      <c r="F470">
        <v>1362.6</v>
      </c>
      <c r="G470" s="114">
        <f t="shared" si="100"/>
        <v>1684.8000000000002</v>
      </c>
      <c r="H470" s="114">
        <f t="shared" si="101"/>
        <v>1740.6</v>
      </c>
      <c r="I470" s="49">
        <f t="shared" si="102"/>
        <v>-3.2057911065149769</v>
      </c>
      <c r="J470">
        <v>149.69999999999999</v>
      </c>
    </row>
    <row r="471" spans="1:10" x14ac:dyDescent="0.2">
      <c r="A471" s="30">
        <f t="shared" si="103"/>
        <v>42131</v>
      </c>
      <c r="C471">
        <v>343.5</v>
      </c>
      <c r="D471">
        <v>353.6</v>
      </c>
      <c r="E471">
        <v>1340.2</v>
      </c>
      <c r="F471">
        <v>1412.6</v>
      </c>
      <c r="G471" s="114">
        <f t="shared" si="100"/>
        <v>1683.7</v>
      </c>
      <c r="H471" s="114">
        <f t="shared" si="101"/>
        <v>1766.1999999999998</v>
      </c>
      <c r="I471" s="49">
        <f t="shared" si="102"/>
        <v>-4.6710451817461145</v>
      </c>
      <c r="J471">
        <v>149.69999999999999</v>
      </c>
    </row>
    <row r="472" spans="1:10" x14ac:dyDescent="0.2">
      <c r="A472" s="30">
        <f t="shared" si="103"/>
        <v>42138</v>
      </c>
      <c r="C472">
        <v>352.8</v>
      </c>
      <c r="D472">
        <v>330.9</v>
      </c>
      <c r="E472">
        <v>1372.7</v>
      </c>
      <c r="F472">
        <v>1445.9</v>
      </c>
      <c r="G472" s="114">
        <f t="shared" si="100"/>
        <v>1725.5</v>
      </c>
      <c r="H472" s="114">
        <f t="shared" si="101"/>
        <v>1776.8000000000002</v>
      </c>
      <c r="I472" s="49">
        <f t="shared" si="102"/>
        <v>-2.8872129671319358</v>
      </c>
      <c r="J472">
        <v>149.69999999999999</v>
      </c>
    </row>
    <row r="473" spans="1:10" x14ac:dyDescent="0.2">
      <c r="A473" s="30">
        <f t="shared" si="103"/>
        <v>42145</v>
      </c>
      <c r="C473">
        <v>377.7</v>
      </c>
      <c r="D473">
        <v>328.3</v>
      </c>
      <c r="E473">
        <v>1406.6</v>
      </c>
      <c r="F473">
        <v>1467.7</v>
      </c>
      <c r="G473" s="114">
        <f t="shared" si="100"/>
        <v>1784.3</v>
      </c>
      <c r="H473" s="114">
        <f t="shared" si="101"/>
        <v>1796</v>
      </c>
      <c r="I473" s="49">
        <f t="shared" si="102"/>
        <v>-0.65144766146993938</v>
      </c>
      <c r="J473">
        <v>204.7</v>
      </c>
    </row>
    <row r="474" spans="1:10" x14ac:dyDescent="0.2">
      <c r="A474" s="30">
        <f t="shared" si="103"/>
        <v>42152</v>
      </c>
      <c r="C474">
        <v>382.4</v>
      </c>
      <c r="D474">
        <v>304.39999999999998</v>
      </c>
      <c r="E474">
        <v>1515.4</v>
      </c>
      <c r="F474">
        <v>1520.6</v>
      </c>
      <c r="G474" s="114">
        <f t="shared" si="100"/>
        <v>1897.8000000000002</v>
      </c>
      <c r="H474" s="114">
        <f t="shared" si="101"/>
        <v>1825</v>
      </c>
      <c r="I474" s="49">
        <f t="shared" si="102"/>
        <v>3.9890410958904221</v>
      </c>
      <c r="J474">
        <v>204.7</v>
      </c>
    </row>
    <row r="475" spans="1:10" x14ac:dyDescent="0.2">
      <c r="A475" s="30">
        <f t="shared" si="103"/>
        <v>42159</v>
      </c>
      <c r="C475">
        <v>354.7</v>
      </c>
      <c r="D475">
        <v>281.3</v>
      </c>
      <c r="E475">
        <v>1554.3</v>
      </c>
      <c r="F475">
        <v>1544.8</v>
      </c>
      <c r="G475" s="114">
        <f t="shared" si="100"/>
        <v>1909</v>
      </c>
      <c r="H475" s="114">
        <f t="shared" si="101"/>
        <v>1826.1</v>
      </c>
      <c r="I475" s="49">
        <f t="shared" si="102"/>
        <v>4.5397294781227782</v>
      </c>
      <c r="J475">
        <v>204.9</v>
      </c>
    </row>
    <row r="476" spans="1:10" x14ac:dyDescent="0.2">
      <c r="A476" s="30">
        <f t="shared" si="103"/>
        <v>42166</v>
      </c>
      <c r="C476">
        <v>416.3</v>
      </c>
      <c r="D476">
        <v>274.60000000000002</v>
      </c>
      <c r="E476">
        <v>1597.7</v>
      </c>
      <c r="F476">
        <v>1592.7</v>
      </c>
      <c r="G476" s="114">
        <f t="shared" si="100"/>
        <v>2014</v>
      </c>
      <c r="H476" s="114">
        <f t="shared" si="101"/>
        <v>1867.3000000000002</v>
      </c>
      <c r="I476" s="49">
        <f t="shared" si="102"/>
        <v>7.8562630536068045</v>
      </c>
      <c r="J476">
        <v>204.9</v>
      </c>
    </row>
    <row r="477" spans="1:10" x14ac:dyDescent="0.2">
      <c r="A477" s="30">
        <f t="shared" si="103"/>
        <v>42173</v>
      </c>
      <c r="C477" s="180">
        <v>414</v>
      </c>
      <c r="D477" s="180">
        <v>253</v>
      </c>
      <c r="E477" s="100">
        <v>1627.4</v>
      </c>
      <c r="F477" s="100">
        <v>1614.8</v>
      </c>
      <c r="G477" s="114">
        <f t="shared" si="100"/>
        <v>2041.4</v>
      </c>
      <c r="H477" s="114">
        <f t="shared" si="101"/>
        <v>1867.8</v>
      </c>
      <c r="I477" s="49">
        <f t="shared" si="102"/>
        <v>9.2943569975372231</v>
      </c>
      <c r="J477" s="118">
        <v>227.3</v>
      </c>
    </row>
    <row r="478" spans="1:10" x14ac:dyDescent="0.2">
      <c r="A478" s="30">
        <f t="shared" si="103"/>
        <v>42180</v>
      </c>
      <c r="C478" s="118">
        <v>409.5</v>
      </c>
      <c r="D478" s="118">
        <v>251.4</v>
      </c>
      <c r="E478">
        <v>1662.3</v>
      </c>
      <c r="F478">
        <v>1619.4</v>
      </c>
      <c r="G478" s="114">
        <f t="shared" si="100"/>
        <v>2071.8000000000002</v>
      </c>
      <c r="H478" s="114">
        <f t="shared" si="101"/>
        <v>1870.8000000000002</v>
      </c>
      <c r="I478" s="49">
        <f t="shared" si="102"/>
        <v>10.744066709429113</v>
      </c>
      <c r="J478">
        <v>227.3</v>
      </c>
    </row>
    <row r="479" spans="1:10" x14ac:dyDescent="0.2">
      <c r="A479" s="30">
        <f t="shared" si="103"/>
        <v>42187</v>
      </c>
      <c r="C479" s="100">
        <v>369.9</v>
      </c>
      <c r="D479" s="100">
        <v>250.6</v>
      </c>
      <c r="E479" s="100">
        <v>1696.3</v>
      </c>
      <c r="F479" s="100">
        <v>1641.3</v>
      </c>
      <c r="G479" s="114">
        <f t="shared" si="100"/>
        <v>2066.1999999999998</v>
      </c>
      <c r="H479" s="114">
        <f t="shared" si="101"/>
        <v>1891.8999999999999</v>
      </c>
      <c r="I479" s="49">
        <f t="shared" si="102"/>
        <v>9.2129605158834948</v>
      </c>
      <c r="J479">
        <v>262.3</v>
      </c>
    </row>
    <row r="480" spans="1:10" x14ac:dyDescent="0.2">
      <c r="A480" s="30">
        <f t="shared" si="103"/>
        <v>42194</v>
      </c>
      <c r="C480">
        <v>392.4</v>
      </c>
      <c r="D480">
        <v>223.8</v>
      </c>
      <c r="E480">
        <v>1726</v>
      </c>
      <c r="F480">
        <v>1669.3</v>
      </c>
      <c r="G480" s="114">
        <f t="shared" si="100"/>
        <v>2118.4</v>
      </c>
      <c r="H480" s="114">
        <f t="shared" si="101"/>
        <v>1893.1</v>
      </c>
      <c r="I480" s="49">
        <f t="shared" si="102"/>
        <v>11.9011145739792</v>
      </c>
      <c r="J480">
        <v>317.3</v>
      </c>
    </row>
    <row r="481" spans="1:10" x14ac:dyDescent="0.2">
      <c r="A481" s="30">
        <f t="shared" si="103"/>
        <v>42201</v>
      </c>
      <c r="C481">
        <v>375.2</v>
      </c>
      <c r="D481" s="118">
        <v>202</v>
      </c>
      <c r="E481" s="164">
        <v>1743.7</v>
      </c>
      <c r="F481" s="164">
        <v>1701.3</v>
      </c>
      <c r="G481" s="114">
        <f t="shared" si="100"/>
        <v>2118.9</v>
      </c>
      <c r="H481" s="114">
        <f t="shared" si="101"/>
        <v>1903.3</v>
      </c>
      <c r="I481" s="49">
        <f t="shared" si="102"/>
        <v>11.32769400514897</v>
      </c>
      <c r="J481">
        <v>347.3</v>
      </c>
    </row>
    <row r="482" spans="1:10" x14ac:dyDescent="0.2">
      <c r="A482" s="30">
        <f t="shared" si="103"/>
        <v>42208</v>
      </c>
      <c r="C482">
        <v>370.1</v>
      </c>
      <c r="D482" s="118">
        <v>199</v>
      </c>
      <c r="E482" s="118">
        <v>1823</v>
      </c>
      <c r="F482">
        <v>1704.3</v>
      </c>
      <c r="G482" s="114">
        <f t="shared" ref="G482:H489" si="104">+C482+E482</f>
        <v>2193.1</v>
      </c>
      <c r="H482" s="114">
        <f t="shared" si="104"/>
        <v>1903.3</v>
      </c>
      <c r="I482" s="49">
        <f t="shared" ref="I482:I489" si="105">+(G482/H482-1)*100</f>
        <v>15.226186097830086</v>
      </c>
      <c r="J482">
        <v>347.8</v>
      </c>
    </row>
    <row r="483" spans="1:10" x14ac:dyDescent="0.2">
      <c r="A483" s="30">
        <f t="shared" si="103"/>
        <v>42215</v>
      </c>
      <c r="C483">
        <v>349.5</v>
      </c>
      <c r="D483">
        <v>177.9</v>
      </c>
      <c r="E483" s="164">
        <v>1903.4</v>
      </c>
      <c r="F483" s="164">
        <v>1725.6</v>
      </c>
      <c r="G483" s="114">
        <f t="shared" si="104"/>
        <v>2252.9</v>
      </c>
      <c r="H483" s="114">
        <f t="shared" si="104"/>
        <v>1903.5</v>
      </c>
      <c r="I483" s="49">
        <f t="shared" si="105"/>
        <v>18.355660625164184</v>
      </c>
      <c r="J483">
        <v>355.5</v>
      </c>
    </row>
    <row r="484" spans="1:10" x14ac:dyDescent="0.2">
      <c r="A484" s="30">
        <f t="shared" si="103"/>
        <v>42222</v>
      </c>
      <c r="C484">
        <v>345.5</v>
      </c>
      <c r="D484">
        <v>140.80000000000001</v>
      </c>
      <c r="E484" s="164">
        <v>1908.9</v>
      </c>
      <c r="F484" s="164">
        <v>1750.6</v>
      </c>
      <c r="G484" s="114">
        <f t="shared" si="104"/>
        <v>2254.4</v>
      </c>
      <c r="H484" s="114">
        <f t="shared" si="104"/>
        <v>1891.3999999999999</v>
      </c>
      <c r="I484" s="49">
        <f t="shared" si="105"/>
        <v>19.192132811673911</v>
      </c>
      <c r="J484">
        <v>356.5</v>
      </c>
    </row>
    <row r="485" spans="1:10" x14ac:dyDescent="0.2">
      <c r="A485" s="30">
        <f t="shared" si="103"/>
        <v>42229</v>
      </c>
      <c r="C485">
        <v>341.5</v>
      </c>
      <c r="D485">
        <v>140.19999999999999</v>
      </c>
      <c r="E485" s="164">
        <v>1934.6</v>
      </c>
      <c r="F485" s="164">
        <v>1763.9</v>
      </c>
      <c r="G485" s="114">
        <f t="shared" si="104"/>
        <v>2276.1</v>
      </c>
      <c r="H485" s="114">
        <f t="shared" si="104"/>
        <v>1904.1000000000001</v>
      </c>
      <c r="I485" s="49">
        <f t="shared" si="105"/>
        <v>19.536789034189361</v>
      </c>
      <c r="J485">
        <v>361.1</v>
      </c>
    </row>
    <row r="486" spans="1:10" x14ac:dyDescent="0.2">
      <c r="A486" s="30">
        <f t="shared" si="103"/>
        <v>42236</v>
      </c>
      <c r="C486">
        <v>313.60000000000002</v>
      </c>
      <c r="D486">
        <v>112.5</v>
      </c>
      <c r="E486" s="164">
        <v>1964.9</v>
      </c>
      <c r="F486" s="164">
        <v>1801.4</v>
      </c>
      <c r="G486" s="114">
        <f t="shared" si="104"/>
        <v>2278.5</v>
      </c>
      <c r="H486" s="114">
        <f t="shared" si="104"/>
        <v>1913.9</v>
      </c>
      <c r="I486" s="49">
        <f t="shared" si="105"/>
        <v>19.050107111134331</v>
      </c>
      <c r="J486">
        <v>361.3</v>
      </c>
    </row>
    <row r="487" spans="1:10" x14ac:dyDescent="0.2">
      <c r="A487" s="30">
        <f t="shared" si="103"/>
        <v>42243</v>
      </c>
      <c r="C487">
        <v>311.8</v>
      </c>
      <c r="D487">
        <v>109.5</v>
      </c>
      <c r="E487" s="164">
        <v>1310.5</v>
      </c>
      <c r="F487" s="164">
        <v>1133.0999999999999</v>
      </c>
      <c r="G487" s="114">
        <f t="shared" si="104"/>
        <v>1622.3</v>
      </c>
      <c r="H487" s="114">
        <f t="shared" si="104"/>
        <v>1242.5999999999999</v>
      </c>
      <c r="I487" s="49">
        <f t="shared" si="105"/>
        <v>30.556896829229039</v>
      </c>
      <c r="J487">
        <v>190.7</v>
      </c>
    </row>
    <row r="488" spans="1:10" x14ac:dyDescent="0.2">
      <c r="A488" s="30">
        <f t="shared" si="103"/>
        <v>42250</v>
      </c>
      <c r="C488">
        <v>680.4</v>
      </c>
      <c r="D488">
        <v>456.8</v>
      </c>
      <c r="E488" s="164">
        <v>3.2</v>
      </c>
      <c r="F488" s="164">
        <v>0.6</v>
      </c>
      <c r="G488" s="114">
        <f t="shared" si="104"/>
        <v>683.6</v>
      </c>
      <c r="H488" s="114">
        <f t="shared" si="104"/>
        <v>457.40000000000003</v>
      </c>
      <c r="I488" s="49">
        <f t="shared" si="105"/>
        <v>49.453432444250112</v>
      </c>
      <c r="J488">
        <v>1</v>
      </c>
    </row>
    <row r="489" spans="1:10" x14ac:dyDescent="0.2">
      <c r="A489" s="30">
        <f t="shared" si="103"/>
        <v>42257</v>
      </c>
      <c r="C489">
        <v>700.8</v>
      </c>
      <c r="D489">
        <v>463.5</v>
      </c>
      <c r="E489" s="164">
        <v>64</v>
      </c>
      <c r="F489" s="164">
        <v>3.6</v>
      </c>
      <c r="G489" s="114">
        <f t="shared" si="104"/>
        <v>764.8</v>
      </c>
      <c r="H489" s="114">
        <f t="shared" si="104"/>
        <v>467.1</v>
      </c>
      <c r="I489" s="49">
        <f t="shared" si="105"/>
        <v>63.73367587240417</v>
      </c>
      <c r="J489">
        <v>1.8</v>
      </c>
    </row>
    <row r="490" spans="1:10" x14ac:dyDescent="0.2">
      <c r="A490" s="30">
        <f t="shared" si="103"/>
        <v>42264</v>
      </c>
      <c r="C490">
        <v>686.4</v>
      </c>
      <c r="D490">
        <v>461.7</v>
      </c>
      <c r="E490">
        <v>108</v>
      </c>
      <c r="F490">
        <v>15.5</v>
      </c>
      <c r="G490" s="114">
        <f t="shared" ref="G490:H496" si="106">+C490+E490</f>
        <v>794.4</v>
      </c>
      <c r="H490" s="114">
        <f t="shared" si="106"/>
        <v>477.2</v>
      </c>
      <c r="I490" s="49">
        <f t="shared" ref="I490:I496" si="107">+(G490/H490-1)*100</f>
        <v>66.471081307627827</v>
      </c>
      <c r="J490">
        <v>1.8</v>
      </c>
    </row>
    <row r="491" spans="1:10" x14ac:dyDescent="0.2">
      <c r="A491" s="30">
        <f t="shared" si="103"/>
        <v>42271</v>
      </c>
      <c r="C491">
        <v>733.2</v>
      </c>
      <c r="D491">
        <v>494.2</v>
      </c>
      <c r="E491">
        <v>111.9</v>
      </c>
      <c r="F491">
        <v>18</v>
      </c>
      <c r="G491" s="114">
        <f t="shared" si="106"/>
        <v>845.1</v>
      </c>
      <c r="H491" s="114">
        <f t="shared" si="106"/>
        <v>512.20000000000005</v>
      </c>
      <c r="I491" s="49">
        <f t="shared" si="107"/>
        <v>64.99414291292463</v>
      </c>
      <c r="J491">
        <v>2.8</v>
      </c>
    </row>
    <row r="492" spans="1:10" x14ac:dyDescent="0.2">
      <c r="A492" s="30">
        <f t="shared" si="103"/>
        <v>42278</v>
      </c>
      <c r="C492">
        <v>746.6</v>
      </c>
      <c r="D492">
        <v>496.6</v>
      </c>
      <c r="E492">
        <v>158.30000000000001</v>
      </c>
      <c r="F492">
        <v>47.7</v>
      </c>
      <c r="G492" s="114">
        <f t="shared" si="106"/>
        <v>904.90000000000009</v>
      </c>
      <c r="H492" s="114">
        <f t="shared" si="106"/>
        <v>544.30000000000007</v>
      </c>
      <c r="I492" s="49">
        <f t="shared" si="107"/>
        <v>66.250229652765015</v>
      </c>
      <c r="J492">
        <v>1.8</v>
      </c>
    </row>
    <row r="493" spans="1:10" x14ac:dyDescent="0.2">
      <c r="A493" s="30">
        <f t="shared" si="103"/>
        <v>42285</v>
      </c>
      <c r="C493">
        <v>731.4</v>
      </c>
      <c r="D493">
        <v>501.2</v>
      </c>
      <c r="E493">
        <v>255.1</v>
      </c>
      <c r="F493">
        <v>90.6</v>
      </c>
      <c r="G493" s="114">
        <f t="shared" si="106"/>
        <v>986.5</v>
      </c>
      <c r="H493" s="114">
        <f t="shared" si="106"/>
        <v>591.79999999999995</v>
      </c>
      <c r="I493" s="49">
        <f t="shared" si="107"/>
        <v>66.694829334234555</v>
      </c>
      <c r="J493">
        <v>1.8</v>
      </c>
    </row>
    <row r="494" spans="1:10" x14ac:dyDescent="0.2">
      <c r="A494" s="30">
        <f t="shared" si="103"/>
        <v>42292</v>
      </c>
      <c r="C494">
        <v>604.29999999999995</v>
      </c>
      <c r="D494">
        <v>518.5</v>
      </c>
      <c r="E494">
        <v>259.5</v>
      </c>
      <c r="F494">
        <v>122.6</v>
      </c>
      <c r="G494" s="114">
        <f t="shared" si="106"/>
        <v>863.8</v>
      </c>
      <c r="H494" s="114">
        <f t="shared" si="106"/>
        <v>641.1</v>
      </c>
      <c r="I494" s="49">
        <f t="shared" si="107"/>
        <v>34.737170488223356</v>
      </c>
      <c r="J494">
        <v>3.4</v>
      </c>
    </row>
    <row r="495" spans="1:10" x14ac:dyDescent="0.2">
      <c r="A495" s="30">
        <f t="shared" si="103"/>
        <v>42299</v>
      </c>
      <c r="C495">
        <v>555.29999999999995</v>
      </c>
      <c r="D495">
        <v>530.1</v>
      </c>
      <c r="E495">
        <v>312.2</v>
      </c>
      <c r="F495">
        <v>156.4</v>
      </c>
      <c r="G495" s="114">
        <f t="shared" si="106"/>
        <v>867.5</v>
      </c>
      <c r="H495" s="114">
        <f t="shared" si="106"/>
        <v>686.5</v>
      </c>
      <c r="I495" s="49">
        <f t="shared" si="107"/>
        <v>26.365622723962122</v>
      </c>
      <c r="J495">
        <v>29</v>
      </c>
    </row>
    <row r="496" spans="1:10" x14ac:dyDescent="0.2">
      <c r="A496" s="30">
        <f t="shared" si="103"/>
        <v>42306</v>
      </c>
      <c r="C496">
        <v>621.29999999999995</v>
      </c>
      <c r="D496">
        <v>535.5</v>
      </c>
      <c r="E496">
        <v>343.5</v>
      </c>
      <c r="F496">
        <v>182.8</v>
      </c>
      <c r="G496" s="114">
        <f t="shared" si="106"/>
        <v>964.8</v>
      </c>
      <c r="H496" s="114">
        <f t="shared" si="106"/>
        <v>718.3</v>
      </c>
      <c r="I496" s="49">
        <f t="shared" si="107"/>
        <v>34.317137686203544</v>
      </c>
      <c r="J496">
        <v>29.9</v>
      </c>
    </row>
    <row r="497" spans="1:10" x14ac:dyDescent="0.2">
      <c r="A497" s="30">
        <f t="shared" si="103"/>
        <v>42313</v>
      </c>
      <c r="C497" s="118">
        <v>618</v>
      </c>
      <c r="D497">
        <v>557.29999999999995</v>
      </c>
      <c r="E497">
        <v>360.3</v>
      </c>
      <c r="F497">
        <v>206.4</v>
      </c>
      <c r="G497" s="114">
        <f t="shared" ref="G497:H502" si="108">+C497+E497</f>
        <v>978.3</v>
      </c>
      <c r="H497" s="114">
        <f t="shared" si="108"/>
        <v>763.69999999999993</v>
      </c>
      <c r="I497" s="49">
        <f t="shared" ref="I497:I502" si="109">+(G497/H497-1)*100</f>
        <v>28.100039282440758</v>
      </c>
      <c r="J497">
        <v>52.7</v>
      </c>
    </row>
    <row r="498" spans="1:10" x14ac:dyDescent="0.2">
      <c r="A498" s="30">
        <f t="shared" si="103"/>
        <v>42320</v>
      </c>
      <c r="C498">
        <v>621.6</v>
      </c>
      <c r="D498">
        <v>571.5</v>
      </c>
      <c r="E498">
        <v>363.7</v>
      </c>
      <c r="F498">
        <v>270.39999999999998</v>
      </c>
      <c r="G498" s="114">
        <f t="shared" si="108"/>
        <v>985.3</v>
      </c>
      <c r="H498" s="114">
        <f t="shared" si="108"/>
        <v>841.9</v>
      </c>
      <c r="I498" s="49">
        <f t="shared" si="109"/>
        <v>17.032901769806386</v>
      </c>
      <c r="J498">
        <v>53.2</v>
      </c>
    </row>
    <row r="499" spans="1:10" x14ac:dyDescent="0.2">
      <c r="A499" s="30">
        <f t="shared" si="103"/>
        <v>42327</v>
      </c>
      <c r="C499" s="118">
        <v>647</v>
      </c>
      <c r="D499">
        <v>545.4</v>
      </c>
      <c r="E499">
        <v>414.5</v>
      </c>
      <c r="F499">
        <v>314.89999999999998</v>
      </c>
      <c r="G499" s="114">
        <f t="shared" si="108"/>
        <v>1061.5</v>
      </c>
      <c r="H499" s="114">
        <f t="shared" si="108"/>
        <v>860.3</v>
      </c>
      <c r="I499" s="49">
        <f t="shared" si="109"/>
        <v>23.387190514936652</v>
      </c>
      <c r="J499">
        <v>58.2</v>
      </c>
    </row>
    <row r="500" spans="1:10" x14ac:dyDescent="0.2">
      <c r="A500" s="30">
        <f t="shared" si="103"/>
        <v>42334</v>
      </c>
      <c r="C500">
        <v>614.79999999999995</v>
      </c>
      <c r="D500">
        <v>611.20000000000005</v>
      </c>
      <c r="E500">
        <v>457.5</v>
      </c>
      <c r="F500">
        <v>319.39999999999998</v>
      </c>
      <c r="G500" s="114">
        <f t="shared" si="108"/>
        <v>1072.3</v>
      </c>
      <c r="H500" s="114">
        <f t="shared" si="108"/>
        <v>930.6</v>
      </c>
      <c r="I500" s="49">
        <f t="shared" si="109"/>
        <v>15.226735439501393</v>
      </c>
      <c r="J500">
        <v>58.2</v>
      </c>
    </row>
    <row r="501" spans="1:10" x14ac:dyDescent="0.2">
      <c r="A501" s="30">
        <f t="shared" si="103"/>
        <v>42341</v>
      </c>
      <c r="C501" s="118">
        <v>591.29999999999995</v>
      </c>
      <c r="D501">
        <v>622.1</v>
      </c>
      <c r="E501" s="118">
        <v>482</v>
      </c>
      <c r="F501">
        <v>383.1</v>
      </c>
      <c r="G501" s="114">
        <f t="shared" si="108"/>
        <v>1073.3</v>
      </c>
      <c r="H501" s="114">
        <f t="shared" si="108"/>
        <v>1005.2</v>
      </c>
      <c r="I501" s="49">
        <f t="shared" si="109"/>
        <v>6.7747711898129559</v>
      </c>
      <c r="J501">
        <v>59.2</v>
      </c>
    </row>
    <row r="502" spans="1:10" x14ac:dyDescent="0.2">
      <c r="A502" s="30">
        <f t="shared" si="103"/>
        <v>42348</v>
      </c>
      <c r="C502">
        <v>587.29999999999995</v>
      </c>
      <c r="D502" s="118">
        <v>687.8</v>
      </c>
      <c r="E502" s="118">
        <v>539.4</v>
      </c>
      <c r="F502" s="118">
        <v>386</v>
      </c>
      <c r="G502" s="114">
        <f t="shared" si="108"/>
        <v>1126.6999999999998</v>
      </c>
      <c r="H502" s="114">
        <f t="shared" si="108"/>
        <v>1073.8</v>
      </c>
      <c r="I502" s="49">
        <f t="shared" si="109"/>
        <v>4.9264295027006799</v>
      </c>
      <c r="J502">
        <v>125.2</v>
      </c>
    </row>
    <row r="503" spans="1:10" x14ac:dyDescent="0.2">
      <c r="A503" s="30">
        <f t="shared" si="103"/>
        <v>42355</v>
      </c>
      <c r="C503" s="118">
        <v>592.79999999999995</v>
      </c>
      <c r="D503" s="118">
        <v>667.8</v>
      </c>
      <c r="E503" s="118">
        <v>627.9</v>
      </c>
      <c r="F503" s="118">
        <v>478.7</v>
      </c>
      <c r="G503" s="114">
        <f t="shared" ref="G503:H512" si="110">+C503+E503</f>
        <v>1220.6999999999998</v>
      </c>
      <c r="H503" s="114">
        <f t="shared" si="110"/>
        <v>1146.5</v>
      </c>
      <c r="I503" s="49">
        <f t="shared" ref="I503:I509" si="111">+(G503/H503-1)*100</f>
        <v>6.4718709114696793</v>
      </c>
      <c r="J503">
        <v>125.3</v>
      </c>
    </row>
    <row r="504" spans="1:10" x14ac:dyDescent="0.2">
      <c r="A504" s="30">
        <f t="shared" si="103"/>
        <v>42362</v>
      </c>
      <c r="C504">
        <v>594.70000000000005</v>
      </c>
      <c r="D504" s="118">
        <v>671</v>
      </c>
      <c r="E504" s="118">
        <v>631.1</v>
      </c>
      <c r="F504" s="118">
        <v>482.5</v>
      </c>
      <c r="G504" s="114">
        <f t="shared" si="110"/>
        <v>1225.8000000000002</v>
      </c>
      <c r="H504" s="114">
        <f t="shared" si="110"/>
        <v>1153.5</v>
      </c>
      <c r="I504" s="49">
        <f t="shared" si="111"/>
        <v>6.2678803641092573</v>
      </c>
      <c r="J504">
        <v>125.9</v>
      </c>
    </row>
    <row r="505" spans="1:10" x14ac:dyDescent="0.2">
      <c r="A505" s="30">
        <f t="shared" si="103"/>
        <v>42369</v>
      </c>
      <c r="C505" s="118">
        <v>566.70000000000005</v>
      </c>
      <c r="D505" s="118">
        <v>625.79999999999995</v>
      </c>
      <c r="E505" s="118">
        <v>660</v>
      </c>
      <c r="F505" s="118">
        <v>539.20000000000005</v>
      </c>
      <c r="G505" s="114">
        <f t="shared" si="110"/>
        <v>1226.7</v>
      </c>
      <c r="H505" s="114">
        <f t="shared" si="110"/>
        <v>1165</v>
      </c>
      <c r="I505" s="49">
        <f t="shared" si="111"/>
        <v>5.2961373390558064</v>
      </c>
      <c r="J505" s="118">
        <v>126</v>
      </c>
    </row>
    <row r="506" spans="1:10" x14ac:dyDescent="0.2">
      <c r="A506" s="30">
        <f t="shared" si="103"/>
        <v>42376</v>
      </c>
      <c r="C506">
        <v>438.2</v>
      </c>
      <c r="D506">
        <v>595.1</v>
      </c>
      <c r="E506">
        <v>756.3</v>
      </c>
      <c r="F506">
        <v>606.20000000000005</v>
      </c>
      <c r="G506" s="114">
        <f t="shared" si="110"/>
        <v>1194.5</v>
      </c>
      <c r="H506" s="114">
        <f t="shared" si="110"/>
        <v>1201.3000000000002</v>
      </c>
      <c r="I506" s="49">
        <f t="shared" si="111"/>
        <v>-0.56605344210439723</v>
      </c>
      <c r="J506">
        <v>126.1</v>
      </c>
    </row>
    <row r="507" spans="1:10" x14ac:dyDescent="0.2">
      <c r="A507" s="30">
        <f t="shared" si="103"/>
        <v>42383</v>
      </c>
      <c r="C507" s="118">
        <v>405</v>
      </c>
      <c r="D507" s="118">
        <v>587</v>
      </c>
      <c r="E507">
        <v>803.5</v>
      </c>
      <c r="F507">
        <v>671.8</v>
      </c>
      <c r="G507" s="114">
        <f t="shared" si="110"/>
        <v>1208.5</v>
      </c>
      <c r="H507" s="114">
        <f t="shared" ref="H507:H512" si="112">+D507+F507</f>
        <v>1258.8</v>
      </c>
      <c r="I507" s="49">
        <f t="shared" si="111"/>
        <v>-3.995869081665071</v>
      </c>
      <c r="J507">
        <v>128.19999999999999</v>
      </c>
    </row>
    <row r="508" spans="1:10" x14ac:dyDescent="0.2">
      <c r="A508" s="30">
        <f t="shared" si="103"/>
        <v>42390</v>
      </c>
      <c r="C508">
        <v>403.2</v>
      </c>
      <c r="D508">
        <v>519.70000000000005</v>
      </c>
      <c r="E508">
        <v>862.4</v>
      </c>
      <c r="F508">
        <v>783.2</v>
      </c>
      <c r="G508" s="114">
        <f t="shared" si="110"/>
        <v>1265.5999999999999</v>
      </c>
      <c r="H508" s="114">
        <f t="shared" si="112"/>
        <v>1302.9000000000001</v>
      </c>
      <c r="I508" s="49">
        <f t="shared" si="111"/>
        <v>-2.8628444239772954</v>
      </c>
      <c r="J508">
        <v>128.19999999999999</v>
      </c>
    </row>
    <row r="509" spans="1:10" x14ac:dyDescent="0.2">
      <c r="A509" s="30">
        <f t="shared" si="103"/>
        <v>42397</v>
      </c>
      <c r="C509" s="118">
        <v>421.2</v>
      </c>
      <c r="D509" s="118">
        <v>590.5</v>
      </c>
      <c r="E509">
        <v>902.3</v>
      </c>
      <c r="F509">
        <v>793.8</v>
      </c>
      <c r="G509" s="114">
        <f t="shared" si="110"/>
        <v>1323.5</v>
      </c>
      <c r="H509" s="114">
        <f t="shared" si="112"/>
        <v>1384.3</v>
      </c>
      <c r="I509" s="49">
        <f t="shared" si="111"/>
        <v>-4.3921115365166514</v>
      </c>
      <c r="J509">
        <v>128.19999999999999</v>
      </c>
    </row>
    <row r="510" spans="1:10" x14ac:dyDescent="0.2">
      <c r="A510" s="30">
        <f t="shared" si="103"/>
        <v>42404</v>
      </c>
      <c r="C510" s="118">
        <v>421.2</v>
      </c>
      <c r="D510" s="118">
        <v>518.79999999999995</v>
      </c>
      <c r="E510">
        <v>970.6</v>
      </c>
      <c r="F510">
        <v>798.9</v>
      </c>
      <c r="G510" s="114">
        <f t="shared" si="110"/>
        <v>1391.8</v>
      </c>
      <c r="H510" s="114">
        <f t="shared" si="112"/>
        <v>1317.6999999999998</v>
      </c>
      <c r="I510" s="49">
        <f t="shared" ref="I510:I515" si="113">+(G510/H510-1)*100</f>
        <v>5.6234347727100342</v>
      </c>
      <c r="J510">
        <v>63.1</v>
      </c>
    </row>
    <row r="511" spans="1:10" x14ac:dyDescent="0.2">
      <c r="A511" s="30">
        <f t="shared" si="103"/>
        <v>42411</v>
      </c>
      <c r="C511">
        <v>407.3</v>
      </c>
      <c r="D511">
        <v>545.1</v>
      </c>
      <c r="E511">
        <v>1032.2</v>
      </c>
      <c r="F511">
        <v>850.2</v>
      </c>
      <c r="G511" s="114">
        <f t="shared" si="110"/>
        <v>1439.5</v>
      </c>
      <c r="H511" s="114">
        <f t="shared" si="112"/>
        <v>1395.3000000000002</v>
      </c>
      <c r="I511" s="49">
        <f t="shared" si="113"/>
        <v>3.1677775388805118</v>
      </c>
      <c r="J511">
        <v>64.099999999999994</v>
      </c>
    </row>
    <row r="512" spans="1:10" x14ac:dyDescent="0.2">
      <c r="A512" s="30">
        <f t="shared" si="103"/>
        <v>42418</v>
      </c>
      <c r="C512" s="118">
        <v>391.7</v>
      </c>
      <c r="D512" s="118">
        <v>510.6</v>
      </c>
      <c r="E512">
        <v>1162.2</v>
      </c>
      <c r="F512">
        <v>924.7</v>
      </c>
      <c r="G512" s="114">
        <f t="shared" si="110"/>
        <v>1553.9</v>
      </c>
      <c r="H512" s="114">
        <f t="shared" si="112"/>
        <v>1435.3000000000002</v>
      </c>
      <c r="I512" s="49">
        <f t="shared" si="113"/>
        <v>8.2630808890127518</v>
      </c>
      <c r="J512">
        <v>65.099999999999994</v>
      </c>
    </row>
    <row r="513" spans="1:10" x14ac:dyDescent="0.2">
      <c r="A513" s="30">
        <f t="shared" si="103"/>
        <v>42425</v>
      </c>
      <c r="C513">
        <v>367.9</v>
      </c>
      <c r="D513">
        <v>522.70000000000005</v>
      </c>
      <c r="E513">
        <v>1214.9000000000001</v>
      </c>
      <c r="F513">
        <v>961.8</v>
      </c>
      <c r="G513" s="114">
        <f t="shared" ref="G513:H515" si="114">+C513+E513</f>
        <v>1582.8000000000002</v>
      </c>
      <c r="H513" s="114">
        <f t="shared" si="114"/>
        <v>1484.5</v>
      </c>
      <c r="I513" s="49">
        <f t="shared" si="113"/>
        <v>6.6217581677332493</v>
      </c>
      <c r="J513">
        <v>94.3</v>
      </c>
    </row>
    <row r="514" spans="1:10" x14ac:dyDescent="0.2">
      <c r="A514" s="30">
        <f t="shared" si="103"/>
        <v>42432</v>
      </c>
      <c r="C514">
        <v>330.5</v>
      </c>
      <c r="D514">
        <v>497.4</v>
      </c>
      <c r="E514">
        <v>1318.2</v>
      </c>
      <c r="F514">
        <v>987.6</v>
      </c>
      <c r="G514" s="114">
        <f t="shared" si="114"/>
        <v>1648.7</v>
      </c>
      <c r="H514" s="114">
        <f t="shared" si="114"/>
        <v>1485</v>
      </c>
      <c r="I514" s="49">
        <f t="shared" si="113"/>
        <v>11.023569023569024</v>
      </c>
      <c r="J514">
        <v>97.6</v>
      </c>
    </row>
    <row r="515" spans="1:10" x14ac:dyDescent="0.2">
      <c r="A515" s="30">
        <f t="shared" ref="A515:A578" si="115">+A514+7</f>
        <v>42439</v>
      </c>
      <c r="C515">
        <v>345.7</v>
      </c>
      <c r="D515">
        <v>497.2</v>
      </c>
      <c r="E515">
        <v>1326.2</v>
      </c>
      <c r="F515">
        <v>1018.9</v>
      </c>
      <c r="G515" s="114">
        <f t="shared" si="114"/>
        <v>1671.9</v>
      </c>
      <c r="H515" s="114">
        <f t="shared" si="114"/>
        <v>1516.1</v>
      </c>
      <c r="I515" s="49">
        <f t="shared" si="113"/>
        <v>10.276366994261599</v>
      </c>
      <c r="J515">
        <v>97.7</v>
      </c>
    </row>
    <row r="516" spans="1:10" x14ac:dyDescent="0.2">
      <c r="A516" s="30">
        <f t="shared" si="115"/>
        <v>42446</v>
      </c>
      <c r="C516">
        <v>274.39999999999998</v>
      </c>
      <c r="D516">
        <v>509</v>
      </c>
      <c r="E516">
        <v>1426.6</v>
      </c>
      <c r="F516">
        <v>1055.4000000000001</v>
      </c>
      <c r="G516" s="114">
        <f t="shared" ref="G516:H518" si="116">+C516+E516</f>
        <v>1701</v>
      </c>
      <c r="H516" s="114">
        <f t="shared" si="116"/>
        <v>1564.4</v>
      </c>
      <c r="I516" s="49">
        <f t="shared" ref="I516:I521" si="117">+(G516/H516-1)*100</f>
        <v>8.7317821529020669</v>
      </c>
      <c r="J516">
        <v>98.7</v>
      </c>
    </row>
    <row r="517" spans="1:10" x14ac:dyDescent="0.2">
      <c r="A517" s="30">
        <f t="shared" si="115"/>
        <v>42453</v>
      </c>
      <c r="C517">
        <v>270.3</v>
      </c>
      <c r="D517">
        <v>384.6</v>
      </c>
      <c r="E517">
        <v>1472.9</v>
      </c>
      <c r="F517">
        <v>1140.5999999999999</v>
      </c>
      <c r="G517" s="114">
        <f t="shared" si="116"/>
        <v>1743.2</v>
      </c>
      <c r="H517" s="114">
        <f t="shared" si="116"/>
        <v>1525.1999999999998</v>
      </c>
      <c r="I517" s="49">
        <f t="shared" si="117"/>
        <v>14.293207448203527</v>
      </c>
      <c r="J517">
        <v>97.7</v>
      </c>
    </row>
    <row r="518" spans="1:10" x14ac:dyDescent="0.2">
      <c r="A518" s="30">
        <f t="shared" si="115"/>
        <v>42460</v>
      </c>
      <c r="C518">
        <v>355.7</v>
      </c>
      <c r="D518">
        <v>379.2</v>
      </c>
      <c r="E518">
        <v>1493.5</v>
      </c>
      <c r="F518">
        <v>1194.9000000000001</v>
      </c>
      <c r="G518" s="114">
        <f t="shared" si="116"/>
        <v>1849.2</v>
      </c>
      <c r="H518" s="114">
        <f t="shared" si="116"/>
        <v>1574.1000000000001</v>
      </c>
      <c r="I518" s="49">
        <f t="shared" si="117"/>
        <v>17.476653325709911</v>
      </c>
      <c r="J518">
        <v>99.2</v>
      </c>
    </row>
    <row r="519" spans="1:10" x14ac:dyDescent="0.2">
      <c r="A519" s="30">
        <f t="shared" si="115"/>
        <v>42467</v>
      </c>
      <c r="C519">
        <v>388.1</v>
      </c>
      <c r="D519">
        <v>373.8</v>
      </c>
      <c r="E519">
        <v>1497.4</v>
      </c>
      <c r="F519">
        <v>1221.9000000000001</v>
      </c>
      <c r="G519" s="114">
        <f t="shared" ref="G519:H521" si="118">+C519+E519</f>
        <v>1885.5</v>
      </c>
      <c r="H519" s="114">
        <f t="shared" si="118"/>
        <v>1595.7</v>
      </c>
      <c r="I519" s="49">
        <f t="shared" si="117"/>
        <v>18.161308516638464</v>
      </c>
      <c r="J519" s="118">
        <v>100</v>
      </c>
    </row>
    <row r="520" spans="1:10" x14ac:dyDescent="0.2">
      <c r="A520" s="30">
        <f t="shared" si="115"/>
        <v>42474</v>
      </c>
      <c r="C520">
        <v>395.3</v>
      </c>
      <c r="D520">
        <v>389.1</v>
      </c>
      <c r="E520">
        <v>1544.8</v>
      </c>
      <c r="F520">
        <v>1227.4000000000001</v>
      </c>
      <c r="G520" s="114">
        <f t="shared" si="118"/>
        <v>1940.1</v>
      </c>
      <c r="H520" s="114">
        <f t="shared" si="118"/>
        <v>1616.5</v>
      </c>
      <c r="I520" s="49">
        <f t="shared" si="117"/>
        <v>20.018558614290139</v>
      </c>
      <c r="J520">
        <v>102.3</v>
      </c>
    </row>
    <row r="521" spans="1:10" x14ac:dyDescent="0.2">
      <c r="A521" s="30">
        <f t="shared" si="115"/>
        <v>42481</v>
      </c>
      <c r="C521">
        <v>323.7</v>
      </c>
      <c r="D521">
        <v>395.4</v>
      </c>
      <c r="E521">
        <v>1623.5</v>
      </c>
      <c r="F521">
        <v>1257.2</v>
      </c>
      <c r="G521" s="114">
        <f t="shared" si="118"/>
        <v>1947.2</v>
      </c>
      <c r="H521" s="114">
        <f t="shared" si="118"/>
        <v>1652.6</v>
      </c>
      <c r="I521" s="49">
        <f t="shared" si="117"/>
        <v>17.82645528258502</v>
      </c>
      <c r="J521">
        <v>103.3</v>
      </c>
    </row>
    <row r="522" spans="1:10" x14ac:dyDescent="0.2">
      <c r="A522" s="30">
        <f t="shared" si="115"/>
        <v>42488</v>
      </c>
      <c r="C522">
        <v>357.9</v>
      </c>
      <c r="D522">
        <v>377.1</v>
      </c>
      <c r="E522">
        <v>1658.4</v>
      </c>
      <c r="F522">
        <v>1307.7</v>
      </c>
      <c r="G522" s="114">
        <f t="shared" ref="G522:H524" si="119">+C522+E522</f>
        <v>2016.3000000000002</v>
      </c>
      <c r="H522" s="114">
        <f t="shared" si="119"/>
        <v>1684.8000000000002</v>
      </c>
      <c r="I522" s="49">
        <f t="shared" ref="I522:I527" si="120">+(G522/H522-1)*100</f>
        <v>19.675925925925931</v>
      </c>
      <c r="J522" s="118">
        <v>118</v>
      </c>
    </row>
    <row r="523" spans="1:10" x14ac:dyDescent="0.2">
      <c r="A523" s="30">
        <f t="shared" si="115"/>
        <v>42495</v>
      </c>
      <c r="C523">
        <v>334.7</v>
      </c>
      <c r="D523">
        <v>343.5</v>
      </c>
      <c r="E523">
        <v>1688</v>
      </c>
      <c r="F523">
        <v>1340.2</v>
      </c>
      <c r="G523" s="114">
        <f t="shared" si="119"/>
        <v>2022.7</v>
      </c>
      <c r="H523" s="114">
        <f t="shared" si="119"/>
        <v>1683.7</v>
      </c>
      <c r="I523" s="49">
        <f t="shared" si="120"/>
        <v>20.134228187919454</v>
      </c>
      <c r="J523" s="118">
        <v>119</v>
      </c>
    </row>
    <row r="524" spans="1:10" x14ac:dyDescent="0.2">
      <c r="A524" s="30">
        <f t="shared" si="115"/>
        <v>42502</v>
      </c>
      <c r="C524">
        <v>354.4</v>
      </c>
      <c r="D524">
        <v>352.8</v>
      </c>
      <c r="E524">
        <v>1719.3</v>
      </c>
      <c r="F524">
        <v>1372.7</v>
      </c>
      <c r="G524" s="114">
        <f t="shared" si="119"/>
        <v>2073.6999999999998</v>
      </c>
      <c r="H524" s="114">
        <f t="shared" si="119"/>
        <v>1725.5</v>
      </c>
      <c r="I524" s="49">
        <f t="shared" si="120"/>
        <v>20.179658070124585</v>
      </c>
      <c r="J524" s="118">
        <v>118</v>
      </c>
    </row>
    <row r="525" spans="1:10" x14ac:dyDescent="0.2">
      <c r="A525" s="30">
        <f t="shared" si="115"/>
        <v>42509</v>
      </c>
      <c r="C525">
        <v>327.8</v>
      </c>
      <c r="D525">
        <v>377.7</v>
      </c>
      <c r="E525">
        <v>1756.2</v>
      </c>
      <c r="F525">
        <v>1406.6</v>
      </c>
      <c r="G525" s="114">
        <f t="shared" ref="G525:H527" si="121">+C525+E525</f>
        <v>2084</v>
      </c>
      <c r="H525" s="114">
        <f t="shared" si="121"/>
        <v>1784.3</v>
      </c>
      <c r="I525" s="49">
        <f t="shared" si="120"/>
        <v>16.796502830241543</v>
      </c>
      <c r="J525" s="118">
        <v>118.2</v>
      </c>
    </row>
    <row r="526" spans="1:10" x14ac:dyDescent="0.2">
      <c r="A526" s="30">
        <f t="shared" si="115"/>
        <v>42516</v>
      </c>
      <c r="C526">
        <v>323.8</v>
      </c>
      <c r="D526">
        <v>382.4</v>
      </c>
      <c r="E526">
        <v>1765.8</v>
      </c>
      <c r="F526">
        <v>1515.4</v>
      </c>
      <c r="G526" s="114">
        <f t="shared" si="121"/>
        <v>2089.6</v>
      </c>
      <c r="H526" s="114">
        <f t="shared" si="121"/>
        <v>1897.8000000000002</v>
      </c>
      <c r="I526" s="49">
        <f t="shared" si="120"/>
        <v>10.106439034671698</v>
      </c>
      <c r="J526" s="118">
        <v>118.3</v>
      </c>
    </row>
    <row r="527" spans="1:10" x14ac:dyDescent="0.2">
      <c r="A527" s="30">
        <f t="shared" si="115"/>
        <v>42523</v>
      </c>
      <c r="C527">
        <v>321.39999999999998</v>
      </c>
      <c r="D527">
        <v>354.7</v>
      </c>
      <c r="E527">
        <v>1780.3</v>
      </c>
      <c r="F527">
        <v>1554.3</v>
      </c>
      <c r="G527" s="114">
        <f t="shared" si="121"/>
        <v>2101.6999999999998</v>
      </c>
      <c r="H527" s="114">
        <f t="shared" si="121"/>
        <v>1909</v>
      </c>
      <c r="I527" s="49">
        <f t="shared" si="120"/>
        <v>10.094290204295442</v>
      </c>
      <c r="J527" s="118">
        <v>118.3</v>
      </c>
    </row>
    <row r="528" spans="1:10" x14ac:dyDescent="0.2">
      <c r="A528" s="30">
        <f t="shared" si="115"/>
        <v>42530</v>
      </c>
      <c r="C528" s="118">
        <v>370</v>
      </c>
      <c r="D528">
        <v>416.3</v>
      </c>
      <c r="E528">
        <v>1786.1</v>
      </c>
      <c r="F528">
        <v>1597.7</v>
      </c>
      <c r="G528" s="114">
        <f t="shared" ref="G528:H530" si="122">+C528+E528</f>
        <v>2156.1</v>
      </c>
      <c r="H528" s="114">
        <f t="shared" si="122"/>
        <v>2014</v>
      </c>
      <c r="I528" s="49">
        <f t="shared" ref="I528:I533" si="123">+(G528/H528-1)*100</f>
        <v>7.0556107249255096</v>
      </c>
      <c r="J528" s="118">
        <v>138.4</v>
      </c>
    </row>
    <row r="529" spans="1:10" x14ac:dyDescent="0.2">
      <c r="A529" s="30">
        <f t="shared" si="115"/>
        <v>42537</v>
      </c>
      <c r="C529">
        <v>406.8</v>
      </c>
      <c r="D529">
        <v>414</v>
      </c>
      <c r="E529">
        <v>1830.9</v>
      </c>
      <c r="F529">
        <v>1627.4</v>
      </c>
      <c r="G529" s="114">
        <f t="shared" si="122"/>
        <v>2237.7000000000003</v>
      </c>
      <c r="H529" s="114">
        <f t="shared" si="122"/>
        <v>2041.4</v>
      </c>
      <c r="I529" s="49">
        <f t="shared" si="123"/>
        <v>9.6159498383462392</v>
      </c>
      <c r="J529" s="118">
        <v>139.4</v>
      </c>
    </row>
    <row r="530" spans="1:10" x14ac:dyDescent="0.2">
      <c r="A530" s="30">
        <f t="shared" si="115"/>
        <v>42544</v>
      </c>
      <c r="C530">
        <v>383.7</v>
      </c>
      <c r="D530">
        <v>409.5</v>
      </c>
      <c r="E530">
        <v>1866.4</v>
      </c>
      <c r="F530">
        <v>1662.3</v>
      </c>
      <c r="G530" s="114">
        <f t="shared" si="122"/>
        <v>2250.1</v>
      </c>
      <c r="H530" s="114">
        <f t="shared" si="122"/>
        <v>2071.8000000000002</v>
      </c>
      <c r="I530" s="49">
        <f t="shared" si="123"/>
        <v>8.6060430543488664</v>
      </c>
      <c r="J530" s="118">
        <v>140.4</v>
      </c>
    </row>
    <row r="531" spans="1:10" x14ac:dyDescent="0.2">
      <c r="A531" s="30">
        <f t="shared" si="115"/>
        <v>42551</v>
      </c>
      <c r="C531">
        <v>364.1</v>
      </c>
      <c r="D531">
        <v>369.9</v>
      </c>
      <c r="E531">
        <v>1898.2</v>
      </c>
      <c r="F531">
        <v>1696.3</v>
      </c>
      <c r="G531" s="114">
        <f t="shared" ref="G531:H533" si="124">+C531+E531</f>
        <v>2262.3000000000002</v>
      </c>
      <c r="H531" s="114">
        <f t="shared" si="124"/>
        <v>2066.1999999999998</v>
      </c>
      <c r="I531" s="49">
        <f t="shared" si="123"/>
        <v>9.4908527732068713</v>
      </c>
      <c r="J531" s="118">
        <v>160.6</v>
      </c>
    </row>
    <row r="532" spans="1:10" x14ac:dyDescent="0.2">
      <c r="A532" s="30">
        <f t="shared" si="115"/>
        <v>42558</v>
      </c>
      <c r="C532">
        <v>344.2</v>
      </c>
      <c r="D532">
        <v>392.4</v>
      </c>
      <c r="E532">
        <v>1905.5</v>
      </c>
      <c r="F532" s="118">
        <v>1726</v>
      </c>
      <c r="G532" s="114">
        <f t="shared" si="124"/>
        <v>2249.6999999999998</v>
      </c>
      <c r="H532" s="114">
        <f t="shared" si="124"/>
        <v>2118.4</v>
      </c>
      <c r="I532" s="49">
        <f t="shared" si="123"/>
        <v>6.1980740181268645</v>
      </c>
      <c r="J532" s="118">
        <v>190.7</v>
      </c>
    </row>
    <row r="533" spans="1:10" x14ac:dyDescent="0.2">
      <c r="A533" s="30">
        <f t="shared" si="115"/>
        <v>42565</v>
      </c>
      <c r="C533" s="118">
        <v>285</v>
      </c>
      <c r="D533">
        <v>375.2</v>
      </c>
      <c r="E533">
        <v>1946.3</v>
      </c>
      <c r="F533">
        <v>1743.7</v>
      </c>
      <c r="G533" s="114">
        <f t="shared" si="124"/>
        <v>2231.3000000000002</v>
      </c>
      <c r="H533" s="114">
        <f t="shared" si="124"/>
        <v>2118.9</v>
      </c>
      <c r="I533" s="49">
        <f t="shared" si="123"/>
        <v>5.3046391995847042</v>
      </c>
      <c r="J533" s="118">
        <v>214.7</v>
      </c>
    </row>
    <row r="534" spans="1:10" x14ac:dyDescent="0.2">
      <c r="A534" s="30">
        <f t="shared" si="115"/>
        <v>42572</v>
      </c>
      <c r="C534">
        <v>260.10000000000002</v>
      </c>
      <c r="D534">
        <v>370.1</v>
      </c>
      <c r="E534">
        <v>1974.1</v>
      </c>
      <c r="F534" s="118">
        <v>1823</v>
      </c>
      <c r="G534" s="114">
        <f t="shared" ref="G534:H536" si="125">+C534+E534</f>
        <v>2234.1999999999998</v>
      </c>
      <c r="H534" s="114">
        <f t="shared" si="125"/>
        <v>2193.1</v>
      </c>
      <c r="I534" s="49">
        <f t="shared" ref="I534:I539" si="126">+(G534/H534-1)*100</f>
        <v>1.8740595504080915</v>
      </c>
      <c r="J534" s="118">
        <v>214.7</v>
      </c>
    </row>
    <row r="535" spans="1:10" x14ac:dyDescent="0.2">
      <c r="A535" s="30">
        <f t="shared" si="115"/>
        <v>42579</v>
      </c>
      <c r="C535">
        <v>241.1</v>
      </c>
      <c r="D535">
        <v>349.5</v>
      </c>
      <c r="E535">
        <v>1978</v>
      </c>
      <c r="F535">
        <v>1903.4</v>
      </c>
      <c r="G535" s="114">
        <f t="shared" si="125"/>
        <v>2219.1</v>
      </c>
      <c r="H535" s="114">
        <f t="shared" si="125"/>
        <v>2252.9</v>
      </c>
      <c r="I535" s="49">
        <f t="shared" si="126"/>
        <v>-1.5002885170225078</v>
      </c>
      <c r="J535" s="118">
        <v>244.4</v>
      </c>
    </row>
    <row r="536" spans="1:10" x14ac:dyDescent="0.2">
      <c r="A536" s="30">
        <f t="shared" si="115"/>
        <v>42586</v>
      </c>
      <c r="C536">
        <v>216.8</v>
      </c>
      <c r="D536">
        <v>345.5</v>
      </c>
      <c r="E536">
        <v>2029.9</v>
      </c>
      <c r="F536">
        <v>1908.9</v>
      </c>
      <c r="G536" s="114">
        <f t="shared" si="125"/>
        <v>2246.7000000000003</v>
      </c>
      <c r="H536" s="114">
        <f t="shared" si="125"/>
        <v>2254.4</v>
      </c>
      <c r="I536" s="49">
        <f t="shared" si="126"/>
        <v>-0.34155429382539682</v>
      </c>
      <c r="J536" s="118">
        <v>284.10000000000002</v>
      </c>
    </row>
    <row r="537" spans="1:10" x14ac:dyDescent="0.2">
      <c r="A537" s="30">
        <f t="shared" si="115"/>
        <v>42593</v>
      </c>
      <c r="C537">
        <v>211.1</v>
      </c>
      <c r="D537">
        <v>341.5</v>
      </c>
      <c r="E537">
        <v>2058.1</v>
      </c>
      <c r="F537">
        <v>1934.6</v>
      </c>
      <c r="G537" s="114">
        <f t="shared" ref="G537:H539" si="127">+C537+E537</f>
        <v>2269.1999999999998</v>
      </c>
      <c r="H537" s="114">
        <f t="shared" si="127"/>
        <v>2276.1</v>
      </c>
      <c r="I537" s="49">
        <f t="shared" si="126"/>
        <v>-0.30315012521419105</v>
      </c>
      <c r="J537" s="118">
        <v>284.10000000000002</v>
      </c>
    </row>
    <row r="538" spans="1:10" x14ac:dyDescent="0.2">
      <c r="A538" s="30">
        <f t="shared" si="115"/>
        <v>42600</v>
      </c>
      <c r="C538">
        <v>206.5</v>
      </c>
      <c r="D538">
        <v>313.60000000000002</v>
      </c>
      <c r="E538">
        <v>2112.5</v>
      </c>
      <c r="F538">
        <v>1964.9</v>
      </c>
      <c r="G538" s="114">
        <f t="shared" si="127"/>
        <v>2319</v>
      </c>
      <c r="H538" s="114">
        <f t="shared" si="127"/>
        <v>2278.5</v>
      </c>
      <c r="I538" s="49">
        <f t="shared" si="126"/>
        <v>1.7774851876234399</v>
      </c>
      <c r="J538" s="118">
        <v>324.10000000000002</v>
      </c>
    </row>
    <row r="539" spans="1:10" x14ac:dyDescent="0.2">
      <c r="A539" s="30">
        <f t="shared" si="115"/>
        <v>42607</v>
      </c>
      <c r="C539">
        <v>176.9</v>
      </c>
      <c r="D539">
        <v>311.8</v>
      </c>
      <c r="E539">
        <v>2142.5</v>
      </c>
      <c r="F539">
        <v>1999.7</v>
      </c>
      <c r="G539" s="114">
        <f t="shared" si="127"/>
        <v>2319.4</v>
      </c>
      <c r="H539" s="114">
        <f t="shared" si="127"/>
        <v>2311.5</v>
      </c>
      <c r="I539" s="49">
        <f t="shared" si="126"/>
        <v>0.34176941380057446</v>
      </c>
      <c r="J539" s="118">
        <v>328.8</v>
      </c>
    </row>
    <row r="540" spans="1:10" x14ac:dyDescent="0.2">
      <c r="A540" s="30">
        <f t="shared" si="115"/>
        <v>42614</v>
      </c>
      <c r="C540">
        <v>512.5</v>
      </c>
      <c r="D540">
        <v>680.4</v>
      </c>
      <c r="E540">
        <v>1.1000000000000001</v>
      </c>
      <c r="F540">
        <v>3.2</v>
      </c>
      <c r="G540" s="114">
        <f t="shared" ref="G540:H542" si="128">+C540+E540</f>
        <v>513.6</v>
      </c>
      <c r="H540" s="114">
        <f t="shared" si="128"/>
        <v>683.6</v>
      </c>
      <c r="I540" s="49">
        <f t="shared" ref="I540:I545" si="129">+(G540/H540-1)*100</f>
        <v>-24.868344060854298</v>
      </c>
    </row>
    <row r="541" spans="1:10" x14ac:dyDescent="0.2">
      <c r="A541" s="30">
        <f t="shared" si="115"/>
        <v>42621</v>
      </c>
      <c r="C541">
        <v>509.1</v>
      </c>
      <c r="D541">
        <v>700.8</v>
      </c>
      <c r="E541">
        <v>34.700000000000003</v>
      </c>
      <c r="F541" s="118">
        <v>64</v>
      </c>
      <c r="G541" s="114">
        <f t="shared" si="128"/>
        <v>543.80000000000007</v>
      </c>
      <c r="H541" s="114">
        <f t="shared" si="128"/>
        <v>764.8</v>
      </c>
      <c r="I541" s="49">
        <f t="shared" si="129"/>
        <v>-28.896443514644343</v>
      </c>
    </row>
    <row r="542" spans="1:10" x14ac:dyDescent="0.2">
      <c r="A542" s="30">
        <f t="shared" si="115"/>
        <v>42628</v>
      </c>
      <c r="C542">
        <v>473.6</v>
      </c>
      <c r="D542">
        <v>686.4</v>
      </c>
      <c r="E542">
        <v>89.2</v>
      </c>
      <c r="F542" s="118">
        <v>108</v>
      </c>
      <c r="G542" s="114">
        <f t="shared" si="128"/>
        <v>562.80000000000007</v>
      </c>
      <c r="H542" s="114">
        <f t="shared" si="128"/>
        <v>794.4</v>
      </c>
      <c r="I542" s="49">
        <f t="shared" si="129"/>
        <v>-29.154078549848926</v>
      </c>
    </row>
    <row r="543" spans="1:10" x14ac:dyDescent="0.2">
      <c r="A543" s="30">
        <f t="shared" si="115"/>
        <v>42635</v>
      </c>
      <c r="C543">
        <v>544.79999999999995</v>
      </c>
      <c r="D543">
        <v>733.2</v>
      </c>
      <c r="E543">
        <v>102.9</v>
      </c>
      <c r="F543">
        <v>111.9</v>
      </c>
      <c r="G543" s="114">
        <f t="shared" ref="G543:H545" si="130">+C543+E543</f>
        <v>647.69999999999993</v>
      </c>
      <c r="H543" s="114">
        <f t="shared" si="130"/>
        <v>845.1</v>
      </c>
      <c r="I543" s="49">
        <f t="shared" si="129"/>
        <v>-23.358182463613787</v>
      </c>
    </row>
    <row r="544" spans="1:10" x14ac:dyDescent="0.2">
      <c r="A544" s="30">
        <f t="shared" si="115"/>
        <v>42642</v>
      </c>
      <c r="C544" s="118">
        <v>560</v>
      </c>
      <c r="D544">
        <v>746.6</v>
      </c>
      <c r="E544">
        <v>160.4</v>
      </c>
      <c r="F544">
        <v>158.30000000000001</v>
      </c>
      <c r="G544" s="114">
        <f t="shared" si="130"/>
        <v>720.4</v>
      </c>
      <c r="H544" s="114">
        <f t="shared" si="130"/>
        <v>904.90000000000009</v>
      </c>
      <c r="I544" s="49">
        <f t="shared" si="129"/>
        <v>-20.388993258923648</v>
      </c>
    </row>
    <row r="545" spans="1:9" x14ac:dyDescent="0.2">
      <c r="A545" s="30">
        <f t="shared" si="115"/>
        <v>42649</v>
      </c>
      <c r="C545">
        <v>597.79999999999995</v>
      </c>
      <c r="D545" s="192">
        <v>732</v>
      </c>
      <c r="E545">
        <v>199.7</v>
      </c>
      <c r="F545" s="192">
        <v>255</v>
      </c>
      <c r="G545" s="114">
        <f t="shared" si="130"/>
        <v>797.5</v>
      </c>
      <c r="H545" s="114">
        <f t="shared" si="130"/>
        <v>987</v>
      </c>
      <c r="I545" s="49">
        <f t="shared" si="129"/>
        <v>-19.199594731509627</v>
      </c>
    </row>
    <row r="546" spans="1:9" x14ac:dyDescent="0.2">
      <c r="A546" s="30">
        <f t="shared" si="115"/>
        <v>42656</v>
      </c>
      <c r="C546">
        <v>617.5</v>
      </c>
      <c r="D546">
        <v>604.29999999999995</v>
      </c>
      <c r="E546">
        <v>238</v>
      </c>
      <c r="F546">
        <v>259.5</v>
      </c>
      <c r="G546" s="114">
        <f t="shared" ref="G546:H548" si="131">+C546+E546</f>
        <v>855.5</v>
      </c>
      <c r="H546" s="114">
        <f t="shared" si="131"/>
        <v>863.8</v>
      </c>
      <c r="I546" s="49">
        <f t="shared" ref="I546:I551" si="132">+(G546/H546-1)*100</f>
        <v>-0.9608705718916366</v>
      </c>
    </row>
    <row r="547" spans="1:9" x14ac:dyDescent="0.2">
      <c r="A547" s="30">
        <f t="shared" si="115"/>
        <v>42663</v>
      </c>
      <c r="C547">
        <v>666.5</v>
      </c>
      <c r="D547">
        <v>555.29999999999995</v>
      </c>
      <c r="E547">
        <v>242.2</v>
      </c>
      <c r="F547">
        <v>312.2</v>
      </c>
      <c r="G547" s="114">
        <f t="shared" si="131"/>
        <v>908.7</v>
      </c>
      <c r="H547" s="114">
        <f t="shared" si="131"/>
        <v>867.5</v>
      </c>
      <c r="I547" s="49">
        <f t="shared" si="132"/>
        <v>4.7492795389048936</v>
      </c>
    </row>
    <row r="548" spans="1:9" x14ac:dyDescent="0.2">
      <c r="A548" s="30">
        <f t="shared" si="115"/>
        <v>42670</v>
      </c>
      <c r="C548">
        <v>635.20000000000005</v>
      </c>
      <c r="D548">
        <v>621.29999999999995</v>
      </c>
      <c r="E548">
        <v>310</v>
      </c>
      <c r="F548">
        <v>343.5</v>
      </c>
      <c r="G548" s="114">
        <f t="shared" si="131"/>
        <v>945.2</v>
      </c>
      <c r="H548" s="114">
        <f t="shared" si="131"/>
        <v>964.8</v>
      </c>
      <c r="I548" s="49">
        <f t="shared" si="132"/>
        <v>-2.0315091210613478</v>
      </c>
    </row>
    <row r="549" spans="1:9" x14ac:dyDescent="0.2">
      <c r="A549" s="30">
        <f t="shared" si="115"/>
        <v>42677</v>
      </c>
      <c r="C549">
        <v>597.20000000000005</v>
      </c>
      <c r="D549">
        <v>618</v>
      </c>
      <c r="E549">
        <v>389.2</v>
      </c>
      <c r="F549">
        <v>360.3</v>
      </c>
      <c r="G549" s="114">
        <f t="shared" ref="G549:H551" si="133">+C549+E549</f>
        <v>986.40000000000009</v>
      </c>
      <c r="H549" s="114">
        <f t="shared" si="133"/>
        <v>978.3</v>
      </c>
      <c r="I549" s="49">
        <f t="shared" si="132"/>
        <v>0.82796688132475982</v>
      </c>
    </row>
    <row r="550" spans="1:9" x14ac:dyDescent="0.2">
      <c r="A550" s="30">
        <f t="shared" si="115"/>
        <v>42684</v>
      </c>
      <c r="C550">
        <v>592.5</v>
      </c>
      <c r="D550">
        <v>621.6</v>
      </c>
      <c r="E550">
        <v>453.7</v>
      </c>
      <c r="F550">
        <v>363.7</v>
      </c>
      <c r="G550" s="114">
        <f t="shared" si="133"/>
        <v>1046.2</v>
      </c>
      <c r="H550" s="114">
        <f t="shared" si="133"/>
        <v>985.3</v>
      </c>
      <c r="I550" s="49">
        <f t="shared" si="132"/>
        <v>6.1808586217395822</v>
      </c>
    </row>
    <row r="551" spans="1:9" x14ac:dyDescent="0.2">
      <c r="A551" s="30">
        <f t="shared" si="115"/>
        <v>42691</v>
      </c>
      <c r="C551">
        <v>620.6</v>
      </c>
      <c r="D551">
        <v>647</v>
      </c>
      <c r="E551">
        <v>459.3</v>
      </c>
      <c r="F551">
        <v>414.5</v>
      </c>
      <c r="G551" s="114">
        <f t="shared" si="133"/>
        <v>1079.9000000000001</v>
      </c>
      <c r="H551" s="114">
        <f t="shared" si="133"/>
        <v>1061.5</v>
      </c>
      <c r="I551" s="49">
        <f t="shared" si="132"/>
        <v>1.733396137541221</v>
      </c>
    </row>
    <row r="552" spans="1:9" x14ac:dyDescent="0.2">
      <c r="A552" s="30">
        <f t="shared" si="115"/>
        <v>42698</v>
      </c>
      <c r="C552">
        <v>619.79999999999995</v>
      </c>
      <c r="D552">
        <v>614.79999999999995</v>
      </c>
      <c r="E552">
        <v>471.7</v>
      </c>
      <c r="F552">
        <v>457.5</v>
      </c>
      <c r="G552" s="114">
        <f t="shared" ref="G552:H554" si="134">+C552+E552</f>
        <v>1091.5</v>
      </c>
      <c r="H552" s="114">
        <f t="shared" si="134"/>
        <v>1072.3</v>
      </c>
      <c r="I552" s="49">
        <f t="shared" ref="I552:I557" si="135">+(G552/H552-1)*100</f>
        <v>1.7905436911312078</v>
      </c>
    </row>
    <row r="553" spans="1:9" x14ac:dyDescent="0.2">
      <c r="A553" s="30">
        <f t="shared" si="115"/>
        <v>42705</v>
      </c>
      <c r="C553">
        <v>550.20000000000005</v>
      </c>
      <c r="D553">
        <v>591.29999999999995</v>
      </c>
      <c r="E553">
        <v>563.1</v>
      </c>
      <c r="F553" s="118">
        <v>482</v>
      </c>
      <c r="G553" s="114">
        <f t="shared" si="134"/>
        <v>1113.3000000000002</v>
      </c>
      <c r="H553" s="114">
        <f t="shared" si="134"/>
        <v>1073.3</v>
      </c>
      <c r="I553" s="49">
        <f t="shared" si="135"/>
        <v>3.7268238144041899</v>
      </c>
    </row>
    <row r="554" spans="1:9" x14ac:dyDescent="0.2">
      <c r="A554" s="30">
        <f t="shared" si="115"/>
        <v>42712</v>
      </c>
      <c r="C554">
        <v>511.5</v>
      </c>
      <c r="D554">
        <v>587.29999999999995</v>
      </c>
      <c r="E554">
        <v>636.4</v>
      </c>
      <c r="F554">
        <v>539.4</v>
      </c>
      <c r="G554" s="114">
        <f t="shared" si="134"/>
        <v>1147.9000000000001</v>
      </c>
      <c r="H554" s="114">
        <f t="shared" si="134"/>
        <v>1126.6999999999998</v>
      </c>
      <c r="I554" s="49">
        <f t="shared" si="135"/>
        <v>1.881601136061084</v>
      </c>
    </row>
    <row r="555" spans="1:9" x14ac:dyDescent="0.2">
      <c r="A555" s="30">
        <f t="shared" si="115"/>
        <v>42719</v>
      </c>
      <c r="C555">
        <v>547.29999999999995</v>
      </c>
      <c r="D555">
        <v>592.79999999999995</v>
      </c>
      <c r="E555">
        <v>667.2</v>
      </c>
      <c r="F555">
        <v>627.9</v>
      </c>
      <c r="G555" s="114">
        <f t="shared" ref="G555:H557" si="136">+C555+E555</f>
        <v>1214.5</v>
      </c>
      <c r="H555" s="114">
        <f t="shared" si="136"/>
        <v>1220.6999999999998</v>
      </c>
      <c r="I555" s="49">
        <f t="shared" si="135"/>
        <v>-0.50790530023755442</v>
      </c>
    </row>
    <row r="556" spans="1:9" x14ac:dyDescent="0.2">
      <c r="A556" s="30">
        <f t="shared" si="115"/>
        <v>42726</v>
      </c>
      <c r="C556" s="118">
        <v>569</v>
      </c>
      <c r="D556">
        <v>594.70000000000005</v>
      </c>
      <c r="E556">
        <v>726.5</v>
      </c>
      <c r="F556" s="118">
        <v>631.1</v>
      </c>
      <c r="G556" s="114">
        <f t="shared" si="136"/>
        <v>1295.5</v>
      </c>
      <c r="H556" s="114">
        <f t="shared" si="136"/>
        <v>1225.8000000000002</v>
      </c>
      <c r="I556" s="49">
        <f t="shared" si="135"/>
        <v>5.6860825583292307</v>
      </c>
    </row>
    <row r="557" spans="1:9" x14ac:dyDescent="0.2">
      <c r="A557" s="30">
        <f t="shared" si="115"/>
        <v>42733</v>
      </c>
      <c r="C557">
        <v>566.29999999999995</v>
      </c>
      <c r="D557">
        <v>566.70000000000005</v>
      </c>
      <c r="E557">
        <v>751.9</v>
      </c>
      <c r="F557" s="118">
        <v>660</v>
      </c>
      <c r="G557" s="114">
        <f t="shared" si="136"/>
        <v>1318.1999999999998</v>
      </c>
      <c r="H557" s="114">
        <f t="shared" si="136"/>
        <v>1226.7</v>
      </c>
      <c r="I557" s="49">
        <f t="shared" si="135"/>
        <v>7.4590364392271846</v>
      </c>
    </row>
    <row r="558" spans="1:9" x14ac:dyDescent="0.2">
      <c r="A558" s="30">
        <f t="shared" si="115"/>
        <v>42740</v>
      </c>
      <c r="C558">
        <v>536.79999999999995</v>
      </c>
      <c r="D558">
        <v>566.70000000000005</v>
      </c>
      <c r="E558">
        <v>841.5</v>
      </c>
      <c r="F558">
        <v>660</v>
      </c>
      <c r="G558" s="114">
        <f t="shared" ref="G558:H560" si="137">+C558+E558</f>
        <v>1378.3</v>
      </c>
      <c r="H558" s="114">
        <f t="shared" si="137"/>
        <v>1226.7</v>
      </c>
      <c r="I558" s="49">
        <f>+(G558/H558-1)*100</f>
        <v>12.35835982717861</v>
      </c>
    </row>
    <row r="559" spans="1:9" x14ac:dyDescent="0.2">
      <c r="A559" s="30">
        <f t="shared" si="115"/>
        <v>42747</v>
      </c>
      <c r="C559">
        <v>517.79999999999995</v>
      </c>
      <c r="D559">
        <v>405</v>
      </c>
      <c r="E559">
        <v>883.5</v>
      </c>
      <c r="F559">
        <v>803.5</v>
      </c>
      <c r="G559" s="114">
        <f t="shared" si="137"/>
        <v>1401.3</v>
      </c>
      <c r="H559" s="114">
        <f t="shared" si="137"/>
        <v>1208.5</v>
      </c>
      <c r="I559" s="49">
        <f>+(G559/H559-1)*100</f>
        <v>15.953661563922218</v>
      </c>
    </row>
    <row r="560" spans="1:9" x14ac:dyDescent="0.2">
      <c r="A560" s="30">
        <f t="shared" si="115"/>
        <v>42754</v>
      </c>
      <c r="C560">
        <v>532.79999999999995</v>
      </c>
      <c r="D560">
        <v>403.2</v>
      </c>
      <c r="E560">
        <v>889.3</v>
      </c>
      <c r="F560">
        <v>862.4</v>
      </c>
      <c r="G560" s="114">
        <f t="shared" si="137"/>
        <v>1422.1</v>
      </c>
      <c r="H560" s="114">
        <f t="shared" si="137"/>
        <v>1265.5999999999999</v>
      </c>
      <c r="I560" s="49">
        <f>+(G560/H560-1)*100</f>
        <v>12.365676359039202</v>
      </c>
    </row>
    <row r="561" spans="1:10" x14ac:dyDescent="0.2">
      <c r="A561" s="30">
        <f t="shared" si="115"/>
        <v>42761</v>
      </c>
      <c r="C561">
        <v>571.20000000000005</v>
      </c>
      <c r="D561">
        <v>421.2</v>
      </c>
      <c r="E561">
        <v>908.4</v>
      </c>
      <c r="F561">
        <v>902.3</v>
      </c>
      <c r="G561" s="114">
        <f>+C561+E561</f>
        <v>1479.6</v>
      </c>
      <c r="H561" s="114">
        <f>+D561+F561</f>
        <v>1323.5</v>
      </c>
      <c r="I561" s="49">
        <f>+(G561/H561-1)*100</f>
        <v>11.794484321873821</v>
      </c>
    </row>
    <row r="562" spans="1:10" x14ac:dyDescent="0.2">
      <c r="A562" s="30">
        <f t="shared" si="115"/>
        <v>42768</v>
      </c>
      <c r="C562">
        <v>575.4</v>
      </c>
      <c r="D562">
        <v>421.2</v>
      </c>
      <c r="E562">
        <v>952.6</v>
      </c>
      <c r="F562">
        <v>970.6</v>
      </c>
      <c r="G562" s="114">
        <f>+C562+E562</f>
        <v>1528</v>
      </c>
      <c r="H562" s="114">
        <f>+D562+F562</f>
        <v>1391.8</v>
      </c>
      <c r="I562" s="49">
        <f>+(G562/H562-1)*100</f>
        <v>9.785888777123164</v>
      </c>
    </row>
    <row r="563" spans="1:10" x14ac:dyDescent="0.2">
      <c r="A563" s="30">
        <f t="shared" si="115"/>
        <v>42775</v>
      </c>
      <c r="C563">
        <v>551.29999999999995</v>
      </c>
      <c r="D563">
        <v>407.3</v>
      </c>
      <c r="E563">
        <v>1000.5</v>
      </c>
      <c r="F563">
        <v>1032.2</v>
      </c>
      <c r="G563" s="114">
        <f t="shared" ref="G563:G612" si="138">+C563+E563</f>
        <v>1551.8</v>
      </c>
      <c r="H563" s="114">
        <f t="shared" ref="H563:H612" si="139">+D563+F563</f>
        <v>1439.5</v>
      </c>
      <c r="I563" s="49">
        <f t="shared" ref="I563:I612" si="140">+(G563/H563-1)*100</f>
        <v>7.8013199027439972</v>
      </c>
    </row>
    <row r="564" spans="1:10" x14ac:dyDescent="0.2">
      <c r="A564" s="30">
        <f t="shared" si="115"/>
        <v>42782</v>
      </c>
      <c r="C564">
        <v>469.1</v>
      </c>
      <c r="D564">
        <v>391.7</v>
      </c>
      <c r="E564">
        <v>1115.0999999999999</v>
      </c>
      <c r="F564">
        <v>1162.2</v>
      </c>
      <c r="G564" s="114">
        <f t="shared" si="138"/>
        <v>1584.1999999999998</v>
      </c>
      <c r="H564" s="114">
        <f t="shared" si="139"/>
        <v>1553.9</v>
      </c>
      <c r="I564" s="49">
        <f t="shared" si="140"/>
        <v>1.9499324280841668</v>
      </c>
    </row>
    <row r="565" spans="1:10" x14ac:dyDescent="0.2">
      <c r="A565" s="30">
        <f t="shared" si="115"/>
        <v>42789</v>
      </c>
      <c r="C565">
        <v>471.1</v>
      </c>
      <c r="D565">
        <v>367.9</v>
      </c>
      <c r="E565">
        <v>1142.8</v>
      </c>
      <c r="F565">
        <v>1214.9000000000001</v>
      </c>
      <c r="G565" s="114">
        <f t="shared" si="138"/>
        <v>1613.9</v>
      </c>
      <c r="H565" s="114">
        <f t="shared" si="139"/>
        <v>1582.8000000000002</v>
      </c>
      <c r="I565" s="49">
        <f t="shared" si="140"/>
        <v>1.9648723780641753</v>
      </c>
    </row>
    <row r="566" spans="1:10" x14ac:dyDescent="0.2">
      <c r="A566" s="30">
        <f t="shared" si="115"/>
        <v>42796</v>
      </c>
      <c r="C566">
        <v>453.9</v>
      </c>
      <c r="D566">
        <v>330.5</v>
      </c>
      <c r="E566">
        <v>1237.8</v>
      </c>
      <c r="F566">
        <v>1318.2</v>
      </c>
      <c r="G566" s="114">
        <f t="shared" si="138"/>
        <v>1691.6999999999998</v>
      </c>
      <c r="H566" s="114">
        <f t="shared" si="139"/>
        <v>1648.7</v>
      </c>
      <c r="I566" s="49">
        <f t="shared" si="140"/>
        <v>2.6081154849274979</v>
      </c>
    </row>
    <row r="567" spans="1:10" x14ac:dyDescent="0.2">
      <c r="A567" s="30">
        <f t="shared" si="115"/>
        <v>42803</v>
      </c>
      <c r="C567">
        <v>410.6</v>
      </c>
      <c r="D567">
        <v>345.7</v>
      </c>
      <c r="E567">
        <v>1285.2</v>
      </c>
      <c r="F567">
        <v>1326.2</v>
      </c>
      <c r="G567" s="114">
        <f t="shared" si="138"/>
        <v>1695.8000000000002</v>
      </c>
      <c r="H567" s="114">
        <f t="shared" si="139"/>
        <v>1671.9</v>
      </c>
      <c r="I567" s="49">
        <f t="shared" si="140"/>
        <v>1.4295113344099608</v>
      </c>
    </row>
    <row r="568" spans="1:10" x14ac:dyDescent="0.2">
      <c r="A568" s="30">
        <f t="shared" si="115"/>
        <v>42810</v>
      </c>
      <c r="C568">
        <v>395.1</v>
      </c>
      <c r="D568">
        <v>274.39999999999998</v>
      </c>
      <c r="E568">
        <v>1366.9</v>
      </c>
      <c r="F568">
        <v>1426.6</v>
      </c>
      <c r="G568" s="114">
        <f t="shared" si="138"/>
        <v>1762</v>
      </c>
      <c r="H568" s="114">
        <f t="shared" si="139"/>
        <v>1701</v>
      </c>
      <c r="I568" s="49">
        <f t="shared" si="140"/>
        <v>3.5861258083480285</v>
      </c>
    </row>
    <row r="569" spans="1:10" x14ac:dyDescent="0.2">
      <c r="A569" s="30">
        <f t="shared" si="115"/>
        <v>42817</v>
      </c>
      <c r="C569">
        <v>348.5</v>
      </c>
      <c r="D569">
        <v>270.3</v>
      </c>
      <c r="E569">
        <v>1426.6</v>
      </c>
      <c r="F569">
        <v>1472.9</v>
      </c>
      <c r="G569" s="114">
        <f t="shared" si="138"/>
        <v>1775.1</v>
      </c>
      <c r="H569" s="114">
        <f t="shared" si="139"/>
        <v>1743.2</v>
      </c>
      <c r="I569" s="49">
        <f t="shared" si="140"/>
        <v>1.8299678751720894</v>
      </c>
    </row>
    <row r="570" spans="1:10" x14ac:dyDescent="0.2">
      <c r="A570" s="30">
        <f t="shared" si="115"/>
        <v>42824</v>
      </c>
      <c r="C570">
        <v>347.7</v>
      </c>
      <c r="D570">
        <v>355.7</v>
      </c>
      <c r="E570">
        <v>1464.9</v>
      </c>
      <c r="F570">
        <v>1493.5</v>
      </c>
      <c r="G570" s="114">
        <f t="shared" si="138"/>
        <v>1812.6000000000001</v>
      </c>
      <c r="H570" s="114">
        <f t="shared" si="139"/>
        <v>1849.2</v>
      </c>
      <c r="I570" s="49">
        <f t="shared" si="140"/>
        <v>-1.9792342634652793</v>
      </c>
    </row>
    <row r="571" spans="1:10" x14ac:dyDescent="0.2">
      <c r="A571" s="30">
        <f t="shared" si="115"/>
        <v>42831</v>
      </c>
      <c r="C571">
        <v>338.9</v>
      </c>
      <c r="D571">
        <v>388.1</v>
      </c>
      <c r="E571">
        <v>1478.5</v>
      </c>
      <c r="F571">
        <v>1497.4</v>
      </c>
      <c r="G571" s="114">
        <f t="shared" si="138"/>
        <v>1817.4</v>
      </c>
      <c r="H571" s="114">
        <f t="shared" si="139"/>
        <v>1885.5</v>
      </c>
      <c r="I571" s="49">
        <f t="shared" si="140"/>
        <v>-3.6117740652346852</v>
      </c>
    </row>
    <row r="572" spans="1:10" x14ac:dyDescent="0.2">
      <c r="A572" s="30">
        <f t="shared" si="115"/>
        <v>42838</v>
      </c>
      <c r="C572">
        <v>355.9</v>
      </c>
      <c r="D572">
        <v>395.3</v>
      </c>
      <c r="E572">
        <v>1485.5</v>
      </c>
      <c r="F572">
        <v>1544.8</v>
      </c>
      <c r="G572" s="114">
        <f t="shared" si="138"/>
        <v>1841.4</v>
      </c>
      <c r="H572" s="114">
        <f t="shared" si="139"/>
        <v>1940.1</v>
      </c>
      <c r="I572" s="49">
        <f t="shared" si="140"/>
        <v>-5.0873666305860432</v>
      </c>
    </row>
    <row r="573" spans="1:10" x14ac:dyDescent="0.2">
      <c r="A573" s="30">
        <f t="shared" si="115"/>
        <v>42845</v>
      </c>
      <c r="C573">
        <v>381.8</v>
      </c>
      <c r="D573">
        <v>323.7</v>
      </c>
      <c r="E573">
        <v>1555.7</v>
      </c>
      <c r="F573">
        <v>1623.5</v>
      </c>
      <c r="G573" s="114">
        <f t="shared" si="138"/>
        <v>1937.5</v>
      </c>
      <c r="H573" s="114">
        <f t="shared" si="139"/>
        <v>1947.2</v>
      </c>
      <c r="I573" s="49">
        <f t="shared" si="140"/>
        <v>-0.49815119145439901</v>
      </c>
    </row>
    <row r="574" spans="1:10" x14ac:dyDescent="0.2">
      <c r="A574" s="30">
        <f t="shared" si="115"/>
        <v>42852</v>
      </c>
      <c r="C574">
        <v>384.7</v>
      </c>
      <c r="D574">
        <v>357.9</v>
      </c>
      <c r="E574">
        <v>1559.7</v>
      </c>
      <c r="F574">
        <v>1658.4</v>
      </c>
      <c r="G574" s="114">
        <f t="shared" si="138"/>
        <v>1944.4</v>
      </c>
      <c r="H574" s="114">
        <f t="shared" si="139"/>
        <v>2016.3000000000002</v>
      </c>
      <c r="I574" s="49">
        <f t="shared" si="140"/>
        <v>-3.565937608490799</v>
      </c>
      <c r="J574">
        <v>176.3</v>
      </c>
    </row>
    <row r="575" spans="1:10" x14ac:dyDescent="0.2">
      <c r="A575" s="30">
        <f t="shared" si="115"/>
        <v>42859</v>
      </c>
      <c r="C575">
        <v>380.8</v>
      </c>
      <c r="D575">
        <v>334.7</v>
      </c>
      <c r="E575">
        <v>1623.6</v>
      </c>
      <c r="F575" s="118">
        <v>1688</v>
      </c>
      <c r="G575" s="114">
        <f t="shared" si="138"/>
        <v>2004.3999999999999</v>
      </c>
      <c r="H575" s="114">
        <f t="shared" si="139"/>
        <v>2022.7</v>
      </c>
      <c r="I575" s="49">
        <f t="shared" si="140"/>
        <v>-0.90473129974787403</v>
      </c>
      <c r="J575">
        <v>186.3</v>
      </c>
    </row>
    <row r="576" spans="1:10" x14ac:dyDescent="0.2">
      <c r="A576" s="30">
        <f t="shared" si="115"/>
        <v>42866</v>
      </c>
      <c r="C576">
        <v>379.3</v>
      </c>
      <c r="D576">
        <v>354.4</v>
      </c>
      <c r="E576">
        <v>1627.1</v>
      </c>
      <c r="F576">
        <v>1719.3</v>
      </c>
      <c r="G576" s="114">
        <f t="shared" si="138"/>
        <v>2006.3999999999999</v>
      </c>
      <c r="H576" s="114">
        <f t="shared" si="139"/>
        <v>2073.6999999999998</v>
      </c>
      <c r="I576" s="49">
        <f t="shared" si="140"/>
        <v>-3.2454067608622239</v>
      </c>
      <c r="J576">
        <v>186.3</v>
      </c>
    </row>
    <row r="577" spans="1:10" x14ac:dyDescent="0.2">
      <c r="A577" s="30">
        <f t="shared" si="115"/>
        <v>42873</v>
      </c>
      <c r="C577">
        <v>371.9</v>
      </c>
      <c r="D577">
        <v>327.8</v>
      </c>
      <c r="E577">
        <v>1660</v>
      </c>
      <c r="F577">
        <v>1756.2</v>
      </c>
      <c r="G577" s="114">
        <f t="shared" si="138"/>
        <v>2031.9</v>
      </c>
      <c r="H577" s="114">
        <f t="shared" si="139"/>
        <v>2084</v>
      </c>
      <c r="I577" s="49">
        <f t="shared" si="140"/>
        <v>-2.4999999999999911</v>
      </c>
      <c r="J577">
        <v>186.3</v>
      </c>
    </row>
    <row r="578" spans="1:10" x14ac:dyDescent="0.2">
      <c r="A578" s="30">
        <f t="shared" si="115"/>
        <v>42880</v>
      </c>
      <c r="C578">
        <v>395.4</v>
      </c>
      <c r="D578">
        <v>323.8</v>
      </c>
      <c r="E578">
        <v>1683.7</v>
      </c>
      <c r="F578">
        <v>1765.8</v>
      </c>
      <c r="G578" s="114">
        <f t="shared" si="138"/>
        <v>2079.1</v>
      </c>
      <c r="H578" s="114">
        <f t="shared" si="139"/>
        <v>2089.6</v>
      </c>
      <c r="I578" s="49">
        <f t="shared" si="140"/>
        <v>-0.50248851454823829</v>
      </c>
      <c r="J578">
        <v>186.4</v>
      </c>
    </row>
    <row r="579" spans="1:10" x14ac:dyDescent="0.2">
      <c r="A579" s="30">
        <f t="shared" ref="A579:A642" si="141">+A578+7</f>
        <v>42887</v>
      </c>
      <c r="C579" s="118">
        <v>389</v>
      </c>
      <c r="D579">
        <v>321.39999999999998</v>
      </c>
      <c r="E579">
        <v>1688.1</v>
      </c>
      <c r="F579">
        <v>1780.3</v>
      </c>
      <c r="G579" s="114">
        <f t="shared" si="138"/>
        <v>2077.1</v>
      </c>
      <c r="H579" s="114">
        <f t="shared" si="139"/>
        <v>2101.6999999999998</v>
      </c>
      <c r="I579" s="49">
        <f t="shared" si="140"/>
        <v>-1.1704810391587772</v>
      </c>
      <c r="J579">
        <v>186.4</v>
      </c>
    </row>
    <row r="580" spans="1:10" x14ac:dyDescent="0.2">
      <c r="A580" s="30">
        <f t="shared" si="141"/>
        <v>42894</v>
      </c>
      <c r="C580">
        <v>381.3</v>
      </c>
      <c r="D580">
        <v>370</v>
      </c>
      <c r="E580">
        <v>1748.4</v>
      </c>
      <c r="F580">
        <v>1786.1</v>
      </c>
      <c r="G580" s="114">
        <f t="shared" si="138"/>
        <v>2129.7000000000003</v>
      </c>
      <c r="H580" s="114">
        <f t="shared" si="139"/>
        <v>2156.1</v>
      </c>
      <c r="I580" s="49">
        <f t="shared" si="140"/>
        <v>-1.2244330040350415</v>
      </c>
      <c r="J580">
        <v>196.9</v>
      </c>
    </row>
    <row r="581" spans="1:10" x14ac:dyDescent="0.2">
      <c r="A581" s="30">
        <f t="shared" si="141"/>
        <v>42901</v>
      </c>
      <c r="C581" s="118">
        <v>373</v>
      </c>
      <c r="D581">
        <v>406.8</v>
      </c>
      <c r="E581">
        <v>1760.8</v>
      </c>
      <c r="F581">
        <v>1830.9</v>
      </c>
      <c r="G581" s="114">
        <f t="shared" si="138"/>
        <v>2133.8000000000002</v>
      </c>
      <c r="H581" s="114">
        <f t="shared" si="139"/>
        <v>2237.7000000000003</v>
      </c>
      <c r="I581" s="49">
        <f t="shared" si="140"/>
        <v>-4.643160387898293</v>
      </c>
      <c r="J581">
        <v>196.9</v>
      </c>
    </row>
    <row r="582" spans="1:10" x14ac:dyDescent="0.2">
      <c r="A582" s="30">
        <f t="shared" si="141"/>
        <v>42908</v>
      </c>
      <c r="C582">
        <v>375.7</v>
      </c>
      <c r="D582">
        <v>364.1</v>
      </c>
      <c r="E582">
        <v>1765</v>
      </c>
      <c r="F582">
        <v>1898.2</v>
      </c>
      <c r="G582" s="114">
        <f t="shared" si="138"/>
        <v>2140.6999999999998</v>
      </c>
      <c r="H582" s="114">
        <f t="shared" si="139"/>
        <v>2262.3000000000002</v>
      </c>
      <c r="I582" s="49">
        <f t="shared" si="140"/>
        <v>-5.3750607788533911</v>
      </c>
      <c r="J582">
        <v>196.9</v>
      </c>
    </row>
    <row r="583" spans="1:10" x14ac:dyDescent="0.2">
      <c r="A583" s="30">
        <f t="shared" si="141"/>
        <v>42915</v>
      </c>
      <c r="C583">
        <v>319.60000000000002</v>
      </c>
      <c r="D583">
        <v>364.1</v>
      </c>
      <c r="E583">
        <v>1816.4</v>
      </c>
      <c r="F583">
        <v>1898.2</v>
      </c>
      <c r="G583" s="114">
        <f t="shared" si="138"/>
        <v>2136</v>
      </c>
      <c r="H583" s="114">
        <f t="shared" si="139"/>
        <v>2262.3000000000002</v>
      </c>
      <c r="I583" s="49">
        <f t="shared" si="140"/>
        <v>-5.5828139504044643</v>
      </c>
      <c r="J583">
        <v>196.9</v>
      </c>
    </row>
    <row r="584" spans="1:10" x14ac:dyDescent="0.2">
      <c r="A584" s="30">
        <f t="shared" si="141"/>
        <v>42922</v>
      </c>
      <c r="C584">
        <v>324.8</v>
      </c>
      <c r="D584">
        <v>344.2</v>
      </c>
      <c r="E584">
        <v>1831</v>
      </c>
      <c r="F584">
        <v>1905.5</v>
      </c>
      <c r="G584" s="114">
        <f t="shared" si="138"/>
        <v>2155.8000000000002</v>
      </c>
      <c r="H584" s="114">
        <f t="shared" si="139"/>
        <v>2249.6999999999998</v>
      </c>
      <c r="I584" s="49">
        <f t="shared" si="140"/>
        <v>-4.1738898519802508</v>
      </c>
      <c r="J584">
        <v>196.9</v>
      </c>
    </row>
    <row r="585" spans="1:10" x14ac:dyDescent="0.2">
      <c r="A585" s="30">
        <f t="shared" si="141"/>
        <v>42929</v>
      </c>
      <c r="C585">
        <v>382.8</v>
      </c>
      <c r="D585">
        <v>285</v>
      </c>
      <c r="E585">
        <v>1842.7</v>
      </c>
      <c r="F585">
        <v>1946.3</v>
      </c>
      <c r="G585" s="114">
        <f t="shared" si="138"/>
        <v>2225.5</v>
      </c>
      <c r="H585" s="114">
        <f t="shared" si="139"/>
        <v>2231.3000000000002</v>
      </c>
      <c r="I585" s="49">
        <f t="shared" si="140"/>
        <v>-0.25993815264644393</v>
      </c>
      <c r="J585">
        <v>220.4</v>
      </c>
    </row>
    <row r="586" spans="1:10" x14ac:dyDescent="0.2">
      <c r="A586" s="30">
        <f t="shared" si="141"/>
        <v>42936</v>
      </c>
      <c r="C586">
        <v>325.89999999999998</v>
      </c>
      <c r="D586">
        <v>260.10000000000002</v>
      </c>
      <c r="E586">
        <v>1926.9</v>
      </c>
      <c r="F586">
        <v>1974.1</v>
      </c>
      <c r="G586" s="114">
        <f t="shared" si="138"/>
        <v>2252.8000000000002</v>
      </c>
      <c r="H586" s="114">
        <f t="shared" si="139"/>
        <v>2234.1999999999998</v>
      </c>
      <c r="I586" s="49">
        <f t="shared" si="140"/>
        <v>0.83251275624385279</v>
      </c>
      <c r="J586">
        <v>278.60000000000002</v>
      </c>
    </row>
    <row r="587" spans="1:10" x14ac:dyDescent="0.2">
      <c r="A587" s="30">
        <f t="shared" si="141"/>
        <v>42943</v>
      </c>
      <c r="C587">
        <v>313.3</v>
      </c>
      <c r="D587">
        <v>241.1</v>
      </c>
      <c r="E587">
        <v>1934.7</v>
      </c>
      <c r="F587">
        <v>1978</v>
      </c>
      <c r="G587" s="114">
        <f t="shared" si="138"/>
        <v>2248</v>
      </c>
      <c r="H587" s="114">
        <f t="shared" si="139"/>
        <v>2219.1</v>
      </c>
      <c r="I587" s="49">
        <f t="shared" si="140"/>
        <v>1.3023297733315342</v>
      </c>
      <c r="J587">
        <v>288.8</v>
      </c>
    </row>
    <row r="588" spans="1:10" x14ac:dyDescent="0.2">
      <c r="A588" s="30">
        <f t="shared" si="141"/>
        <v>42950</v>
      </c>
      <c r="C588">
        <v>304.8</v>
      </c>
      <c r="D588">
        <v>216.8</v>
      </c>
      <c r="E588">
        <v>1946.6</v>
      </c>
      <c r="F588">
        <v>2029.9</v>
      </c>
      <c r="G588" s="114">
        <f t="shared" si="138"/>
        <v>2251.4</v>
      </c>
      <c r="H588" s="114">
        <f t="shared" si="139"/>
        <v>2246.7000000000003</v>
      </c>
      <c r="I588" s="49">
        <f t="shared" si="140"/>
        <v>0.20919570926245523</v>
      </c>
      <c r="J588">
        <v>329.8</v>
      </c>
    </row>
    <row r="589" spans="1:10" x14ac:dyDescent="0.2">
      <c r="A589" s="30">
        <f t="shared" si="141"/>
        <v>42957</v>
      </c>
      <c r="C589">
        <v>310.8</v>
      </c>
      <c r="D589">
        <v>211.1</v>
      </c>
      <c r="E589">
        <v>1951.2</v>
      </c>
      <c r="F589">
        <v>2058.1</v>
      </c>
      <c r="G589" s="114">
        <f t="shared" si="138"/>
        <v>2262</v>
      </c>
      <c r="H589" s="114">
        <f t="shared" si="139"/>
        <v>2269.1999999999998</v>
      </c>
      <c r="I589" s="49">
        <f t="shared" si="140"/>
        <v>-0.31729243786355887</v>
      </c>
      <c r="J589">
        <v>349.9</v>
      </c>
    </row>
    <row r="590" spans="1:10" x14ac:dyDescent="0.2">
      <c r="A590" s="30">
        <f t="shared" si="141"/>
        <v>42964</v>
      </c>
      <c r="C590">
        <v>324.5</v>
      </c>
      <c r="D590">
        <v>206.5</v>
      </c>
      <c r="E590">
        <v>1953.7</v>
      </c>
      <c r="F590">
        <v>2112.5</v>
      </c>
      <c r="G590" s="114">
        <f t="shared" si="138"/>
        <v>2278.1999999999998</v>
      </c>
      <c r="H590" s="114">
        <f t="shared" si="139"/>
        <v>2319</v>
      </c>
      <c r="I590" s="49">
        <f t="shared" si="140"/>
        <v>-1.7593790426908229</v>
      </c>
      <c r="J590">
        <v>349.9</v>
      </c>
    </row>
    <row r="591" spans="1:10" x14ac:dyDescent="0.2">
      <c r="A591" s="30">
        <f t="shared" si="141"/>
        <v>42971</v>
      </c>
      <c r="C591">
        <v>304.60000000000002</v>
      </c>
      <c r="D591">
        <v>176.9</v>
      </c>
      <c r="E591">
        <v>2038.4</v>
      </c>
      <c r="F591">
        <v>2142.5</v>
      </c>
      <c r="G591" s="114">
        <f t="shared" si="138"/>
        <v>2343</v>
      </c>
      <c r="H591" s="114">
        <f t="shared" si="139"/>
        <v>2319.4</v>
      </c>
      <c r="I591" s="49">
        <f t="shared" si="140"/>
        <v>1.017504527032842</v>
      </c>
      <c r="J591">
        <v>401.4</v>
      </c>
    </row>
    <row r="592" spans="1:10" x14ac:dyDescent="0.2">
      <c r="A592" s="30">
        <f t="shared" si="141"/>
        <v>42978</v>
      </c>
      <c r="C592">
        <v>124.2</v>
      </c>
      <c r="D592">
        <v>174.3</v>
      </c>
      <c r="E592">
        <v>2137.1999999999998</v>
      </c>
      <c r="F592">
        <v>2145.6</v>
      </c>
      <c r="G592" s="114">
        <f t="shared" si="138"/>
        <v>2261.3999999999996</v>
      </c>
      <c r="H592" s="114">
        <f t="shared" si="139"/>
        <v>2319.9</v>
      </c>
      <c r="I592" s="49">
        <f t="shared" si="140"/>
        <v>-2.5216604163972756</v>
      </c>
      <c r="J592">
        <v>537.20000000000005</v>
      </c>
    </row>
    <row r="593" spans="1:9" x14ac:dyDescent="0.2">
      <c r="A593" s="30">
        <f t="shared" si="141"/>
        <v>42985</v>
      </c>
      <c r="C593">
        <v>520.4</v>
      </c>
      <c r="D593">
        <v>509.1</v>
      </c>
      <c r="E593">
        <v>43.8</v>
      </c>
      <c r="F593">
        <v>34.700000000000003</v>
      </c>
      <c r="G593" s="114">
        <f t="shared" si="138"/>
        <v>564.19999999999993</v>
      </c>
      <c r="H593" s="114">
        <f t="shared" si="139"/>
        <v>543.80000000000007</v>
      </c>
      <c r="I593" s="49">
        <f t="shared" si="140"/>
        <v>3.751379183523329</v>
      </c>
    </row>
    <row r="594" spans="1:9" x14ac:dyDescent="0.2">
      <c r="A594" s="30">
        <f t="shared" si="141"/>
        <v>42992</v>
      </c>
      <c r="C594">
        <v>517</v>
      </c>
      <c r="D594">
        <v>473.6</v>
      </c>
      <c r="E594">
        <v>48.6</v>
      </c>
      <c r="F594">
        <v>89.2</v>
      </c>
      <c r="G594" s="114">
        <f t="shared" si="138"/>
        <v>565.6</v>
      </c>
      <c r="H594" s="114">
        <f t="shared" si="139"/>
        <v>562.80000000000007</v>
      </c>
      <c r="I594" s="49">
        <f t="shared" si="140"/>
        <v>0.49751243781093191</v>
      </c>
    </row>
    <row r="595" spans="1:9" x14ac:dyDescent="0.2">
      <c r="A595" s="30">
        <f t="shared" si="141"/>
        <v>42999</v>
      </c>
      <c r="C595">
        <v>513.5</v>
      </c>
      <c r="D595">
        <v>544.79999999999995</v>
      </c>
      <c r="E595">
        <v>89.9</v>
      </c>
      <c r="F595">
        <v>102.9</v>
      </c>
      <c r="G595" s="114">
        <f t="shared" si="138"/>
        <v>603.4</v>
      </c>
      <c r="H595" s="114">
        <f t="shared" si="139"/>
        <v>647.69999999999993</v>
      </c>
      <c r="I595" s="49">
        <f t="shared" si="140"/>
        <v>-6.8395862281920632</v>
      </c>
    </row>
    <row r="596" spans="1:9" x14ac:dyDescent="0.2">
      <c r="A596" s="30">
        <f t="shared" si="141"/>
        <v>43006</v>
      </c>
      <c r="C596">
        <v>500.8</v>
      </c>
      <c r="D596">
        <v>560</v>
      </c>
      <c r="E596">
        <v>139.69999999999999</v>
      </c>
      <c r="F596">
        <v>160.4</v>
      </c>
      <c r="G596" s="114">
        <f t="shared" si="138"/>
        <v>640.5</v>
      </c>
      <c r="H596" s="114">
        <f t="shared" si="139"/>
        <v>720.4</v>
      </c>
      <c r="I596" s="49">
        <f t="shared" si="140"/>
        <v>-11.091060521932262</v>
      </c>
    </row>
    <row r="597" spans="1:9" x14ac:dyDescent="0.2">
      <c r="A597" s="30">
        <f t="shared" si="141"/>
        <v>43013</v>
      </c>
      <c r="C597">
        <v>451</v>
      </c>
      <c r="D597">
        <v>597.79999999999995</v>
      </c>
      <c r="E597">
        <v>207.8</v>
      </c>
      <c r="F597">
        <v>199.7</v>
      </c>
      <c r="G597" s="114">
        <f t="shared" si="138"/>
        <v>658.8</v>
      </c>
      <c r="H597" s="114">
        <f t="shared" si="139"/>
        <v>797.5</v>
      </c>
      <c r="I597" s="49">
        <f t="shared" si="140"/>
        <v>-17.391849529780568</v>
      </c>
    </row>
    <row r="598" spans="1:9" x14ac:dyDescent="0.2">
      <c r="A598" s="30">
        <f t="shared" si="141"/>
        <v>43020</v>
      </c>
      <c r="C598">
        <v>436.2</v>
      </c>
      <c r="D598">
        <v>617.5</v>
      </c>
      <c r="E598">
        <v>229.7</v>
      </c>
      <c r="F598">
        <v>238</v>
      </c>
      <c r="G598" s="114">
        <f t="shared" si="138"/>
        <v>665.9</v>
      </c>
      <c r="H598" s="114">
        <f t="shared" si="139"/>
        <v>855.5</v>
      </c>
      <c r="I598" s="49">
        <f t="shared" si="140"/>
        <v>-22.162478082992408</v>
      </c>
    </row>
    <row r="599" spans="1:9" x14ac:dyDescent="0.2">
      <c r="A599" s="30">
        <f t="shared" si="141"/>
        <v>43027</v>
      </c>
      <c r="C599">
        <v>464.5</v>
      </c>
      <c r="D599">
        <v>666.5</v>
      </c>
      <c r="E599">
        <v>284.3</v>
      </c>
      <c r="F599">
        <v>242.2</v>
      </c>
      <c r="G599" s="114">
        <f t="shared" si="138"/>
        <v>748.8</v>
      </c>
      <c r="H599" s="114">
        <f t="shared" si="139"/>
        <v>908.7</v>
      </c>
      <c r="I599" s="49">
        <f t="shared" si="140"/>
        <v>-17.596566523605162</v>
      </c>
    </row>
    <row r="600" spans="1:9" x14ac:dyDescent="0.2">
      <c r="A600" s="30">
        <f t="shared" si="141"/>
        <v>43034</v>
      </c>
      <c r="C600">
        <v>438.8</v>
      </c>
      <c r="D600">
        <v>635.20000000000005</v>
      </c>
      <c r="E600">
        <v>378.8</v>
      </c>
      <c r="F600">
        <v>310</v>
      </c>
      <c r="G600" s="114">
        <f t="shared" si="138"/>
        <v>817.6</v>
      </c>
      <c r="H600" s="114">
        <f t="shared" si="139"/>
        <v>945.2</v>
      </c>
      <c r="I600" s="49">
        <f t="shared" si="140"/>
        <v>-13.499788404570467</v>
      </c>
    </row>
    <row r="601" spans="1:9" x14ac:dyDescent="0.2">
      <c r="A601" s="30">
        <f t="shared" si="141"/>
        <v>43041</v>
      </c>
      <c r="C601">
        <v>437.3</v>
      </c>
      <c r="D601">
        <v>597.20000000000005</v>
      </c>
      <c r="E601">
        <v>413.3</v>
      </c>
      <c r="F601">
        <v>389.2</v>
      </c>
      <c r="G601" s="114">
        <f t="shared" si="138"/>
        <v>850.6</v>
      </c>
      <c r="H601" s="114">
        <f t="shared" si="139"/>
        <v>986.40000000000009</v>
      </c>
      <c r="I601" s="49">
        <f t="shared" si="140"/>
        <v>-13.767234387672344</v>
      </c>
    </row>
    <row r="602" spans="1:9" x14ac:dyDescent="0.2">
      <c r="A602" s="30">
        <f t="shared" si="141"/>
        <v>43048</v>
      </c>
      <c r="C602">
        <v>442</v>
      </c>
      <c r="D602">
        <v>592.5</v>
      </c>
      <c r="E602">
        <v>418</v>
      </c>
      <c r="F602">
        <v>453.7</v>
      </c>
      <c r="G602">
        <v>17.600000000000001</v>
      </c>
      <c r="H602" s="114">
        <f t="shared" si="139"/>
        <v>1046.2</v>
      </c>
      <c r="I602" s="49">
        <f t="shared" si="140"/>
        <v>-98.317721277002491</v>
      </c>
    </row>
    <row r="603" spans="1:9" x14ac:dyDescent="0.2">
      <c r="A603" s="30">
        <f t="shared" si="141"/>
        <v>43055</v>
      </c>
      <c r="C603">
        <v>442.9</v>
      </c>
      <c r="D603">
        <v>620.6</v>
      </c>
      <c r="E603">
        <v>424.3</v>
      </c>
      <c r="F603">
        <v>459.3</v>
      </c>
      <c r="G603" s="114">
        <f t="shared" si="138"/>
        <v>867.2</v>
      </c>
      <c r="H603" s="114">
        <f t="shared" si="139"/>
        <v>1079.9000000000001</v>
      </c>
      <c r="I603" s="49">
        <f t="shared" si="140"/>
        <v>-19.696268172978982</v>
      </c>
    </row>
    <row r="604" spans="1:9" x14ac:dyDescent="0.2">
      <c r="A604" s="30">
        <f t="shared" si="141"/>
        <v>43062</v>
      </c>
      <c r="C604">
        <v>438.7</v>
      </c>
      <c r="D604">
        <v>619.79999999999995</v>
      </c>
      <c r="E604">
        <v>469.5</v>
      </c>
      <c r="F604">
        <v>471.7</v>
      </c>
      <c r="G604" s="114">
        <f t="shared" si="138"/>
        <v>908.2</v>
      </c>
      <c r="H604" s="114">
        <f t="shared" si="139"/>
        <v>1091.5</v>
      </c>
      <c r="I604" s="49">
        <f t="shared" si="140"/>
        <v>-16.79340357306458</v>
      </c>
    </row>
    <row r="605" spans="1:9" x14ac:dyDescent="0.2">
      <c r="A605" s="30">
        <f t="shared" si="141"/>
        <v>43069</v>
      </c>
      <c r="C605">
        <v>464.7</v>
      </c>
      <c r="D605">
        <v>550.20000000000005</v>
      </c>
      <c r="E605">
        <v>504.3</v>
      </c>
      <c r="F605">
        <v>563.1</v>
      </c>
      <c r="G605" s="114">
        <f t="shared" si="138"/>
        <v>969</v>
      </c>
      <c r="H605" s="114">
        <f t="shared" si="139"/>
        <v>1113.3000000000002</v>
      </c>
      <c r="I605" s="49">
        <f t="shared" si="140"/>
        <v>-12.96146591215307</v>
      </c>
    </row>
    <row r="606" spans="1:9" x14ac:dyDescent="0.2">
      <c r="A606" s="30">
        <f t="shared" si="141"/>
        <v>43076</v>
      </c>
      <c r="C606">
        <v>571.20000000000005</v>
      </c>
      <c r="D606">
        <v>511.5</v>
      </c>
      <c r="E606">
        <v>549.6</v>
      </c>
      <c r="F606">
        <v>636.4</v>
      </c>
      <c r="G606" s="114">
        <f t="shared" si="138"/>
        <v>1120.8000000000002</v>
      </c>
      <c r="H606" s="114">
        <f t="shared" si="139"/>
        <v>1147.9000000000001</v>
      </c>
      <c r="I606" s="49">
        <f t="shared" si="140"/>
        <v>-2.3608328251589761</v>
      </c>
    </row>
    <row r="607" spans="1:9" x14ac:dyDescent="0.2">
      <c r="A607" s="30">
        <f t="shared" si="141"/>
        <v>43083</v>
      </c>
      <c r="C607">
        <v>490.6</v>
      </c>
      <c r="D607">
        <v>547.29999999999995</v>
      </c>
      <c r="E607">
        <v>582.20000000000005</v>
      </c>
      <c r="F607">
        <v>667.2</v>
      </c>
      <c r="G607" s="114">
        <f t="shared" si="138"/>
        <v>1072.8000000000002</v>
      </c>
      <c r="H607" s="114">
        <f t="shared" si="139"/>
        <v>1214.5</v>
      </c>
      <c r="I607" s="49">
        <f t="shared" si="140"/>
        <v>-11.66735282009056</v>
      </c>
    </row>
    <row r="608" spans="1:9" x14ac:dyDescent="0.2">
      <c r="A608" s="30">
        <f t="shared" si="141"/>
        <v>43090</v>
      </c>
      <c r="C608">
        <v>520</v>
      </c>
      <c r="D608">
        <v>569</v>
      </c>
      <c r="E608">
        <v>650.29999999999995</v>
      </c>
      <c r="F608">
        <v>726.5</v>
      </c>
      <c r="G608" s="114">
        <f t="shared" si="138"/>
        <v>1170.3</v>
      </c>
      <c r="H608" s="114">
        <f t="shared" si="139"/>
        <v>1295.5</v>
      </c>
      <c r="I608" s="49">
        <f t="shared" si="140"/>
        <v>-9.6642223079892009</v>
      </c>
    </row>
    <row r="609" spans="1:9" x14ac:dyDescent="0.2">
      <c r="A609" s="30">
        <f t="shared" si="141"/>
        <v>43097</v>
      </c>
      <c r="C609">
        <v>547.9</v>
      </c>
      <c r="D609">
        <v>566.29999999999995</v>
      </c>
      <c r="E609">
        <v>722.3</v>
      </c>
      <c r="F609">
        <v>751.9</v>
      </c>
      <c r="G609" s="114">
        <f t="shared" si="138"/>
        <v>1270.1999999999998</v>
      </c>
      <c r="H609" s="114">
        <f t="shared" si="139"/>
        <v>1318.1999999999998</v>
      </c>
      <c r="I609" s="49">
        <f t="shared" si="140"/>
        <v>-3.6413290851160629</v>
      </c>
    </row>
    <row r="610" spans="1:9" x14ac:dyDescent="0.2">
      <c r="A610" s="30">
        <f t="shared" si="141"/>
        <v>43104</v>
      </c>
      <c r="C610">
        <v>513.29999999999995</v>
      </c>
      <c r="D610">
        <v>536.79999999999995</v>
      </c>
      <c r="E610">
        <v>776.3</v>
      </c>
      <c r="F610">
        <v>841.5</v>
      </c>
      <c r="G610" s="114">
        <f t="shared" si="138"/>
        <v>1289.5999999999999</v>
      </c>
      <c r="H610" s="114">
        <f t="shared" si="139"/>
        <v>1378.3</v>
      </c>
      <c r="I610" s="49">
        <f t="shared" si="140"/>
        <v>-6.4354639773634208</v>
      </c>
    </row>
    <row r="611" spans="1:9" x14ac:dyDescent="0.2">
      <c r="A611" s="30">
        <f t="shared" si="141"/>
        <v>43111</v>
      </c>
      <c r="C611">
        <v>532.9</v>
      </c>
      <c r="D611">
        <v>517.79999999999995</v>
      </c>
      <c r="E611">
        <v>782.1</v>
      </c>
      <c r="F611">
        <v>883.5</v>
      </c>
      <c r="G611" s="114">
        <f t="shared" si="138"/>
        <v>1315</v>
      </c>
      <c r="H611" s="114">
        <f t="shared" si="139"/>
        <v>1401.3</v>
      </c>
      <c r="I611" s="49">
        <f t="shared" si="140"/>
        <v>-6.1585670448868868</v>
      </c>
    </row>
    <row r="612" spans="1:9" x14ac:dyDescent="0.2">
      <c r="A612" s="30">
        <f t="shared" si="141"/>
        <v>43118</v>
      </c>
      <c r="C612">
        <v>484.5</v>
      </c>
      <c r="D612">
        <v>532.79999999999995</v>
      </c>
      <c r="E612">
        <v>834.3</v>
      </c>
      <c r="F612">
        <v>889.3</v>
      </c>
      <c r="G612" s="114">
        <f t="shared" si="138"/>
        <v>1318.8</v>
      </c>
      <c r="H612" s="114">
        <f t="shared" si="139"/>
        <v>1422.1</v>
      </c>
      <c r="I612" s="49">
        <f t="shared" si="140"/>
        <v>-7.2639054918782087</v>
      </c>
    </row>
    <row r="613" spans="1:9" x14ac:dyDescent="0.2">
      <c r="A613" s="30">
        <f t="shared" si="141"/>
        <v>43125</v>
      </c>
      <c r="C613">
        <v>451.4</v>
      </c>
      <c r="D613">
        <v>571.20000000000005</v>
      </c>
      <c r="E613">
        <v>923.3</v>
      </c>
      <c r="F613">
        <v>908.4</v>
      </c>
      <c r="G613" s="114">
        <f t="shared" ref="G613:H617" si="142">+C613+E613</f>
        <v>1374.6999999999998</v>
      </c>
      <c r="H613" s="114">
        <f t="shared" si="142"/>
        <v>1479.6</v>
      </c>
      <c r="I613" s="49">
        <f>+(G613/H613-1)*100</f>
        <v>-7.0897539875642179</v>
      </c>
    </row>
    <row r="614" spans="1:9" x14ac:dyDescent="0.2">
      <c r="A614" s="30">
        <f t="shared" si="141"/>
        <v>43132</v>
      </c>
      <c r="C614">
        <v>393.3</v>
      </c>
      <c r="D614">
        <v>575.4</v>
      </c>
      <c r="E614">
        <v>1017.5</v>
      </c>
      <c r="F614">
        <v>952.6</v>
      </c>
      <c r="G614" s="114">
        <f t="shared" si="142"/>
        <v>1410.8</v>
      </c>
      <c r="H614" s="114">
        <f t="shared" si="142"/>
        <v>1528</v>
      </c>
      <c r="I614" s="49">
        <f>+(G614/H614-1)*100</f>
        <v>-7.6701570680628333</v>
      </c>
    </row>
    <row r="615" spans="1:9" x14ac:dyDescent="0.2">
      <c r="A615" s="30">
        <f t="shared" si="141"/>
        <v>43139</v>
      </c>
      <c r="C615">
        <v>382.9</v>
      </c>
      <c r="D615">
        <v>551.29999999999995</v>
      </c>
      <c r="E615">
        <v>1068.0999999999999</v>
      </c>
      <c r="F615">
        <v>1000.5</v>
      </c>
      <c r="G615" s="114">
        <f t="shared" si="142"/>
        <v>1451</v>
      </c>
      <c r="H615" s="114">
        <f t="shared" si="142"/>
        <v>1551.8</v>
      </c>
      <c r="I615" s="49">
        <f>+(G615/H615-1)*100</f>
        <v>-6.4956824333032621</v>
      </c>
    </row>
    <row r="616" spans="1:9" x14ac:dyDescent="0.2">
      <c r="A616" s="30">
        <f t="shared" si="141"/>
        <v>43146</v>
      </c>
      <c r="C616">
        <v>401.1</v>
      </c>
      <c r="D616">
        <v>469.1</v>
      </c>
      <c r="E616">
        <v>1094.3</v>
      </c>
      <c r="F616">
        <v>1115.0999999999999</v>
      </c>
      <c r="G616" s="114">
        <f t="shared" si="142"/>
        <v>1495.4</v>
      </c>
      <c r="H616" s="114">
        <f t="shared" si="142"/>
        <v>1584.1999999999998</v>
      </c>
      <c r="I616" s="49">
        <f>+(G616/H616-1)*100</f>
        <v>-5.6053528594874225</v>
      </c>
    </row>
    <row r="617" spans="1:9" x14ac:dyDescent="0.2">
      <c r="A617" s="30">
        <f t="shared" si="141"/>
        <v>43153</v>
      </c>
      <c r="C617">
        <v>364.4</v>
      </c>
      <c r="D617">
        <v>471.1</v>
      </c>
      <c r="E617">
        <v>1143.8</v>
      </c>
      <c r="F617">
        <v>1142.8</v>
      </c>
      <c r="G617" s="114">
        <f t="shared" si="142"/>
        <v>1508.1999999999998</v>
      </c>
      <c r="H617" s="114">
        <f t="shared" si="142"/>
        <v>1613.9</v>
      </c>
      <c r="I617" s="49">
        <f>+(G617/H617-1)*100</f>
        <v>-6.5493525001549262</v>
      </c>
    </row>
    <row r="618" spans="1:9" x14ac:dyDescent="0.2">
      <c r="A618" s="30">
        <f t="shared" si="141"/>
        <v>43160</v>
      </c>
      <c r="C618" s="118">
        <v>369</v>
      </c>
      <c r="D618">
        <v>453.9</v>
      </c>
      <c r="E618">
        <v>1190.7</v>
      </c>
      <c r="F618">
        <v>1237.8</v>
      </c>
      <c r="G618" s="114">
        <f t="shared" ref="G618:G633" si="143">+C618+E618</f>
        <v>1559.7</v>
      </c>
      <c r="H618" s="114">
        <f t="shared" ref="H618:H633" si="144">+D618+F618</f>
        <v>1691.6999999999998</v>
      </c>
      <c r="I618" s="49">
        <f t="shared" ref="I618:I633" si="145">+(G618/H618-1)*100</f>
        <v>-7.8028019152331822</v>
      </c>
    </row>
    <row r="619" spans="1:9" x14ac:dyDescent="0.2">
      <c r="A619" s="30">
        <f t="shared" si="141"/>
        <v>43167</v>
      </c>
      <c r="C619">
        <v>342.7</v>
      </c>
      <c r="D619">
        <v>410.6</v>
      </c>
      <c r="E619">
        <v>1274.5999999999999</v>
      </c>
      <c r="F619">
        <v>1285.2</v>
      </c>
      <c r="G619" s="114">
        <f t="shared" si="143"/>
        <v>1617.3</v>
      </c>
      <c r="H619" s="114">
        <f t="shared" si="144"/>
        <v>1695.8000000000002</v>
      </c>
      <c r="I619" s="49">
        <f t="shared" si="145"/>
        <v>-4.6290836183512374</v>
      </c>
    </row>
    <row r="620" spans="1:9" x14ac:dyDescent="0.2">
      <c r="A620" s="30">
        <f t="shared" si="141"/>
        <v>43174</v>
      </c>
      <c r="C620">
        <v>365.1</v>
      </c>
      <c r="D620">
        <v>395.1</v>
      </c>
      <c r="E620">
        <v>1331.5</v>
      </c>
      <c r="F620">
        <v>1366.9</v>
      </c>
      <c r="G620" s="114">
        <f t="shared" si="143"/>
        <v>1696.6</v>
      </c>
      <c r="H620" s="114">
        <f t="shared" si="144"/>
        <v>1762</v>
      </c>
      <c r="I620" s="49">
        <f t="shared" si="145"/>
        <v>-3.7116912599319041</v>
      </c>
    </row>
    <row r="621" spans="1:9" x14ac:dyDescent="0.2">
      <c r="A621" s="30">
        <f t="shared" si="141"/>
        <v>43181</v>
      </c>
      <c r="C621" s="118">
        <v>370</v>
      </c>
      <c r="D621">
        <v>348.5</v>
      </c>
      <c r="E621">
        <v>1357.6</v>
      </c>
      <c r="F621">
        <v>1426.6</v>
      </c>
      <c r="G621" s="114">
        <f t="shared" si="143"/>
        <v>1727.6</v>
      </c>
      <c r="H621" s="114">
        <f t="shared" si="144"/>
        <v>1775.1</v>
      </c>
      <c r="I621" s="49">
        <f t="shared" si="145"/>
        <v>-2.6759055827840661</v>
      </c>
    </row>
    <row r="622" spans="1:9" x14ac:dyDescent="0.2">
      <c r="A622" s="30">
        <f t="shared" si="141"/>
        <v>43188</v>
      </c>
      <c r="C622">
        <v>360.9</v>
      </c>
      <c r="D622">
        <v>347.7</v>
      </c>
      <c r="E622">
        <v>1367.7</v>
      </c>
      <c r="F622">
        <v>1464.9</v>
      </c>
      <c r="G622" s="114">
        <f t="shared" si="143"/>
        <v>1728.6</v>
      </c>
      <c r="H622" s="114">
        <f t="shared" si="144"/>
        <v>1812.6000000000001</v>
      </c>
      <c r="I622" s="49">
        <f t="shared" si="145"/>
        <v>-4.6342270771267957</v>
      </c>
    </row>
    <row r="623" spans="1:9" x14ac:dyDescent="0.2">
      <c r="A623" s="30">
        <f t="shared" si="141"/>
        <v>43195</v>
      </c>
      <c r="C623">
        <v>343.6</v>
      </c>
      <c r="D623">
        <v>338.9</v>
      </c>
      <c r="E623">
        <v>1429.4</v>
      </c>
      <c r="F623">
        <v>1478.5</v>
      </c>
      <c r="G623" s="114">
        <f t="shared" si="143"/>
        <v>1773</v>
      </c>
      <c r="H623" s="114">
        <f t="shared" si="144"/>
        <v>1817.4</v>
      </c>
      <c r="I623" s="49">
        <f t="shared" si="145"/>
        <v>-2.4430505117200463</v>
      </c>
    </row>
    <row r="624" spans="1:9" x14ac:dyDescent="0.2">
      <c r="A624" s="30">
        <f t="shared" si="141"/>
        <v>43202</v>
      </c>
      <c r="C624">
        <v>331.7</v>
      </c>
      <c r="D624">
        <v>355.9</v>
      </c>
      <c r="E624">
        <v>1484.6</v>
      </c>
      <c r="F624">
        <v>1485.5</v>
      </c>
      <c r="G624" s="114">
        <f t="shared" si="143"/>
        <v>1816.3</v>
      </c>
      <c r="H624" s="114">
        <f t="shared" si="144"/>
        <v>1841.4</v>
      </c>
      <c r="I624" s="49">
        <f t="shared" si="145"/>
        <v>-1.3630932985771782</v>
      </c>
    </row>
    <row r="625" spans="1:10" x14ac:dyDescent="0.2">
      <c r="A625" s="30">
        <f t="shared" si="141"/>
        <v>43209</v>
      </c>
      <c r="C625">
        <v>331.9</v>
      </c>
      <c r="D625">
        <v>381.8</v>
      </c>
      <c r="E625">
        <v>1506.5</v>
      </c>
      <c r="F625">
        <v>1555.7</v>
      </c>
      <c r="G625" s="114">
        <f t="shared" si="143"/>
        <v>1838.4</v>
      </c>
      <c r="H625" s="114">
        <f t="shared" si="144"/>
        <v>1937.5</v>
      </c>
      <c r="I625" s="49">
        <f t="shared" si="145"/>
        <v>-5.1148387096774162</v>
      </c>
    </row>
    <row r="626" spans="1:10" x14ac:dyDescent="0.2">
      <c r="A626" s="30">
        <f t="shared" si="141"/>
        <v>43216</v>
      </c>
      <c r="C626">
        <v>292.39999999999998</v>
      </c>
      <c r="D626">
        <v>384.7</v>
      </c>
      <c r="E626">
        <v>1547.7</v>
      </c>
      <c r="F626">
        <v>1559.7</v>
      </c>
      <c r="G626" s="114">
        <f t="shared" si="143"/>
        <v>1840.1</v>
      </c>
      <c r="H626" s="114">
        <f t="shared" si="144"/>
        <v>1944.4</v>
      </c>
      <c r="I626" s="49">
        <f t="shared" si="145"/>
        <v>-5.3641226085167748</v>
      </c>
    </row>
    <row r="627" spans="1:10" x14ac:dyDescent="0.2">
      <c r="A627" s="30">
        <f t="shared" si="141"/>
        <v>43223</v>
      </c>
      <c r="C627">
        <v>300.89999999999998</v>
      </c>
      <c r="D627">
        <v>380.8</v>
      </c>
      <c r="E627">
        <v>1580.5</v>
      </c>
      <c r="F627">
        <v>1623.6</v>
      </c>
      <c r="G627" s="114">
        <f t="shared" si="143"/>
        <v>1881.4</v>
      </c>
      <c r="H627" s="114">
        <f t="shared" si="144"/>
        <v>2004.3999999999999</v>
      </c>
      <c r="I627" s="49">
        <f t="shared" si="145"/>
        <v>-6.136499700658538</v>
      </c>
      <c r="J627" s="118">
        <v>118</v>
      </c>
    </row>
    <row r="628" spans="1:10" x14ac:dyDescent="0.2">
      <c r="A628" s="30">
        <f t="shared" si="141"/>
        <v>43230</v>
      </c>
      <c r="C628">
        <v>303.8</v>
      </c>
      <c r="D628">
        <v>379.3</v>
      </c>
      <c r="E628">
        <v>1622.6</v>
      </c>
      <c r="F628">
        <v>1627.1</v>
      </c>
      <c r="G628" s="114">
        <f t="shared" si="143"/>
        <v>1926.3999999999999</v>
      </c>
      <c r="H628" s="114">
        <f t="shared" si="144"/>
        <v>2006.3999999999999</v>
      </c>
      <c r="I628" s="49">
        <f t="shared" si="145"/>
        <v>-3.9872408293460948</v>
      </c>
      <c r="J628" s="118">
        <v>118</v>
      </c>
    </row>
    <row r="629" spans="1:10" x14ac:dyDescent="0.2">
      <c r="A629" s="30">
        <f t="shared" si="141"/>
        <v>43237</v>
      </c>
      <c r="C629">
        <v>296.7</v>
      </c>
      <c r="D629" s="118">
        <v>371.9</v>
      </c>
      <c r="E629" s="118">
        <v>1633.3</v>
      </c>
      <c r="F629" s="118">
        <v>1660</v>
      </c>
      <c r="G629" s="114">
        <f t="shared" si="143"/>
        <v>1930</v>
      </c>
      <c r="H629" s="114">
        <f t="shared" si="144"/>
        <v>2031.9</v>
      </c>
      <c r="I629" s="49">
        <f t="shared" si="145"/>
        <v>-5.0150105812293955</v>
      </c>
      <c r="J629" s="118">
        <v>118</v>
      </c>
    </row>
    <row r="630" spans="1:10" x14ac:dyDescent="0.2">
      <c r="A630" s="30">
        <f t="shared" si="141"/>
        <v>43244</v>
      </c>
      <c r="C630">
        <v>276.60000000000002</v>
      </c>
      <c r="D630" s="118">
        <v>395.4</v>
      </c>
      <c r="E630" s="118">
        <v>1744.8</v>
      </c>
      <c r="F630" s="118">
        <v>1683.7</v>
      </c>
      <c r="G630" s="114">
        <f t="shared" si="143"/>
        <v>2021.4</v>
      </c>
      <c r="H630" s="114">
        <f t="shared" si="144"/>
        <v>2079.1</v>
      </c>
      <c r="I630" s="49">
        <f t="shared" si="145"/>
        <v>-2.7752392862296138</v>
      </c>
      <c r="J630" s="118">
        <v>118.4</v>
      </c>
    </row>
    <row r="631" spans="1:10" x14ac:dyDescent="0.2">
      <c r="A631" s="30">
        <f t="shared" si="141"/>
        <v>43251</v>
      </c>
      <c r="C631">
        <v>283.3</v>
      </c>
      <c r="D631" s="118">
        <v>389</v>
      </c>
      <c r="E631" s="118">
        <v>1754.5</v>
      </c>
      <c r="F631" s="118">
        <v>1688.1</v>
      </c>
      <c r="G631" s="114">
        <f t="shared" si="143"/>
        <v>2037.8</v>
      </c>
      <c r="H631" s="114">
        <f t="shared" si="144"/>
        <v>2077.1</v>
      </c>
      <c r="I631" s="49">
        <f t="shared" si="145"/>
        <v>-1.892061046651583</v>
      </c>
      <c r="J631" s="118">
        <v>119.7</v>
      </c>
    </row>
    <row r="632" spans="1:10" x14ac:dyDescent="0.2">
      <c r="A632" s="30">
        <f t="shared" si="141"/>
        <v>43258</v>
      </c>
      <c r="C632">
        <v>342.7</v>
      </c>
      <c r="D632" s="118">
        <v>381.3</v>
      </c>
      <c r="E632" s="118">
        <v>1759.9</v>
      </c>
      <c r="F632" s="118">
        <v>1748.4</v>
      </c>
      <c r="G632" s="114">
        <f t="shared" si="143"/>
        <v>2102.6</v>
      </c>
      <c r="H632" s="114">
        <f t="shared" si="144"/>
        <v>2129.7000000000003</v>
      </c>
      <c r="I632" s="49">
        <f t="shared" si="145"/>
        <v>-1.2724796919754144</v>
      </c>
      <c r="J632" s="118">
        <v>119.6</v>
      </c>
    </row>
    <row r="633" spans="1:10" x14ac:dyDescent="0.2">
      <c r="A633" s="30">
        <f t="shared" si="141"/>
        <v>43265</v>
      </c>
      <c r="C633">
        <v>376.3</v>
      </c>
      <c r="D633" s="118">
        <v>373</v>
      </c>
      <c r="E633" s="118">
        <v>1781</v>
      </c>
      <c r="F633" s="118">
        <v>1760.8</v>
      </c>
      <c r="G633" s="114">
        <f t="shared" si="143"/>
        <v>2157.3000000000002</v>
      </c>
      <c r="H633" s="114">
        <f t="shared" si="144"/>
        <v>2133.8000000000002</v>
      </c>
      <c r="I633" s="49">
        <f t="shared" si="145"/>
        <v>1.1013215859030812</v>
      </c>
      <c r="J633" s="118">
        <v>142.69999999999999</v>
      </c>
    </row>
    <row r="634" spans="1:10" x14ac:dyDescent="0.2">
      <c r="A634" s="30">
        <f t="shared" si="141"/>
        <v>43272</v>
      </c>
      <c r="C634">
        <v>369.7</v>
      </c>
      <c r="D634" s="118">
        <v>375.7</v>
      </c>
      <c r="E634" s="118">
        <v>1801.1</v>
      </c>
      <c r="F634" s="118">
        <v>1765</v>
      </c>
      <c r="G634" s="114">
        <f t="shared" ref="G634:H640" si="146">+C634+E634</f>
        <v>2170.7999999999997</v>
      </c>
      <c r="H634" s="114">
        <f t="shared" si="146"/>
        <v>2140.6999999999998</v>
      </c>
      <c r="I634" s="49">
        <f t="shared" ref="I634:I640" si="147">+(G634/H634-1)*100</f>
        <v>1.4060821226701492</v>
      </c>
      <c r="J634" s="118">
        <v>142.69999999999999</v>
      </c>
    </row>
    <row r="635" spans="1:10" x14ac:dyDescent="0.2">
      <c r="A635" s="30">
        <f t="shared" si="141"/>
        <v>43279</v>
      </c>
      <c r="C635">
        <v>345.3</v>
      </c>
      <c r="D635">
        <v>319.60000000000002</v>
      </c>
      <c r="E635">
        <v>1905.8</v>
      </c>
      <c r="F635">
        <v>1816.4</v>
      </c>
      <c r="G635" s="114">
        <f t="shared" si="146"/>
        <v>2251.1</v>
      </c>
      <c r="H635" s="114">
        <f t="shared" si="146"/>
        <v>2136</v>
      </c>
      <c r="I635" s="49">
        <f t="shared" si="147"/>
        <v>5.3885767790262218</v>
      </c>
      <c r="J635" s="118">
        <v>160.80000000000001</v>
      </c>
    </row>
    <row r="636" spans="1:10" x14ac:dyDescent="0.2">
      <c r="A636" s="30">
        <f t="shared" si="141"/>
        <v>43286</v>
      </c>
      <c r="C636" s="118">
        <v>370</v>
      </c>
      <c r="D636">
        <v>324.8</v>
      </c>
      <c r="E636">
        <v>1915.8</v>
      </c>
      <c r="F636" s="118">
        <v>1831</v>
      </c>
      <c r="G636" s="114">
        <f t="shared" si="146"/>
        <v>2285.8000000000002</v>
      </c>
      <c r="H636" s="114">
        <f t="shared" si="146"/>
        <v>2155.8000000000002</v>
      </c>
      <c r="I636" s="49">
        <f t="shared" si="147"/>
        <v>6.0302439929492468</v>
      </c>
      <c r="J636" s="118">
        <v>160.9</v>
      </c>
    </row>
    <row r="637" spans="1:10" x14ac:dyDescent="0.2">
      <c r="A637" s="30">
        <f t="shared" si="141"/>
        <v>43293</v>
      </c>
      <c r="C637">
        <v>356.5</v>
      </c>
      <c r="D637">
        <v>382.8</v>
      </c>
      <c r="E637">
        <v>1931.9</v>
      </c>
      <c r="F637">
        <v>1842.7</v>
      </c>
      <c r="G637" s="114">
        <f t="shared" si="146"/>
        <v>2288.4</v>
      </c>
      <c r="H637" s="114">
        <f t="shared" si="146"/>
        <v>2225.5</v>
      </c>
      <c r="I637" s="49">
        <f t="shared" si="147"/>
        <v>2.8263311615367437</v>
      </c>
      <c r="J637" s="118">
        <v>160.9</v>
      </c>
    </row>
    <row r="638" spans="1:10" x14ac:dyDescent="0.2">
      <c r="A638" s="30">
        <f t="shared" si="141"/>
        <v>43300</v>
      </c>
      <c r="C638">
        <v>347.3</v>
      </c>
      <c r="D638">
        <v>325.89999999999998</v>
      </c>
      <c r="E638">
        <v>1948.1</v>
      </c>
      <c r="F638">
        <v>1926.9</v>
      </c>
      <c r="G638" s="114">
        <f t="shared" si="146"/>
        <v>2295.4</v>
      </c>
      <c r="H638" s="114">
        <f t="shared" si="146"/>
        <v>2252.8000000000002</v>
      </c>
      <c r="I638" s="49">
        <f t="shared" si="147"/>
        <v>1.8909801136363535</v>
      </c>
      <c r="J638" s="118">
        <v>161.1</v>
      </c>
    </row>
    <row r="639" spans="1:10" x14ac:dyDescent="0.2">
      <c r="A639" s="30">
        <f t="shared" si="141"/>
        <v>43307</v>
      </c>
      <c r="C639">
        <v>298.60000000000002</v>
      </c>
      <c r="D639">
        <v>313.3</v>
      </c>
      <c r="E639">
        <v>2020.3</v>
      </c>
      <c r="F639">
        <v>1934.7</v>
      </c>
      <c r="G639" s="114">
        <f t="shared" si="146"/>
        <v>2318.9</v>
      </c>
      <c r="H639" s="114">
        <f t="shared" si="146"/>
        <v>2248</v>
      </c>
      <c r="I639" s="49">
        <f t="shared" si="147"/>
        <v>3.153914590747342</v>
      </c>
      <c r="J639" s="118">
        <v>191.1</v>
      </c>
    </row>
    <row r="640" spans="1:10" x14ac:dyDescent="0.2">
      <c r="A640" s="30">
        <f t="shared" si="141"/>
        <v>43314</v>
      </c>
      <c r="C640">
        <v>272.89999999999998</v>
      </c>
      <c r="D640">
        <v>304.8</v>
      </c>
      <c r="E640">
        <v>2067.9</v>
      </c>
      <c r="F640">
        <v>1946.6</v>
      </c>
      <c r="G640" s="114">
        <f t="shared" si="146"/>
        <v>2340.8000000000002</v>
      </c>
      <c r="H640" s="114">
        <f t="shared" si="146"/>
        <v>2251.4</v>
      </c>
      <c r="I640" s="49">
        <f t="shared" si="147"/>
        <v>3.9708625743981596</v>
      </c>
      <c r="J640" s="118">
        <v>191.1</v>
      </c>
    </row>
    <row r="641" spans="1:1" x14ac:dyDescent="0.2">
      <c r="A641" s="30">
        <f t="shared" si="141"/>
        <v>43321</v>
      </c>
    </row>
    <row r="642" spans="1:1" x14ac:dyDescent="0.2">
      <c r="A642" s="30">
        <f t="shared" si="141"/>
        <v>43328</v>
      </c>
    </row>
    <row r="643" spans="1:1" x14ac:dyDescent="0.2">
      <c r="A643" s="30">
        <f t="shared" ref="A643:A706" si="148">+A642+7</f>
        <v>43335</v>
      </c>
    </row>
    <row r="644" spans="1:1" x14ac:dyDescent="0.2">
      <c r="A644" s="30">
        <f t="shared" si="148"/>
        <v>43342</v>
      </c>
    </row>
    <row r="645" spans="1:1" x14ac:dyDescent="0.2">
      <c r="A645" s="30">
        <f t="shared" si="148"/>
        <v>43349</v>
      </c>
    </row>
    <row r="646" spans="1:1" x14ac:dyDescent="0.2">
      <c r="A646" s="30">
        <f t="shared" si="148"/>
        <v>43356</v>
      </c>
    </row>
    <row r="647" spans="1:1" x14ac:dyDescent="0.2">
      <c r="A647" s="30">
        <f t="shared" si="148"/>
        <v>43363</v>
      </c>
    </row>
    <row r="648" spans="1:1" x14ac:dyDescent="0.2">
      <c r="A648" s="30">
        <f t="shared" si="148"/>
        <v>43370</v>
      </c>
    </row>
    <row r="649" spans="1:1" x14ac:dyDescent="0.2">
      <c r="A649" s="30">
        <f t="shared" si="148"/>
        <v>43377</v>
      </c>
    </row>
    <row r="650" spans="1:1" x14ac:dyDescent="0.2">
      <c r="A650" s="30">
        <f t="shared" si="148"/>
        <v>43384</v>
      </c>
    </row>
    <row r="651" spans="1:1" x14ac:dyDescent="0.2">
      <c r="A651" s="30">
        <f t="shared" si="148"/>
        <v>43391</v>
      </c>
    </row>
    <row r="652" spans="1:1" x14ac:dyDescent="0.2">
      <c r="A652" s="30">
        <f t="shared" si="148"/>
        <v>43398</v>
      </c>
    </row>
    <row r="653" spans="1:1" x14ac:dyDescent="0.2">
      <c r="A653" s="30">
        <f t="shared" si="148"/>
        <v>43405</v>
      </c>
    </row>
    <row r="654" spans="1:1" x14ac:dyDescent="0.2">
      <c r="A654" s="30">
        <f t="shared" si="148"/>
        <v>43412</v>
      </c>
    </row>
    <row r="655" spans="1:1" x14ac:dyDescent="0.2">
      <c r="A655" s="30">
        <f t="shared" si="148"/>
        <v>43419</v>
      </c>
    </row>
    <row r="656" spans="1:1" x14ac:dyDescent="0.2">
      <c r="A656" s="30">
        <f t="shared" si="148"/>
        <v>43426</v>
      </c>
    </row>
    <row r="657" spans="1:1" x14ac:dyDescent="0.2">
      <c r="A657" s="30">
        <f t="shared" si="148"/>
        <v>43433</v>
      </c>
    </row>
    <row r="658" spans="1:1" x14ac:dyDescent="0.2">
      <c r="A658" s="30">
        <f t="shared" si="148"/>
        <v>43440</v>
      </c>
    </row>
    <row r="659" spans="1:1" x14ac:dyDescent="0.2">
      <c r="A659" s="30">
        <f t="shared" si="148"/>
        <v>43447</v>
      </c>
    </row>
    <row r="660" spans="1:1" x14ac:dyDescent="0.2">
      <c r="A660" s="30">
        <f t="shared" si="148"/>
        <v>43454</v>
      </c>
    </row>
    <row r="661" spans="1:1" x14ac:dyDescent="0.2">
      <c r="A661" s="30">
        <f t="shared" si="148"/>
        <v>43461</v>
      </c>
    </row>
    <row r="662" spans="1:1" x14ac:dyDescent="0.2">
      <c r="A662" s="30">
        <f t="shared" si="148"/>
        <v>43468</v>
      </c>
    </row>
    <row r="663" spans="1:1" x14ac:dyDescent="0.2">
      <c r="A663" s="30">
        <f t="shared" si="148"/>
        <v>43475</v>
      </c>
    </row>
    <row r="664" spans="1:1" x14ac:dyDescent="0.2">
      <c r="A664" s="30">
        <f t="shared" si="148"/>
        <v>43482</v>
      </c>
    </row>
    <row r="665" spans="1:1" x14ac:dyDescent="0.2">
      <c r="A665" s="30">
        <f t="shared" si="148"/>
        <v>43489</v>
      </c>
    </row>
    <row r="666" spans="1:1" x14ac:dyDescent="0.2">
      <c r="A666" s="30">
        <f t="shared" si="148"/>
        <v>43496</v>
      </c>
    </row>
    <row r="667" spans="1:1" x14ac:dyDescent="0.2">
      <c r="A667" s="30">
        <f t="shared" si="148"/>
        <v>43503</v>
      </c>
    </row>
    <row r="668" spans="1:1" x14ac:dyDescent="0.2">
      <c r="A668" s="30">
        <f t="shared" si="148"/>
        <v>43510</v>
      </c>
    </row>
    <row r="669" spans="1:1" x14ac:dyDescent="0.2">
      <c r="A669" s="30">
        <f t="shared" si="148"/>
        <v>43517</v>
      </c>
    </row>
    <row r="670" spans="1:1" x14ac:dyDescent="0.2">
      <c r="A670" s="30">
        <f t="shared" si="148"/>
        <v>43524</v>
      </c>
    </row>
    <row r="671" spans="1:1" x14ac:dyDescent="0.2">
      <c r="A671" s="30">
        <f t="shared" si="148"/>
        <v>43531</v>
      </c>
    </row>
    <row r="672" spans="1:1" x14ac:dyDescent="0.2">
      <c r="A672" s="30">
        <f t="shared" si="148"/>
        <v>43538</v>
      </c>
    </row>
    <row r="673" spans="1:1" x14ac:dyDescent="0.2">
      <c r="A673" s="30">
        <f t="shared" si="148"/>
        <v>43545</v>
      </c>
    </row>
    <row r="674" spans="1:1" x14ac:dyDescent="0.2">
      <c r="A674" s="30">
        <f t="shared" si="148"/>
        <v>43552</v>
      </c>
    </row>
    <row r="675" spans="1:1" x14ac:dyDescent="0.2">
      <c r="A675" s="30">
        <f t="shared" si="148"/>
        <v>43559</v>
      </c>
    </row>
    <row r="676" spans="1:1" x14ac:dyDescent="0.2">
      <c r="A676" s="30">
        <f t="shared" si="148"/>
        <v>43566</v>
      </c>
    </row>
    <row r="677" spans="1:1" x14ac:dyDescent="0.2">
      <c r="A677" s="30">
        <f t="shared" si="148"/>
        <v>43573</v>
      </c>
    </row>
    <row r="678" spans="1:1" x14ac:dyDescent="0.2">
      <c r="A678" s="30">
        <f t="shared" si="148"/>
        <v>43580</v>
      </c>
    </row>
    <row r="679" spans="1:1" x14ac:dyDescent="0.2">
      <c r="A679" s="30">
        <f t="shared" si="148"/>
        <v>43587</v>
      </c>
    </row>
    <row r="680" spans="1:1" x14ac:dyDescent="0.2">
      <c r="A680" s="30">
        <f t="shared" si="148"/>
        <v>43594</v>
      </c>
    </row>
    <row r="681" spans="1:1" x14ac:dyDescent="0.2">
      <c r="A681" s="30">
        <f t="shared" si="148"/>
        <v>43601</v>
      </c>
    </row>
    <row r="682" spans="1:1" x14ac:dyDescent="0.2">
      <c r="A682" s="30">
        <f t="shared" si="148"/>
        <v>43608</v>
      </c>
    </row>
    <row r="683" spans="1:1" x14ac:dyDescent="0.2">
      <c r="A683" s="30">
        <f t="shared" si="148"/>
        <v>43615</v>
      </c>
    </row>
    <row r="684" spans="1:1" x14ac:dyDescent="0.2">
      <c r="A684" s="30">
        <f t="shared" si="148"/>
        <v>43622</v>
      </c>
    </row>
    <row r="685" spans="1:1" x14ac:dyDescent="0.2">
      <c r="A685" s="30">
        <f t="shared" si="148"/>
        <v>43629</v>
      </c>
    </row>
    <row r="686" spans="1:1" x14ac:dyDescent="0.2">
      <c r="A686" s="30">
        <f t="shared" si="148"/>
        <v>43636</v>
      </c>
    </row>
    <row r="687" spans="1:1" x14ac:dyDescent="0.2">
      <c r="A687" s="30">
        <f t="shared" si="148"/>
        <v>43643</v>
      </c>
    </row>
    <row r="688" spans="1:1" x14ac:dyDescent="0.2">
      <c r="A688" s="30">
        <f t="shared" si="148"/>
        <v>43650</v>
      </c>
    </row>
    <row r="689" spans="1:1" x14ac:dyDescent="0.2">
      <c r="A689" s="30">
        <f t="shared" si="148"/>
        <v>43657</v>
      </c>
    </row>
    <row r="690" spans="1:1" x14ac:dyDescent="0.2">
      <c r="A690" s="30">
        <f t="shared" si="148"/>
        <v>43664</v>
      </c>
    </row>
    <row r="691" spans="1:1" x14ac:dyDescent="0.2">
      <c r="A691" s="30">
        <f t="shared" si="148"/>
        <v>43671</v>
      </c>
    </row>
    <row r="692" spans="1:1" x14ac:dyDescent="0.2">
      <c r="A692" s="30">
        <f t="shared" si="148"/>
        <v>43678</v>
      </c>
    </row>
    <row r="693" spans="1:1" x14ac:dyDescent="0.2">
      <c r="A693" s="30">
        <f t="shared" si="148"/>
        <v>43685</v>
      </c>
    </row>
    <row r="694" spans="1:1" x14ac:dyDescent="0.2">
      <c r="A694" s="30">
        <f t="shared" si="148"/>
        <v>43692</v>
      </c>
    </row>
    <row r="695" spans="1:1" x14ac:dyDescent="0.2">
      <c r="A695" s="30">
        <f t="shared" si="148"/>
        <v>43699</v>
      </c>
    </row>
    <row r="696" spans="1:1" x14ac:dyDescent="0.2">
      <c r="A696" s="30">
        <f t="shared" si="148"/>
        <v>43706</v>
      </c>
    </row>
    <row r="697" spans="1:1" x14ac:dyDescent="0.2">
      <c r="A697" s="30">
        <f t="shared" si="148"/>
        <v>43713</v>
      </c>
    </row>
    <row r="698" spans="1:1" x14ac:dyDescent="0.2">
      <c r="A698" s="30">
        <f t="shared" si="148"/>
        <v>43720</v>
      </c>
    </row>
    <row r="699" spans="1:1" x14ac:dyDescent="0.2">
      <c r="A699" s="30">
        <f t="shared" si="148"/>
        <v>43727</v>
      </c>
    </row>
    <row r="700" spans="1:1" x14ac:dyDescent="0.2">
      <c r="A700" s="30">
        <f t="shared" si="148"/>
        <v>43734</v>
      </c>
    </row>
    <row r="701" spans="1:1" x14ac:dyDescent="0.2">
      <c r="A701" s="30">
        <f t="shared" si="148"/>
        <v>43741</v>
      </c>
    </row>
    <row r="702" spans="1:1" x14ac:dyDescent="0.2">
      <c r="A702" s="30">
        <f t="shared" si="148"/>
        <v>43748</v>
      </c>
    </row>
    <row r="703" spans="1:1" x14ac:dyDescent="0.2">
      <c r="A703" s="30">
        <f t="shared" si="148"/>
        <v>43755</v>
      </c>
    </row>
    <row r="704" spans="1:1" x14ac:dyDescent="0.2">
      <c r="A704" s="30">
        <f t="shared" si="148"/>
        <v>43762</v>
      </c>
    </row>
    <row r="705" spans="1:1" x14ac:dyDescent="0.2">
      <c r="A705" s="30">
        <f t="shared" si="148"/>
        <v>43769</v>
      </c>
    </row>
    <row r="706" spans="1:1" x14ac:dyDescent="0.2">
      <c r="A706" s="30">
        <f t="shared" si="148"/>
        <v>43776</v>
      </c>
    </row>
    <row r="707" spans="1:1" x14ac:dyDescent="0.2">
      <c r="A707" s="30">
        <f t="shared" ref="A707:A767" si="149">+A706+7</f>
        <v>43783</v>
      </c>
    </row>
    <row r="708" spans="1:1" x14ac:dyDescent="0.2">
      <c r="A708" s="30">
        <f t="shared" si="149"/>
        <v>43790</v>
      </c>
    </row>
    <row r="709" spans="1:1" x14ac:dyDescent="0.2">
      <c r="A709" s="30">
        <f t="shared" si="149"/>
        <v>43797</v>
      </c>
    </row>
    <row r="710" spans="1:1" x14ac:dyDescent="0.2">
      <c r="A710" s="30">
        <f t="shared" si="149"/>
        <v>43804</v>
      </c>
    </row>
    <row r="711" spans="1:1" x14ac:dyDescent="0.2">
      <c r="A711" s="30">
        <f t="shared" si="149"/>
        <v>43811</v>
      </c>
    </row>
    <row r="712" spans="1:1" x14ac:dyDescent="0.2">
      <c r="A712" s="30">
        <f t="shared" si="149"/>
        <v>43818</v>
      </c>
    </row>
    <row r="713" spans="1:1" x14ac:dyDescent="0.2">
      <c r="A713" s="30">
        <f t="shared" si="149"/>
        <v>43825</v>
      </c>
    </row>
    <row r="714" spans="1:1" x14ac:dyDescent="0.2">
      <c r="A714" s="30">
        <f t="shared" si="149"/>
        <v>43832</v>
      </c>
    </row>
    <row r="715" spans="1:1" x14ac:dyDescent="0.2">
      <c r="A715" s="30">
        <f t="shared" si="149"/>
        <v>43839</v>
      </c>
    </row>
    <row r="716" spans="1:1" x14ac:dyDescent="0.2">
      <c r="A716" s="30">
        <f t="shared" si="149"/>
        <v>43846</v>
      </c>
    </row>
    <row r="717" spans="1:1" x14ac:dyDescent="0.2">
      <c r="A717" s="30">
        <f t="shared" si="149"/>
        <v>43853</v>
      </c>
    </row>
    <row r="718" spans="1:1" x14ac:dyDescent="0.2">
      <c r="A718" s="30">
        <f t="shared" si="149"/>
        <v>43860</v>
      </c>
    </row>
    <row r="719" spans="1:1" x14ac:dyDescent="0.2">
      <c r="A719" s="30">
        <f t="shared" si="149"/>
        <v>43867</v>
      </c>
    </row>
    <row r="720" spans="1:1" x14ac:dyDescent="0.2">
      <c r="A720" s="30">
        <f t="shared" si="149"/>
        <v>43874</v>
      </c>
    </row>
    <row r="721" spans="1:1" x14ac:dyDescent="0.2">
      <c r="A721" s="30">
        <f t="shared" si="149"/>
        <v>43881</v>
      </c>
    </row>
    <row r="722" spans="1:1" x14ac:dyDescent="0.2">
      <c r="A722" s="30">
        <f t="shared" si="149"/>
        <v>43888</v>
      </c>
    </row>
    <row r="723" spans="1:1" x14ac:dyDescent="0.2">
      <c r="A723" s="30">
        <f t="shared" si="149"/>
        <v>43895</v>
      </c>
    </row>
    <row r="724" spans="1:1" x14ac:dyDescent="0.2">
      <c r="A724" s="30">
        <f t="shared" si="149"/>
        <v>43902</v>
      </c>
    </row>
    <row r="725" spans="1:1" x14ac:dyDescent="0.2">
      <c r="A725" s="30">
        <f t="shared" si="149"/>
        <v>43909</v>
      </c>
    </row>
    <row r="726" spans="1:1" x14ac:dyDescent="0.2">
      <c r="A726" s="30">
        <f t="shared" si="149"/>
        <v>43916</v>
      </c>
    </row>
    <row r="727" spans="1:1" x14ac:dyDescent="0.2">
      <c r="A727" s="30">
        <f t="shared" si="149"/>
        <v>43923</v>
      </c>
    </row>
    <row r="728" spans="1:1" x14ac:dyDescent="0.2">
      <c r="A728" s="30">
        <f t="shared" si="149"/>
        <v>43930</v>
      </c>
    </row>
    <row r="729" spans="1:1" x14ac:dyDescent="0.2">
      <c r="A729" s="30">
        <f t="shared" si="149"/>
        <v>43937</v>
      </c>
    </row>
    <row r="730" spans="1:1" x14ac:dyDescent="0.2">
      <c r="A730" s="30">
        <f t="shared" si="149"/>
        <v>43944</v>
      </c>
    </row>
    <row r="731" spans="1:1" x14ac:dyDescent="0.2">
      <c r="A731" s="30">
        <f t="shared" si="149"/>
        <v>43951</v>
      </c>
    </row>
    <row r="732" spans="1:1" x14ac:dyDescent="0.2">
      <c r="A732" s="30">
        <f t="shared" si="149"/>
        <v>43958</v>
      </c>
    </row>
    <row r="733" spans="1:1" x14ac:dyDescent="0.2">
      <c r="A733" s="30">
        <f t="shared" si="149"/>
        <v>43965</v>
      </c>
    </row>
    <row r="734" spans="1:1" x14ac:dyDescent="0.2">
      <c r="A734" s="30">
        <f t="shared" si="149"/>
        <v>43972</v>
      </c>
    </row>
    <row r="735" spans="1:1" x14ac:dyDescent="0.2">
      <c r="A735" s="30">
        <f t="shared" si="149"/>
        <v>43979</v>
      </c>
    </row>
    <row r="736" spans="1:1" x14ac:dyDescent="0.2">
      <c r="A736" s="30">
        <f t="shared" si="149"/>
        <v>43986</v>
      </c>
    </row>
    <row r="737" spans="1:1" x14ac:dyDescent="0.2">
      <c r="A737" s="30">
        <f t="shared" si="149"/>
        <v>43993</v>
      </c>
    </row>
    <row r="738" spans="1:1" x14ac:dyDescent="0.2">
      <c r="A738" s="30">
        <f t="shared" si="149"/>
        <v>44000</v>
      </c>
    </row>
    <row r="739" spans="1:1" x14ac:dyDescent="0.2">
      <c r="A739" s="30">
        <f t="shared" si="149"/>
        <v>44007</v>
      </c>
    </row>
    <row r="740" spans="1:1" x14ac:dyDescent="0.2">
      <c r="A740" s="30">
        <f t="shared" si="149"/>
        <v>44014</v>
      </c>
    </row>
    <row r="741" spans="1:1" x14ac:dyDescent="0.2">
      <c r="A741" s="30">
        <f t="shared" si="149"/>
        <v>44021</v>
      </c>
    </row>
    <row r="742" spans="1:1" x14ac:dyDescent="0.2">
      <c r="A742" s="30">
        <f t="shared" si="149"/>
        <v>44028</v>
      </c>
    </row>
    <row r="743" spans="1:1" x14ac:dyDescent="0.2">
      <c r="A743" s="30">
        <f t="shared" si="149"/>
        <v>44035</v>
      </c>
    </row>
    <row r="744" spans="1:1" x14ac:dyDescent="0.2">
      <c r="A744" s="30">
        <f t="shared" si="149"/>
        <v>44042</v>
      </c>
    </row>
    <row r="745" spans="1:1" x14ac:dyDescent="0.2">
      <c r="A745" s="30">
        <f t="shared" si="149"/>
        <v>44049</v>
      </c>
    </row>
    <row r="746" spans="1:1" x14ac:dyDescent="0.2">
      <c r="A746" s="30">
        <f t="shared" si="149"/>
        <v>44056</v>
      </c>
    </row>
    <row r="747" spans="1:1" x14ac:dyDescent="0.2">
      <c r="A747" s="30">
        <f t="shared" si="149"/>
        <v>44063</v>
      </c>
    </row>
    <row r="748" spans="1:1" x14ac:dyDescent="0.2">
      <c r="A748" s="30">
        <f t="shared" si="149"/>
        <v>44070</v>
      </c>
    </row>
    <row r="749" spans="1:1" x14ac:dyDescent="0.2">
      <c r="A749" s="30">
        <f t="shared" si="149"/>
        <v>44077</v>
      </c>
    </row>
    <row r="750" spans="1:1" x14ac:dyDescent="0.2">
      <c r="A750" s="30">
        <f t="shared" si="149"/>
        <v>44084</v>
      </c>
    </row>
    <row r="751" spans="1:1" x14ac:dyDescent="0.2">
      <c r="A751" s="30">
        <f t="shared" si="149"/>
        <v>44091</v>
      </c>
    </row>
    <row r="752" spans="1:1" x14ac:dyDescent="0.2">
      <c r="A752" s="30">
        <f t="shared" si="149"/>
        <v>44098</v>
      </c>
    </row>
    <row r="753" spans="1:1" x14ac:dyDescent="0.2">
      <c r="A753" s="30">
        <f t="shared" si="149"/>
        <v>44105</v>
      </c>
    </row>
    <row r="754" spans="1:1" x14ac:dyDescent="0.2">
      <c r="A754" s="30">
        <f t="shared" si="149"/>
        <v>44112</v>
      </c>
    </row>
    <row r="755" spans="1:1" x14ac:dyDescent="0.2">
      <c r="A755" s="30">
        <f t="shared" si="149"/>
        <v>44119</v>
      </c>
    </row>
    <row r="756" spans="1:1" x14ac:dyDescent="0.2">
      <c r="A756" s="30">
        <f t="shared" si="149"/>
        <v>44126</v>
      </c>
    </row>
    <row r="757" spans="1:1" x14ac:dyDescent="0.2">
      <c r="A757" s="30">
        <f t="shared" si="149"/>
        <v>44133</v>
      </c>
    </row>
    <row r="758" spans="1:1" x14ac:dyDescent="0.2">
      <c r="A758" s="30">
        <f t="shared" si="149"/>
        <v>44140</v>
      </c>
    </row>
    <row r="759" spans="1:1" x14ac:dyDescent="0.2">
      <c r="A759" s="30">
        <f t="shared" si="149"/>
        <v>44147</v>
      </c>
    </row>
    <row r="760" spans="1:1" x14ac:dyDescent="0.2">
      <c r="A760" s="30">
        <f t="shared" si="149"/>
        <v>44154</v>
      </c>
    </row>
    <row r="761" spans="1:1" x14ac:dyDescent="0.2">
      <c r="A761" s="30">
        <f t="shared" si="149"/>
        <v>44161</v>
      </c>
    </row>
    <row r="762" spans="1:1" x14ac:dyDescent="0.2">
      <c r="A762" s="30">
        <f t="shared" si="149"/>
        <v>44168</v>
      </c>
    </row>
    <row r="763" spans="1:1" x14ac:dyDescent="0.2">
      <c r="A763" s="30">
        <f t="shared" si="149"/>
        <v>44175</v>
      </c>
    </row>
    <row r="764" spans="1:1" x14ac:dyDescent="0.2">
      <c r="A764" s="30">
        <f t="shared" si="149"/>
        <v>44182</v>
      </c>
    </row>
    <row r="765" spans="1:1" x14ac:dyDescent="0.2">
      <c r="A765" s="30">
        <f t="shared" si="149"/>
        <v>44189</v>
      </c>
    </row>
    <row r="766" spans="1:1" x14ac:dyDescent="0.2">
      <c r="A766" s="30">
        <f t="shared" si="149"/>
        <v>44196</v>
      </c>
    </row>
    <row r="767" spans="1:1" x14ac:dyDescent="0.2">
      <c r="A767" s="30">
        <f t="shared" si="149"/>
        <v>44203</v>
      </c>
    </row>
  </sheetData>
  <mergeCells count="2">
    <mergeCell ref="E1:F1"/>
    <mergeCell ref="G1:H1"/>
  </mergeCells>
  <phoneticPr fontId="2" type="noConversion"/>
  <pageMargins left="0.75" right="0.75" top="1" bottom="1" header="0.5" footer="0.5"/>
  <pageSetup orientation="portrait" r:id="rId1"/>
  <headerFooter alignWithMargins="0"/>
  <ignoredErrors>
    <ignoredError sqref="I564:I61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GTR Soybean Table</vt:lpstr>
      <vt:lpstr>0802</vt:lpstr>
      <vt:lpstr>0726</vt:lpstr>
      <vt:lpstr>0719</vt:lpstr>
      <vt:lpstr>0712</vt:lpstr>
      <vt:lpstr>0705</vt:lpstr>
      <vt:lpstr>0628</vt:lpstr>
      <vt:lpstr>TOTAL US</vt:lpstr>
      <vt:lpstr>Japan</vt:lpstr>
      <vt:lpstr>China</vt:lpstr>
      <vt:lpstr>Taiwan</vt:lpstr>
      <vt:lpstr>Korea</vt:lpstr>
      <vt:lpstr>Indonesia</vt:lpstr>
      <vt:lpstr>EU</vt:lpstr>
      <vt:lpstr>Netherlands</vt:lpstr>
      <vt:lpstr>Egypt</vt:lpstr>
      <vt:lpstr>Mexico</vt:lpstr>
      <vt:lpstr>Top 5 Rankings</vt:lpstr>
      <vt:lpstr>Sheet2</vt:lpstr>
      <vt:lpstr>2012-13 weekly analysis</vt:lpstr>
      <vt:lpstr>'TOTAL US'!Print_Titles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McKinney, Christie Lynn</dc:creator>
  <cp:lastModifiedBy>Administrator</cp:lastModifiedBy>
  <cp:lastPrinted>2015-09-16T15:07:33Z</cp:lastPrinted>
  <dcterms:created xsi:type="dcterms:W3CDTF">2005-11-09T12:31:30Z</dcterms:created>
  <dcterms:modified xsi:type="dcterms:W3CDTF">2018-08-14T11:48:30Z</dcterms:modified>
</cp:coreProperties>
</file>