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<sst xmlns="http://schemas.openxmlformats.org/spreadsheetml/2006/main" count="41" uniqueCount="41">
  <si>
    <t>stn
</t>
  </si>
  <si>
    <t>bs</t>
  </si>
  <si>
    <t>is</t>
  </si>
  <si>
    <t>fs</t>
  </si>
  <si>
    <t>diff</t>
  </si>
  <si>
    <t>corr</t>
  </si>
  <si>
    <t>rl</t>
  </si>
  <si>
    <t>arl</t>
  </si>
  <si>
    <t>a13</t>
  </si>
  <si>
    <t>a1</t>
  </si>
  <si>
    <t>l21</t>
  </si>
  <si>
    <t>l25</t>
  </si>
  <si>
    <t>l13</t>
  </si>
  <si>
    <t>l12</t>
  </si>
  <si>
    <t>l11</t>
  </si>
  <si>
    <t>l15</t>
  </si>
  <si>
    <t>l14</t>
  </si>
  <si>
    <t>l24</t>
  </si>
  <si>
    <t>l23</t>
  </si>
  <si>
    <t>l22</t>
  </si>
  <si>
    <t>a13</t>
  </si>
  <si>
    <t>a2</t>
  </si>
  <si>
    <t>a3</t>
  </si>
  <si>
    <t>a4</t>
  </si>
  <si>
    <t>a5</t>
  </si>
  <si>
    <t>梯边地规</t>
  </si>
  <si>
    <t>a6</t>
  </si>
  <si>
    <t>梯边地规</t>
  </si>
  <si>
    <t>a7梯中</t>
  </si>
  <si>
    <t>a8梯顶</t>
  </si>
  <si>
    <t>tp</t>
  </si>
  <si>
    <t>a9</t>
  </si>
  <si>
    <t>a10</t>
  </si>
  <si>
    <t>a11</t>
  </si>
  <si>
    <t>a12</t>
  </si>
  <si>
    <t>a10</t>
  </si>
  <si>
    <t>a9</t>
  </si>
  <si>
    <t>a8</t>
  </si>
  <si>
    <t>a7</t>
  </si>
  <si>
    <t>tp</t>
  </si>
  <si>
    <t>a13</t>
  </si>
</sst>
</file>

<file path=xl/styles.xml><?xml version="1.0" encoding="utf-8"?>
<styleSheet xmlns="http://schemas.openxmlformats.org/spreadsheetml/2006/main">
  <numFmts count="66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0"/>
    <numFmt numFmtId="65" formatCode="0.000"/>
  </numFmts>
  <fonts count="45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189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9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88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0" fillId="183" borderId="183" xfId="0">
      <alignment vertical="center" wrapText="1"/>
    </xf>
    <xf numFmtId="0" fontId="40" fillId="183" borderId="183" xfId="0">
      <alignment horizontal="center" vertical="center"/>
    </xf>
    <xf numFmtId="0" fontId="40" fillId="183" borderId="183" xfId="0">
      <alignment horizontal="center" vertical="center" wrapText="1"/>
    </xf>
    <xf numFmtId="0" fontId="40" fillId="183" borderId="183" xfId="0">
      <alignment horizontal="center" vertical="top"/>
    </xf>
    <xf numFmtId="0" fontId="40" fillId="183" borderId="183" xfId="0">
      <alignment horizontal="center" vertical="top" wrapText="1"/>
    </xf>
    <xf numFmtId="0" fontId="40" fillId="183" borderId="183" xfId="0">
      <alignment horizontal="center" vertical="center"/>
    </xf>
    <xf numFmtId="0" fontId="40" fillId="168" borderId="168" xfId="0">
      <alignment horizontal="center" vertical="center"/>
    </xf>
    <xf numFmtId="0" fontId="35" fillId="162" borderId="162" xfId="0">
      <alignment horizontal="center" vertical="center"/>
    </xf>
    <xf numFmtId="0" fontId="40" fillId="183" borderId="183" xfId="0">
      <alignment horizontal="center" vertical="top"/>
    </xf>
    <xf numFmtId="0" fontId="40" fillId="168" borderId="168" xfId="0">
      <alignment horizontal="center" vertical="top"/>
    </xf>
    <xf numFmtId="0" fontId="35" fillId="162" borderId="162" xfId="0">
      <alignment horizontal="center" vertical="top"/>
    </xf>
    <xf numFmtId="0" fontId="40" fillId="168" borderId="168" xfId="0">
      <alignment horizontal="center" vertical="top"/>
    </xf>
    <xf numFmtId="64" fontId="40" fillId="183" borderId="183" xfId="0">
      <alignment horizontal="center" vertical="top"/>
    </xf>
    <xf numFmtId="64" fontId="40" fillId="168" borderId="168" xfId="0">
      <alignment horizontal="center" vertical="top"/>
    </xf>
    <xf numFmtId="64" fontId="40" fillId="183" borderId="183" xfId="0">
      <alignment horizontal="center" vertical="top"/>
    </xf>
    <xf numFmtId="64" fontId="40" fillId="168" borderId="168" xfId="0">
      <alignment horizontal="center" vertical="top"/>
    </xf>
    <xf numFmtId="64" fontId="35" fillId="162" borderId="162" xfId="0">
      <alignment horizontal="center" vertical="top"/>
    </xf>
    <xf numFmtId="0" fontId="40" fillId="168" borderId="168" xfId="0">
      <alignment vertical="center"/>
    </xf>
    <xf numFmtId="0" fontId="40" fillId="168" borderId="168" xfId="0">
      <alignment horizontal="center" vertical="top"/>
    </xf>
    <xf numFmtId="0" fontId="40" fillId="168" borderId="168" xfId="0">
      <alignment horizontal="center" vertical="top"/>
    </xf>
    <xf numFmtId="0" fontId="40" fillId="183" borderId="183" xfId="0">
      <alignment horizontal="center" vertical="top" wrapText="1"/>
    </xf>
    <xf numFmtId="0" fontId="40" fillId="183" borderId="183" xfId="0">
      <alignment horizontal="center" vertical="top"/>
    </xf>
    <xf numFmtId="0" fontId="40" fillId="183" borderId="183" xfId="0">
      <alignment horizontal="center" vertical="top"/>
    </xf>
    <xf numFmtId="0" fontId="35" fillId="162" borderId="162" xfId="0">
      <alignment horizontal="center" vertical="top"/>
    </xf>
    <xf numFmtId="0" fontId="40" fillId="147" borderId="147" xfId="0">
      <alignment horizontal="center" vertical="top"/>
    </xf>
    <xf numFmtId="64" fontId="40" fillId="147" borderId="147" xfId="0">
      <alignment horizontal="center" vertical="top"/>
    </xf>
    <xf numFmtId="0" fontId="25" fillId="120" borderId="120" xfId="0">
      <alignment horizontal="center" vertical="center"/>
    </xf>
    <xf numFmtId="0" fontId="30" fillId="126" borderId="126" xfId="0">
      <alignment horizontal="center" vertical="center"/>
    </xf>
    <xf numFmtId="0" fontId="25" fillId="126" borderId="126" xfId="0">
      <alignment horizontal="center" vertical="center"/>
    </xf>
    <xf numFmtId="0" fontId="25" fillId="120" borderId="120" xfId="0">
      <alignment horizontal="center" vertical="top"/>
    </xf>
    <xf numFmtId="0" fontId="25" fillId="126" borderId="126" xfId="0">
      <alignment horizontal="center" vertical="top"/>
    </xf>
    <xf numFmtId="0" fontId="30" fillId="126" borderId="126" xfId="0">
      <alignment horizontal="center" vertical="top"/>
    </xf>
    <xf numFmtId="64" fontId="25" fillId="120" borderId="120" xfId="0">
      <alignment horizontal="center" vertical="top"/>
    </xf>
    <xf numFmtId="64" fontId="25" fillId="126" borderId="126" xfId="0">
      <alignment horizontal="center" vertical="top"/>
    </xf>
    <xf numFmtId="64" fontId="30" fillId="126" borderId="126" xfId="0">
      <alignment horizontal="center" vertical="top"/>
    </xf>
    <xf numFmtId="64" fontId="40" fillId="126" borderId="126" xfId="0">
      <alignment horizontal="center" vertical="top"/>
    </xf>
    <xf numFmtId="0" fontId="30" fillId="126" borderId="188" xfId="0">
      <alignment vertical="center"/>
    </xf>
    <xf numFmtId="0" fontId="40" fillId="126" borderId="126" xfId="0">
      <alignment horizontal="center" vertical="top"/>
    </xf>
    <xf numFmtId="0" fontId="40" fillId="126" borderId="188" xfId="0">
      <alignment horizontal="center" vertical="top"/>
    </xf>
    <xf numFmtId="64" fontId="40" fillId="126" borderId="188" xfId="0">
      <alignment horizontal="center" vertical="top"/>
    </xf>
    <xf numFmtId="64" fontId="25" fillId="126" borderId="188" xfId="0">
      <alignment horizontal="center" vertical="top"/>
    </xf>
    <xf numFmtId="0" fontId="30" fillId="126" borderId="189" xfId="0">
      <alignment vertical="center"/>
    </xf>
    <xf numFmtId="0" fontId="40" fillId="183" borderId="189" xfId="0">
      <alignment horizontal="center" vertical="top"/>
    </xf>
    <xf numFmtId="64" fontId="40" fillId="183" borderId="189" xfId="0">
      <alignment horizontal="center" vertical="top"/>
    </xf>
    <xf numFmtId="64" fontId="30" fillId="126" borderId="189" xfId="0">
      <alignment horizontal="center" vertical="top"/>
    </xf>
    <xf numFmtId="0" fontId="30" fillId="126" borderId="188" xfId="0">
      <alignment vertical="center"/>
    </xf>
    <xf numFmtId="0" fontId="40" fillId="126" borderId="188" xfId="0">
      <alignment horizontal="center" vertical="top"/>
    </xf>
    <xf numFmtId="64" fontId="40" fillId="126" borderId="188" xfId="0">
      <alignment horizontal="center" vertical="top"/>
    </xf>
    <xf numFmtId="64" fontId="25" fillId="126" borderId="188" xfId="0">
      <alignment horizontal="center" vertical="top"/>
    </xf>
    <xf numFmtId="0" fontId="40" fillId="183" borderId="188" xfId="0">
      <alignment horizontal="center" vertical="top"/>
    </xf>
    <xf numFmtId="64" fontId="40" fillId="183" borderId="188" xfId="0">
      <alignment horizontal="center" vertical="top"/>
    </xf>
    <xf numFmtId="64" fontId="30" fillId="126" borderId="188" xfId="0">
      <alignment horizontal="center" vertical="top"/>
    </xf>
    <xf numFmtId="0" fontId="40" fillId="126" borderId="189" xfId="0">
      <alignment horizontal="center" vertical="top"/>
    </xf>
    <xf numFmtId="64" fontId="40" fillId="126" borderId="189" xfId="0">
      <alignment horizontal="center" vertical="top"/>
    </xf>
    <xf numFmtId="64" fontId="25" fillId="126" borderId="189" xfId="0">
      <alignment horizontal="center" vertical="top"/>
    </xf>
    <xf numFmtId="64" fontId="25" fillId="84" borderId="84" xfId="0">
      <alignment horizontal="center" vertical="top"/>
    </xf>
    <xf numFmtId="64" fontId="25" fillId="120" borderId="120" xfId="0">
      <alignment horizontal="center" vertical="top"/>
    </xf>
    <xf numFmtId="64" fontId="25" fillId="84" borderId="84" xfId="0">
      <alignment horizontal="center" vertical="top"/>
    </xf>
    <xf numFmtId="64" fontId="25" fillId="126" borderId="188" xfId="0">
      <alignment horizontal="center" vertical="top"/>
    </xf>
    <xf numFmtId="64" fontId="25" fillId="126" borderId="189" xfId="0">
      <alignment horizontal="center" vertical="top"/>
    </xf>
    <xf numFmtId="64" fontId="30" fillId="126" borderId="126" xfId="0">
      <alignment horizontal="center" vertical="top"/>
    </xf>
    <xf numFmtId="64" fontId="30" fillId="126" borderId="188" xfId="0">
      <alignment horizontal="center" vertical="top"/>
    </xf>
    <xf numFmtId="64" fontId="30" fillId="126" borderId="189" xfId="0">
      <alignment horizontal="center" vertical="top"/>
    </xf>
    <xf numFmtId="65" fontId="25" fillId="120" borderId="120" xfId="0">
      <alignment horizontal="center" vertical="top"/>
    </xf>
    <xf numFmtId="65" fontId="25" fillId="84" borderId="84" xfId="0">
      <alignment horizontal="center" vertical="top"/>
    </xf>
    <xf numFmtId="65" fontId="25" fillId="126" borderId="188" xfId="0">
      <alignment horizontal="center" vertical="top"/>
    </xf>
    <xf numFmtId="65" fontId="25" fillId="126" borderId="189" xfId="0">
      <alignment horizontal="center" vertical="top"/>
    </xf>
    <xf numFmtId="65" fontId="30" fillId="126" borderId="126" xfId="0">
      <alignment horizontal="center" vertical="top"/>
    </xf>
    <xf numFmtId="65" fontId="30" fillId="126" borderId="188" xfId="0">
      <alignment horizontal="center" vertical="top"/>
    </xf>
    <xf numFmtId="65" fontId="30" fillId="126" borderId="189" xfId="0">
      <alignment horizontal="center" vertical="top"/>
    </xf>
    <xf numFmtId="0" fontId="5" fillId="36" borderId="36" xfId="0">
      <alignment horizontal="center" vertical="center"/>
    </xf>
    <xf numFmtId="0" fontId="10" fillId="42" borderId="42" xfId="0">
      <alignment horizontal="center" vertical="center"/>
    </xf>
    <xf numFmtId="0" fontId="5" fillId="42" borderId="42" xfId="0">
      <alignment horizontal="center" vertical="center"/>
    </xf>
    <xf numFmtId="0" fontId="30" fillId="126" borderId="188" xfId="0">
      <alignment horizontal="center" vertical="center"/>
    </xf>
    <xf numFmtId="0" fontId="5" fillId="126" borderId="188" xfId="0">
      <alignment horizontal="center" vertical="center"/>
    </xf>
    <xf numFmtId="0" fontId="30" fillId="126" borderId="189" xfId="0">
      <alignment horizontal="center" vertical="center"/>
    </xf>
    <xf numFmtId="0" fontId="5" fillId="126" borderId="189" xfId="0">
      <alignment horizontal="center" vertical="center"/>
    </xf>
    <xf numFmtId="0" fontId="5" fillId="36" borderId="36" xfId="0">
      <alignment horizontal="center" vertical="top"/>
    </xf>
    <xf numFmtId="0" fontId="5" fillId="42" borderId="42" xfId="0">
      <alignment horizontal="center" vertical="top"/>
    </xf>
    <xf numFmtId="0" fontId="5" fillId="126" borderId="188" xfId="0">
      <alignment horizontal="center" vertical="top"/>
    </xf>
    <xf numFmtId="0" fontId="5" fillId="126" borderId="189" xfId="0">
      <alignment horizontal="center" vertical="top"/>
    </xf>
    <xf numFmtId="0" fontId="10" fillId="42" borderId="42" xfId="0">
      <alignment horizontal="center" vertical="top"/>
    </xf>
    <xf numFmtId="0" fontId="30" fillId="126" borderId="188" xfId="0">
      <alignment horizontal="center" vertical="top"/>
    </xf>
    <xf numFmtId="0" fontId="30" fillId="126" borderId="189" xfId="0">
      <alignment horizontal="center" vertical="top"/>
    </xf>
    <xf numFmtId="64" fontId="5" fillId="36" borderId="36" xfId="0" applyNumberFormat="1">
      <alignment horizontal="center" vertical="top"/>
    </xf>
    <xf numFmtId="0" fontId="5" fillId="21" borderId="21" xfId="0">
      <alignment horizontal="center" vertical="top"/>
    </xf>
    <xf numFmtId="64" fontId="5" fillId="21" borderId="21" xfId="0" applyNumberFormat="1">
      <alignment horizontal="center" vertical="top"/>
    </xf>
    <xf numFmtId="64" fontId="5" fillId="126" borderId="188" xfId="0" applyNumberFormat="1">
      <alignment horizontal="center" vertical="top"/>
    </xf>
    <xf numFmtId="64" fontId="5" fillId="126" borderId="189" xfId="0" applyNumberFormat="1">
      <alignment horizontal="center" vertical="top"/>
    </xf>
    <xf numFmtId="64" fontId="10" fillId="42" borderId="42" xfId="0" applyNumberFormat="1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E14" tabSelected="1" workbookViewId="0">
      <selection activeCell="G12" sqref="G12"/>
    </sheetView>
  </sheetViews>
  <sheetFormatPr defaultRowHeight="15.000000"/>
  <cols>
    <col min="1" max="1" style="201" width="6.062500" customWidth="1"/>
    <col min="2" max="2" style="212" width="6.062500" customWidth="1"/>
    <col min="3" max="3" style="210" width="5.937500" customWidth="1"/>
    <col min="4" max="4" style="212" width="6.062500" customWidth="1"/>
    <col min="5" max="5" style="230" width="6.187500" customWidth="1"/>
    <col min="6" max="6" style="261" width="3.312500" customWidth="1"/>
    <col min="7" max="7" style="230" width="8.062500" customWidth="1"/>
    <col min="8" max="8" style="282" width="8.937500" customWidth="1"/>
  </cols>
  <sheetData>
    <row r="1" spans="1:10" ht="14.500000" customHeight="1">
      <c r="A1" s="202" t="s">
        <v>0</v>
      </c>
      <c r="B1" s="212" t="s">
        <v>1</v>
      </c>
      <c r="C1" s="210" t="s">
        <v>2</v>
      </c>
      <c r="D1" s="214" t="s">
        <v>3</v>
      </c>
      <c r="E1" s="232" t="s">
        <v>4</v>
      </c>
      <c r="F1" s="265" t="s">
        <v>5</v>
      </c>
      <c r="G1" s="232" t="s">
        <v>6</v>
      </c>
      <c r="H1" s="287" t="s">
        <v>7</v>
      </c>
    </row>
    <row r="2" spans="1:10">
      <c r="A2" s="201" t="s">
        <v>8</v>
      </c>
      <c r="B2" s="212">
        <v>1.1648</v>
      </c>
      <c r="E2" s="232"/>
      <c r="F2" s="265">
        <v>0</v>
      </c>
      <c r="G2" s="232">
        <v>14.095</v>
      </c>
      <c r="H2" s="287">
        <f>G2+F2/1000</f>
        <v>14.095</v>
      </c>
    </row>
    <row r="3" spans="1:8">
      <c r="A3" s="201" t="s">
        <v>9</v>
      </c>
      <c r="B3" s="212"/>
      <c r="C3" s="210">
        <v>1.4189</v>
      </c>
      <c r="E3" s="232">
        <f>B2-C3</f>
        <v>-0.2541</v>
      </c>
      <c r="F3" s="265">
        <v>-0.1</v>
      </c>
      <c r="G3" s="232">
        <f>G2+E3</f>
        <v>13.8409</v>
      </c>
      <c r="H3" s="287">
        <f>G3+F3/1000</f>
        <v>13.8408</v>
      </c>
    </row>
    <row r="4" spans="1:8">
      <c r="A4" s="201" t="s">
        <v>10</v>
      </c>
      <c r="C4" s="210">
        <v>1.0277</v>
      </c>
      <c r="E4" s="232">
        <f>C3-C4</f>
        <v>0.3912</v>
      </c>
      <c r="F4" s="265">
        <v>-0.1</v>
      </c>
      <c r="G4" s="232">
        <f>G3+E4</f>
        <v>14.2321</v>
      </c>
      <c r="H4" s="287">
        <f>G4+F4/1000</f>
        <v>14.232</v>
      </c>
    </row>
    <row r="5" spans="1:8">
      <c r="A5" s="201" t="s">
        <v>11</v>
      </c>
      <c r="C5" s="210">
        <v>0.9056</v>
      </c>
      <c r="E5" s="232">
        <f>C4-C5</f>
        <v>0.1221</v>
      </c>
      <c r="F5" s="265">
        <v>-0.1</v>
      </c>
      <c r="G5" s="232">
        <f>G4+E5</f>
        <v>14.3542</v>
      </c>
      <c r="H5" s="287">
        <f>G5+F5/1000</f>
        <v>14.3541</v>
      </c>
    </row>
    <row r="6" spans="1:8">
      <c r="A6" s="201" t="s">
        <v>12</v>
      </c>
      <c r="B6" s="213">
        <v>1.416</v>
      </c>
      <c r="C6" s="210"/>
      <c r="D6" s="212">
        <v>0.8708</v>
      </c>
      <c r="E6" s="232">
        <f>C5-D6</f>
        <v>0.0347999999999999</v>
      </c>
      <c r="F6" s="265">
        <v>-0.1</v>
      </c>
      <c r="G6" s="232">
        <f>G5+E6</f>
        <v>14.389</v>
      </c>
      <c r="H6" s="287">
        <f>G6+F6/1000</f>
        <v>14.3889</v>
      </c>
    </row>
    <row r="7" spans="1:8">
      <c r="A7" s="201" t="s">
        <v>13</v>
      </c>
      <c r="C7" s="210">
        <v>1.558</v>
      </c>
      <c r="E7" s="232">
        <f>B6-C7</f>
        <v>-0.142</v>
      </c>
      <c r="F7" s="265">
        <v>-0.2</v>
      </c>
      <c r="G7" s="232">
        <f>G6+E7</f>
        <v>14.247</v>
      </c>
      <c r="H7" s="287">
        <f>G7+F7/1000</f>
        <v>14.2468</v>
      </c>
    </row>
    <row r="8" spans="1:8">
      <c r="A8" s="201" t="s">
        <v>14</v>
      </c>
      <c r="C8" s="210">
        <v>1.3928</v>
      </c>
      <c r="E8" s="232">
        <f>C7-C8</f>
        <v>0.1652</v>
      </c>
      <c r="F8" s="265">
        <v>-0.2</v>
      </c>
      <c r="G8" s="232">
        <f>G7+E8</f>
        <v>14.4122</v>
      </c>
      <c r="H8" s="287">
        <f>G8+F8/1000</f>
        <v>14.412</v>
      </c>
    </row>
    <row r="9" spans="1:8">
      <c r="A9" s="201" t="s">
        <v>15</v>
      </c>
      <c r="C9" s="210">
        <v>1.4439</v>
      </c>
      <c r="E9" s="232">
        <f>C8-C9</f>
        <v>-0.0510999999999999</v>
      </c>
      <c r="F9" s="265">
        <v>-0.2</v>
      </c>
      <c r="G9" s="232">
        <f>G8+E9</f>
        <v>14.3611</v>
      </c>
      <c r="H9" s="287">
        <f>G9+F9/1000</f>
        <v>14.3609</v>
      </c>
    </row>
    <row r="10" spans="1:8">
      <c r="A10" s="201" t="s">
        <v>16</v>
      </c>
      <c r="C10" s="210">
        <v>1.4839</v>
      </c>
      <c r="E10" s="232">
        <f>C9-C10</f>
        <v>-0.04</v>
      </c>
      <c r="F10" s="265">
        <v>-0.2</v>
      </c>
      <c r="G10" s="232">
        <f>G9+E10</f>
        <v>14.3211</v>
      </c>
      <c r="H10" s="287">
        <f>G10+F10/1000</f>
        <v>14.3209</v>
      </c>
    </row>
    <row r="11" spans="1:8">
      <c r="A11" s="201" t="s">
        <v>17</v>
      </c>
      <c r="C11" s="210">
        <v>1.5077</v>
      </c>
      <c r="E11" s="232">
        <f>C10-C11</f>
        <v>-0.0238</v>
      </c>
      <c r="F11" s="265">
        <v>-0.2</v>
      </c>
      <c r="G11" s="232">
        <f>G10+E11</f>
        <v>14.2973</v>
      </c>
      <c r="H11" s="287">
        <f>G11+F11/1000</f>
        <v>14.2971</v>
      </c>
    </row>
    <row r="12" spans="1:8" s="243" customFormat="1">
      <c r="A12" s="247" t="s">
        <v>18</v>
      </c>
      <c r="C12" s="248">
        <v>1.5222</v>
      </c>
      <c r="E12" s="249">
        <f>C11-C12</f>
        <v>-0.0145</v>
      </c>
      <c r="F12" s="266">
        <v>-0.2</v>
      </c>
      <c r="G12" s="249">
        <f>G11+E12</f>
        <v>14.2828</v>
      </c>
      <c r="H12" s="287">
        <f>G12+F12/1000</f>
        <v>14.2826</v>
      </c>
    </row>
    <row r="13" spans="1:8" s="239" customFormat="1">
      <c r="A13" s="240" t="s">
        <v>19</v>
      </c>
      <c r="C13" s="241">
        <v>1.5151</v>
      </c>
      <c r="E13" s="242">
        <f>C12-C13</f>
        <v>0.00710000000000011</v>
      </c>
      <c r="F13" s="267">
        <v>-0.2</v>
      </c>
      <c r="G13" s="242">
        <f>G12+E13</f>
        <v>14.2899</v>
      </c>
      <c r="H13" s="287">
        <f>G13+F13/1000</f>
        <v>14.2897</v>
      </c>
    </row>
    <row r="14" spans="1:8" s="243" customFormat="1">
      <c r="A14" s="247" t="s">
        <v>20</v>
      </c>
      <c r="B14" s="248">
        <v>1.0991</v>
      </c>
      <c r="D14" s="245"/>
      <c r="E14" s="249"/>
      <c r="F14" s="266">
        <v>0</v>
      </c>
      <c r="G14" s="249">
        <v>14.095</v>
      </c>
      <c r="H14" s="287">
        <f>G14+F14/1000</f>
        <v>14.095</v>
      </c>
    </row>
    <row r="15" spans="1:8">
      <c r="A15" s="201" t="s">
        <v>21</v>
      </c>
      <c r="C15" s="210">
        <v>1.5176</v>
      </c>
      <c r="E15" s="232">
        <f>B14-C15</f>
        <v>-0.4185</v>
      </c>
      <c r="F15" s="265">
        <v>-0.1</v>
      </c>
      <c r="G15" s="232">
        <f>G14+E15</f>
        <v>13.6765</v>
      </c>
      <c r="H15" s="287">
        <f>G15+F15/1000</f>
        <v>13.6764</v>
      </c>
    </row>
    <row r="16" spans="1:8">
      <c r="A16" s="201" t="s">
        <v>22</v>
      </c>
      <c r="C16" s="210">
        <v>1.5169</v>
      </c>
      <c r="E16" s="232">
        <f>C15-C16</f>
        <v>0.000700000000000145</v>
      </c>
      <c r="F16" s="265">
        <v>-0.1</v>
      </c>
      <c r="G16" s="232">
        <f>G15+E16</f>
        <v>13.6772</v>
      </c>
      <c r="H16" s="287">
        <f>G16+F16/1000</f>
        <v>13.6771</v>
      </c>
    </row>
    <row r="17" spans="1:8">
      <c r="A17" s="201" t="s">
        <v>23</v>
      </c>
      <c r="C17" s="210">
        <v>1.3321</v>
      </c>
      <c r="E17" s="232">
        <f>C16-C17</f>
        <v>0.1848</v>
      </c>
      <c r="F17" s="265">
        <v>-0.1</v>
      </c>
      <c r="G17" s="232">
        <f>G16+E17</f>
        <v>13.862</v>
      </c>
      <c r="H17" s="287">
        <f>G17+F17/1000</f>
        <v>13.8619</v>
      </c>
    </row>
    <row r="18" spans="1:8">
      <c r="A18" s="201" t="s">
        <v>24</v>
      </c>
      <c r="B18" s="212">
        <v>0.7355</v>
      </c>
      <c r="C18" s="210"/>
      <c r="D18" s="210">
        <v>0.827</v>
      </c>
      <c r="E18" s="232">
        <f>C17-D18</f>
        <v>0.5051</v>
      </c>
      <c r="F18" s="265">
        <v>-0.1</v>
      </c>
      <c r="G18" s="232">
        <f>G17+E18</f>
        <v>14.3671</v>
      </c>
      <c r="H18" s="287">
        <f>G18+F18/1000</f>
        <v>14.367</v>
      </c>
    </row>
    <row r="19" spans="1:8">
      <c r="A19" s="201" t="s">
        <v>25</v>
      </c>
      <c r="B19" s="212">
        <v>1.4896</v>
      </c>
      <c r="D19" s="212">
        <v>1.3204</v>
      </c>
      <c r="E19" s="232">
        <f>B18-D19</f>
        <v>-0.5849</v>
      </c>
      <c r="F19" s="265">
        <v>-0.2</v>
      </c>
      <c r="G19" s="232">
        <f>G18+E19</f>
        <v>13.7822</v>
      </c>
      <c r="H19" s="287">
        <f>G19+F19/1000</f>
        <v>13.782</v>
      </c>
    </row>
    <row r="20" spans="1:8">
      <c r="A20" s="201" t="s">
        <v>26</v>
      </c>
      <c r="C20" s="212">
        <v>1.1895</v>
      </c>
      <c r="D20" s="212"/>
      <c r="E20" s="232">
        <f>B19-C20</f>
        <v>0.3001</v>
      </c>
      <c r="F20" s="265">
        <v>-0.3</v>
      </c>
      <c r="G20" s="232">
        <f>G19+E20</f>
        <v>14.0823</v>
      </c>
      <c r="H20" s="287">
        <f>G20+F20/1000</f>
        <v>14.082</v>
      </c>
    </row>
    <row r="21" spans="1:8">
      <c r="A21" s="201" t="s">
        <v>27</v>
      </c>
      <c r="B21" s="212">
        <v>2.13</v>
      </c>
      <c r="D21" s="212">
        <v>1.4896</v>
      </c>
      <c r="E21" s="232">
        <f>C20-D21</f>
        <v>-0.3001</v>
      </c>
      <c r="F21" s="265">
        <v>-0.3</v>
      </c>
      <c r="G21" s="232">
        <f>G20+E21</f>
        <v>13.7822</v>
      </c>
      <c r="H21" s="287">
        <f>G21+F21/1000</f>
        <v>13.7819</v>
      </c>
    </row>
    <row r="22" spans="1:8">
      <c r="A22" s="201" t="s">
        <v>28</v>
      </c>
      <c r="B22" s="212">
        <v>4.3119</v>
      </c>
      <c r="D22" s="212">
        <v>0.1788</v>
      </c>
      <c r="E22" s="232">
        <f>B21-D22</f>
        <v>1.9512</v>
      </c>
      <c r="F22" s="265">
        <v>-0.4</v>
      </c>
      <c r="G22" s="232">
        <f>G21+E22</f>
        <v>15.7334</v>
      </c>
      <c r="H22" s="287">
        <f>G22+F22/1000</f>
        <v>15.733</v>
      </c>
    </row>
    <row r="23" spans="1:8">
      <c r="A23" s="201" t="s">
        <v>29</v>
      </c>
      <c r="C23" s="212">
        <v>0.5883</v>
      </c>
      <c r="D23" s="212"/>
      <c r="E23" s="232">
        <f>B22-C23</f>
        <v>3.7236</v>
      </c>
      <c r="F23" s="265">
        <v>-0.5</v>
      </c>
      <c r="G23" s="232">
        <f>G22+E23</f>
        <v>19.457</v>
      </c>
      <c r="H23" s="287">
        <f>G23+F23/1000</f>
        <v>19.4565</v>
      </c>
    </row>
    <row r="24" spans="1:8">
      <c r="A24" s="201" t="s">
        <v>30</v>
      </c>
      <c r="B24" s="212">
        <v>1.848</v>
      </c>
      <c r="D24" s="212">
        <v>1.1321</v>
      </c>
      <c r="E24" s="232">
        <f>C23-D24</f>
        <v>-0.5438</v>
      </c>
      <c r="F24" s="265">
        <v>-0.5</v>
      </c>
      <c r="G24" s="232">
        <f>G23+E24</f>
        <v>18.9132</v>
      </c>
      <c r="H24" s="287">
        <f>G24+F24/1000</f>
        <v>18.9127</v>
      </c>
    </row>
    <row r="25" spans="1:8">
      <c r="A25" s="201" t="s">
        <v>31</v>
      </c>
      <c r="B25" s="212">
        <v>1.9804</v>
      </c>
      <c r="D25" s="212">
        <v>1.3575</v>
      </c>
      <c r="E25" s="232">
        <f>B24-D25</f>
        <v>0.4905</v>
      </c>
      <c r="F25" s="265">
        <v>-0.6</v>
      </c>
      <c r="G25" s="232">
        <f>G24+E25</f>
        <v>19.4037</v>
      </c>
      <c r="H25" s="287">
        <f>G25+F25/1000</f>
        <v>19.4031</v>
      </c>
    </row>
    <row r="26" spans="1:8">
      <c r="A26" s="201" t="s">
        <v>32</v>
      </c>
      <c r="B26" s="212">
        <v>1.1786</v>
      </c>
      <c r="D26" s="212">
        <v>1.8602</v>
      </c>
      <c r="E26" s="232">
        <f>B25-D26</f>
        <v>0.1202</v>
      </c>
      <c r="F26" s="265">
        <v>-0.7</v>
      </c>
      <c r="G26" s="232">
        <f>G25+E26</f>
        <v>19.5239</v>
      </c>
      <c r="H26" s="287">
        <f>G26+F26/1000</f>
        <v>19.5232</v>
      </c>
    </row>
    <row r="27" spans="1:8">
      <c r="A27" s="201" t="s">
        <v>33</v>
      </c>
      <c r="C27" s="210">
        <v>1.9007</v>
      </c>
      <c r="E27" s="232">
        <f>B26-C27</f>
        <v>-0.7221</v>
      </c>
      <c r="F27" s="265">
        <v>-0.7</v>
      </c>
      <c r="G27" s="232">
        <f>G26+E27</f>
        <v>18.8018</v>
      </c>
      <c r="H27" s="287">
        <f>G27+F27/1000</f>
        <v>18.8011</v>
      </c>
    </row>
    <row r="28" spans="1:8">
      <c r="A28" s="201" t="s">
        <v>34</v>
      </c>
      <c r="C28" s="210">
        <v>2.5781</v>
      </c>
      <c r="E28" s="232">
        <f>C27-C28</f>
        <v>-0.6774</v>
      </c>
      <c r="F28" s="265">
        <v>-0.7</v>
      </c>
      <c r="G28" s="232">
        <f>G27+E28</f>
        <v>18.1244</v>
      </c>
      <c r="H28" s="287">
        <f>G28+F28/1000</f>
        <v>18.1237</v>
      </c>
    </row>
    <row r="29" spans="1:8">
      <c r="A29" s="201" t="s">
        <v>35</v>
      </c>
      <c r="B29" s="212">
        <v>2.0136</v>
      </c>
      <c r="D29" s="212">
        <v>1.1785</v>
      </c>
      <c r="E29" s="232">
        <f>C28-D29</f>
        <v>1.3996</v>
      </c>
      <c r="F29" s="265">
        <v>-0.7</v>
      </c>
      <c r="G29" s="232">
        <f>G28+E29</f>
        <v>19.524</v>
      </c>
      <c r="H29" s="287">
        <f>G29+F29/1000</f>
        <v>19.5233</v>
      </c>
    </row>
    <row r="30" spans="1:8">
      <c r="A30" s="201" t="s">
        <v>36</v>
      </c>
      <c r="B30" s="212">
        <v>1.3666</v>
      </c>
      <c r="D30" s="212">
        <v>2.1328</v>
      </c>
      <c r="E30" s="232">
        <f>B29-D30</f>
        <v>-0.1192</v>
      </c>
      <c r="F30" s="265">
        <v>-0.8</v>
      </c>
      <c r="G30" s="232">
        <f>G29+E30</f>
        <v>19.4048</v>
      </c>
      <c r="H30" s="287">
        <f>G30+F30/1000</f>
        <v>19.404</v>
      </c>
    </row>
    <row r="31" spans="1:8">
      <c r="A31" s="201" t="s">
        <v>37</v>
      </c>
      <c r="B31" s="212">
        <v>0.1709</v>
      </c>
      <c r="D31" s="212">
        <v>1.3153</v>
      </c>
      <c r="E31" s="232">
        <f>B30-D31</f>
        <v>0.0513000000000001</v>
      </c>
      <c r="F31" s="265">
        <v>-0.8</v>
      </c>
      <c r="G31" s="232">
        <f>G30+E31</f>
        <v>19.4561</v>
      </c>
      <c r="H31" s="287">
        <f>G31+F31/1000</f>
        <v>19.4553</v>
      </c>
    </row>
    <row r="32" spans="1:8">
      <c r="A32" s="222" t="s">
        <v>38</v>
      </c>
      <c r="B32" s="223">
        <v>0.207</v>
      </c>
      <c r="D32" s="212">
        <v>3.8929</v>
      </c>
      <c r="E32" s="232">
        <f>B31-D32</f>
        <v>-3.722</v>
      </c>
      <c r="F32" s="265">
        <v>-0.8</v>
      </c>
      <c r="G32" s="232">
        <f>G31+E32</f>
        <v>15.7341</v>
      </c>
      <c r="H32" s="287">
        <f>G32+F32/1000</f>
        <v>15.7333</v>
      </c>
    </row>
    <row r="33" spans="1:8">
      <c r="A33" s="201" t="s">
        <v>39</v>
      </c>
      <c r="B33" s="212">
        <v>0.5486</v>
      </c>
      <c r="D33" s="212">
        <v>1.346</v>
      </c>
      <c r="E33" s="232">
        <f>B32-D33</f>
        <v>-1.139</v>
      </c>
      <c r="F33" s="265">
        <v>-0.8</v>
      </c>
      <c r="G33" s="232">
        <f>G32+E33</f>
        <v>14.5951</v>
      </c>
      <c r="H33" s="287">
        <f>G33+F33/1000</f>
        <v>14.5943</v>
      </c>
    </row>
    <row r="34" spans="1:8">
      <c r="A34" s="201" t="s">
        <v>40</v>
      </c>
      <c r="D34" s="212">
        <v>1.0479</v>
      </c>
      <c r="E34" s="232">
        <f>B33-D34</f>
        <v>-0.4993</v>
      </c>
      <c r="F34" s="265">
        <v>-0.8</v>
      </c>
      <c r="G34" s="232">
        <f>G33+E34</f>
        <v>14.0958</v>
      </c>
      <c r="H34" s="287">
        <f>G34+F34/1000</f>
        <v>14.095</v>
      </c>
    </row>
    <row r="36" spans="2:9">
      <c r="B36" s="230">
        <f>SUM(B14:B34)</f>
        <v>19.0798</v>
      </c>
      <c r="C36" s="230"/>
      <c r="D36" s="230">
        <f>SUM(D14:D34)</f>
        <v>19.079</v>
      </c>
      <c r="E36" s="230">
        <f>SUM(E14:E34)</f>
        <v>0.00079999999999858</v>
      </c>
      <c r="F36" s="261"/>
      <c r="H36" s="287"/>
    </row>
    <row r="38" spans="2:9">
      <c r="B38" s="212">
        <f>B36-D36</f>
        <v>0.000800000000001688</v>
      </c>
      <c r="H38" s="28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