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illiama/Library/Mobile Documents/com~apple~CloudDocs/William's Cloud/Oxford/Small Group Project/Modelling Playground/Thai-PandaPower/"/>
    </mc:Choice>
  </mc:AlternateContent>
  <xr:revisionPtr revIDLastSave="0" documentId="13_ncr:1_{B187A166-4DD3-2B4F-9656-72ABA48630D4}" xr6:coauthVersionLast="47" xr6:coauthVersionMax="47" xr10:uidLastSave="{00000000-0000-0000-0000-000000000000}"/>
  <bookViews>
    <workbookView xWindow="3060" yWindow="760" windowWidth="24400" windowHeight="13720" xr2:uid="{D3764318-3051-D04F-B9CB-11876FC0CA1B}"/>
  </bookViews>
  <sheets>
    <sheet name="buses" sheetId="1" r:id="rId1"/>
    <sheet name="lines" sheetId="2" r:id="rId2"/>
    <sheet name="loads" sheetId="3" r:id="rId3"/>
    <sheet name="ge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" l="1"/>
  <c r="F7" i="3"/>
  <c r="F6" i="3"/>
  <c r="E6" i="3"/>
  <c r="F3" i="3"/>
  <c r="F4" i="3"/>
  <c r="F5" i="3"/>
  <c r="F2" i="3"/>
  <c r="E3" i="3"/>
  <c r="E4" i="3"/>
  <c r="E5" i="3"/>
  <c r="E2" i="3"/>
  <c r="D3" i="3"/>
  <c r="D4" i="3"/>
  <c r="D5" i="3"/>
  <c r="D2" i="3"/>
  <c r="D9" i="4"/>
</calcChain>
</file>

<file path=xl/sharedStrings.xml><?xml version="1.0" encoding="utf-8"?>
<sst xmlns="http://schemas.openxmlformats.org/spreadsheetml/2006/main" count="93" uniqueCount="65">
  <si>
    <t>bus_id</t>
  </si>
  <si>
    <t>name</t>
  </si>
  <si>
    <t>vn_kv</t>
  </si>
  <si>
    <t>geodata</t>
  </si>
  <si>
    <t>North</t>
  </si>
  <si>
    <t>(99.465678, 17.876223)</t>
  </si>
  <si>
    <t>Northeast</t>
  </si>
  <si>
    <t>(103.376811, 16.659276)</t>
  </si>
  <si>
    <t>Bangkok</t>
  </si>
  <si>
    <t>(100.516049, 13.687099)</t>
  </si>
  <si>
    <t>South</t>
  </si>
  <si>
    <t>(99.509623, 8.104839)</t>
  </si>
  <si>
    <t>from_bus</t>
  </si>
  <si>
    <t>to_bus</t>
  </si>
  <si>
    <t>length_km</t>
  </si>
  <si>
    <t>cable_type</t>
  </si>
  <si>
    <t>bundle_no</t>
  </si>
  <si>
    <t>Dm</t>
  </si>
  <si>
    <t>A</t>
  </si>
  <si>
    <t>Rb</t>
  </si>
  <si>
    <t>r_ohm_per_km</t>
  </si>
  <si>
    <t>x_ohm_per_km</t>
  </si>
  <si>
    <t>c_nf_per_km</t>
  </si>
  <si>
    <t>max_i_ka</t>
  </si>
  <si>
    <t>cables</t>
  </si>
  <si>
    <t>location</t>
  </si>
  <si>
    <t>Thrasher</t>
  </si>
  <si>
    <t>overhead</t>
  </si>
  <si>
    <t>use this to switch between cable types</t>
  </si>
  <si>
    <t>cable used:</t>
  </si>
  <si>
    <t>Cable type</t>
  </si>
  <si>
    <t>Area</t>
  </si>
  <si>
    <t>Resistance at 25</t>
  </si>
  <si>
    <t>Inductance</t>
  </si>
  <si>
    <t>Capacitance</t>
  </si>
  <si>
    <t>page 4, Condor from :https://www.elandcables.com/media/38193/acsr-astm-b-aluminium-conductor-steel-reinforced.pdf</t>
  </si>
  <si>
    <t>OVERHEAD</t>
  </si>
  <si>
    <t>Peacock</t>
  </si>
  <si>
    <t>N/A</t>
  </si>
  <si>
    <t>Merlin</t>
  </si>
  <si>
    <t>https://www.elandcables.com/media/38193/acsr-astm-b-aluminium-conductor-steel-reinforced.pdf</t>
  </si>
  <si>
    <t>demand_share</t>
  </si>
  <si>
    <t>power_p_mw</t>
  </si>
  <si>
    <t>power_q_mvar</t>
  </si>
  <si>
    <t>power_s</t>
  </si>
  <si>
    <t>gen_id</t>
  </si>
  <si>
    <t>p_mw</t>
  </si>
  <si>
    <t>x</t>
  </si>
  <si>
    <t>y</t>
  </si>
  <si>
    <t>z</t>
  </si>
  <si>
    <t>a</t>
  </si>
  <si>
    <t>Thai is 49GW</t>
  </si>
  <si>
    <t>https://iea.blob.core.windows.net/assets/dd5b10b2-b655-4c7d-8c09-d3d7efe6bd50/ThailandsCleanElectricityTransition.pdf</t>
  </si>
  <si>
    <t>Ruoya</t>
  </si>
  <si>
    <t>Willi</t>
  </si>
  <si>
    <t>(103.6520,16.0538)</t>
  </si>
  <si>
    <t>(104.8473, 14)</t>
  </si>
  <si>
    <t>Laos_central2</t>
  </si>
  <si>
    <t>Laos_south</t>
  </si>
  <si>
    <t>Hong Sa</t>
  </si>
  <si>
    <t></t>
  </si>
  <si>
    <t>(101.583063, 19.763319)</t>
  </si>
  <si>
    <t>Nam Ngum</t>
  </si>
  <si>
    <t>https://www.ceicdata.com/en/thailand/electricity-statistics/electricity-peak-demand-net</t>
  </si>
  <si>
    <t>102.547381, 18.483688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</si>
</sst>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2"/>
      <color rgb="FF000000"/>
      <name val="Arial"/>
      <family val="2"/>
    </font>
    <font>
      <sz val="18"/>
      <color rgb="FF1A73E8"/>
      <name val="Google Symbols"/>
    </font>
    <font>
      <sz val="12"/>
      <color rgb="FF1A73E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0" xfId="0" applyFont="1"/>
    <xf numFmtId="11" fontId="1" fillId="0" borderId="0" xfId="0" applyNumberFormat="1" applyFont="1"/>
    <xf numFmtId="0" fontId="3" fillId="0" borderId="0" xfId="1" applyFont="1" applyAlignment="1">
      <alignment horizontal="right"/>
    </xf>
    <xf numFmtId="0" fontId="3" fillId="0" borderId="0" xfId="1" applyFont="1" applyAlignment="1">
      <alignment horizontal="left"/>
    </xf>
    <xf numFmtId="0" fontId="4" fillId="0" borderId="0" xfId="1" applyFont="1" applyAlignment="1">
      <alignment horizontal="right"/>
    </xf>
    <xf numFmtId="0" fontId="5" fillId="0" borderId="0" xfId="0" applyFont="1"/>
    <xf numFmtId="0" fontId="6" fillId="0" borderId="0" xfId="0" applyFont="1"/>
    <xf numFmtId="0" fontId="7" fillId="0" borderId="0" xfId="0" applyFont="1"/>
    <xf numFmtId="3" fontId="0" fillId="0" borderId="0" xfId="0" applyNumberFormat="1"/>
  </cellXfs>
  <cellStyles count="2">
    <cellStyle name="Normal" xfId="0" builtinId="0"/>
    <cellStyle name="Normal 2" xfId="1" xr:uid="{D498BBD2-4B80-C34B-8B2F-6914AE2ED03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8006A-4D90-304B-84D2-9F4A420FC89B}">
  <dimension ref="A1:G9"/>
  <sheetViews>
    <sheetView tabSelected="1" workbookViewId="0">
      <selection activeCell="H13" sqref="H13"/>
    </sheetView>
  </sheetViews>
  <sheetFormatPr baseColWidth="10" defaultRowHeight="16"/>
  <cols>
    <col min="4" max="4" width="21.832031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</row>
    <row r="2" spans="1:7">
      <c r="A2" s="1">
        <v>0</v>
      </c>
      <c r="B2" s="1" t="s">
        <v>4</v>
      </c>
      <c r="C2" s="1">
        <v>500</v>
      </c>
      <c r="D2" s="1" t="s">
        <v>5</v>
      </c>
    </row>
    <row r="3" spans="1:7">
      <c r="A3" s="1">
        <v>1</v>
      </c>
      <c r="B3" s="1" t="s">
        <v>6</v>
      </c>
      <c r="C3" s="1">
        <v>230</v>
      </c>
      <c r="D3" s="1" t="s">
        <v>7</v>
      </c>
    </row>
    <row r="4" spans="1:7">
      <c r="A4" s="1">
        <v>2</v>
      </c>
      <c r="B4" s="1" t="s">
        <v>8</v>
      </c>
      <c r="C4" s="1">
        <v>500</v>
      </c>
      <c r="D4" s="1" t="s">
        <v>9</v>
      </c>
    </row>
    <row r="5" spans="1:7">
      <c r="A5" s="1">
        <v>3</v>
      </c>
      <c r="B5" s="1" t="s">
        <v>10</v>
      </c>
      <c r="C5" s="1">
        <v>230</v>
      </c>
      <c r="D5" s="1" t="s">
        <v>11</v>
      </c>
    </row>
    <row r="6" spans="1:7">
      <c r="A6" s="3">
        <v>4</v>
      </c>
      <c r="B6" s="4" t="s">
        <v>59</v>
      </c>
      <c r="C6" s="5">
        <v>500</v>
      </c>
      <c r="D6" s="6" t="s">
        <v>61</v>
      </c>
    </row>
    <row r="7" spans="1:7">
      <c r="A7" s="3">
        <v>5</v>
      </c>
      <c r="B7" s="4" t="s">
        <v>62</v>
      </c>
      <c r="C7" s="5">
        <v>115</v>
      </c>
      <c r="D7" t="s">
        <v>64</v>
      </c>
    </row>
    <row r="8" spans="1:7" ht="23">
      <c r="A8" s="3">
        <v>6</v>
      </c>
      <c r="B8" s="4" t="s">
        <v>57</v>
      </c>
      <c r="C8" s="5">
        <v>115</v>
      </c>
      <c r="D8" s="5" t="s">
        <v>55</v>
      </c>
      <c r="F8" s="7" t="s">
        <v>60</v>
      </c>
      <c r="G8" s="8"/>
    </row>
    <row r="9" spans="1:7">
      <c r="A9" s="3">
        <v>7</v>
      </c>
      <c r="B9" s="4" t="s">
        <v>58</v>
      </c>
      <c r="C9" s="5">
        <v>115</v>
      </c>
      <c r="D9" s="5" t="s">
        <v>56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51210-D4A9-FA40-ABBE-75E4FA51A6A8}">
  <dimension ref="A1:O27"/>
  <sheetViews>
    <sheetView workbookViewId="0">
      <selection activeCell="G12" sqref="G12"/>
    </sheetView>
  </sheetViews>
  <sheetFormatPr baseColWidth="10" defaultRowHeight="16"/>
  <cols>
    <col min="4" max="4" width="15.5" customWidth="1"/>
  </cols>
  <sheetData>
    <row r="1" spans="1:15">
      <c r="A1" s="1" t="s">
        <v>12</v>
      </c>
      <c r="B1" s="1" t="s">
        <v>13</v>
      </c>
      <c r="C1" s="1" t="s">
        <v>14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</row>
    <row r="2" spans="1:15">
      <c r="A2" s="1">
        <v>0</v>
      </c>
      <c r="B2" s="1">
        <v>2</v>
      </c>
      <c r="C2" s="1">
        <v>500</v>
      </c>
      <c r="D2" s="1">
        <v>0.01</v>
      </c>
      <c r="E2" s="1">
        <v>0.01</v>
      </c>
      <c r="F2" s="2">
        <v>1.0000000000000001E-9</v>
      </c>
      <c r="G2" s="1">
        <v>30</v>
      </c>
      <c r="H2" s="1">
        <v>3</v>
      </c>
      <c r="I2" s="1" t="s">
        <v>27</v>
      </c>
      <c r="J2" s="1" t="s">
        <v>26</v>
      </c>
      <c r="K2" s="1">
        <v>2</v>
      </c>
      <c r="L2" s="1">
        <v>12</v>
      </c>
      <c r="M2" s="1">
        <v>1711.4</v>
      </c>
      <c r="N2" s="1">
        <v>9.5346210000000001E-2</v>
      </c>
    </row>
    <row r="3" spans="1:15">
      <c r="A3" s="1">
        <v>2</v>
      </c>
      <c r="B3" s="1">
        <v>1</v>
      </c>
      <c r="C3" s="1">
        <v>500</v>
      </c>
      <c r="D3" s="1">
        <v>0.01</v>
      </c>
      <c r="E3" s="1">
        <v>0.01</v>
      </c>
      <c r="F3" s="2">
        <v>1.0000000000000001E-9</v>
      </c>
      <c r="G3" s="1">
        <v>20</v>
      </c>
      <c r="H3" s="1">
        <v>3</v>
      </c>
      <c r="I3" s="1" t="s">
        <v>27</v>
      </c>
      <c r="J3" s="1" t="s">
        <v>26</v>
      </c>
      <c r="K3" s="1">
        <v>2</v>
      </c>
      <c r="L3" s="1">
        <v>12</v>
      </c>
      <c r="M3" s="1">
        <v>1711.4</v>
      </c>
      <c r="N3" s="1">
        <v>9.5346210000000001E-2</v>
      </c>
    </row>
    <row r="4" spans="1:15">
      <c r="A4" s="1">
        <v>2</v>
      </c>
      <c r="B4" s="1">
        <v>3</v>
      </c>
      <c r="C4" s="1">
        <v>400</v>
      </c>
      <c r="D4" s="1">
        <v>0.01</v>
      </c>
      <c r="E4" s="1">
        <v>0.01</v>
      </c>
      <c r="F4" s="2">
        <v>1.0000000000000001E-9</v>
      </c>
      <c r="G4" s="1">
        <v>20</v>
      </c>
      <c r="H4" s="1">
        <v>3</v>
      </c>
      <c r="I4" s="1" t="s">
        <v>27</v>
      </c>
      <c r="J4" s="1" t="s">
        <v>26</v>
      </c>
      <c r="K4" s="1">
        <v>2</v>
      </c>
      <c r="L4" s="1">
        <v>12</v>
      </c>
      <c r="M4" s="1">
        <v>1711.4</v>
      </c>
      <c r="N4" s="1">
        <v>9.5346210000000001E-2</v>
      </c>
    </row>
    <row r="5" spans="1:15">
      <c r="A5" s="1">
        <v>4</v>
      </c>
      <c r="B5" s="1">
        <v>0</v>
      </c>
      <c r="C5" s="1">
        <v>400</v>
      </c>
      <c r="D5" s="1">
        <v>0.01</v>
      </c>
      <c r="E5" s="1">
        <v>0.01</v>
      </c>
      <c r="F5" s="2">
        <v>1.0000000000000001E-9</v>
      </c>
      <c r="G5" s="1">
        <v>20</v>
      </c>
      <c r="H5" s="1">
        <v>3</v>
      </c>
      <c r="I5" s="1" t="s">
        <v>27</v>
      </c>
      <c r="J5" s="1" t="s">
        <v>26</v>
      </c>
      <c r="K5" s="1">
        <v>2</v>
      </c>
      <c r="L5" s="1">
        <v>12</v>
      </c>
      <c r="M5" s="1">
        <v>1711.4</v>
      </c>
      <c r="N5" s="1">
        <v>9.5346210000000001E-2</v>
      </c>
      <c r="O5" s="1"/>
    </row>
    <row r="6" spans="1:15">
      <c r="A6" s="1">
        <v>5</v>
      </c>
      <c r="B6" s="1">
        <v>1</v>
      </c>
      <c r="C6" s="1">
        <v>300</v>
      </c>
      <c r="D6" s="1">
        <v>0.01</v>
      </c>
      <c r="E6" s="1">
        <v>0.01</v>
      </c>
      <c r="F6" s="2">
        <v>1.0000000000000001E-9</v>
      </c>
      <c r="G6" s="1">
        <v>20</v>
      </c>
      <c r="H6" s="1">
        <v>3</v>
      </c>
      <c r="I6" s="1" t="s">
        <v>27</v>
      </c>
      <c r="J6" s="1" t="s">
        <v>26</v>
      </c>
      <c r="K6" s="1">
        <v>2</v>
      </c>
      <c r="L6" s="1">
        <v>12</v>
      </c>
      <c r="M6" s="1">
        <v>1711.4</v>
      </c>
      <c r="N6" s="1">
        <v>9.5346210000000001E-2</v>
      </c>
      <c r="O6" s="1"/>
    </row>
    <row r="7" spans="1:1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A18" s="1" t="s">
        <v>28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5">
      <c r="A19" s="1" t="s">
        <v>29</v>
      </c>
      <c r="B19" s="1"/>
      <c r="C19" s="1" t="s">
        <v>30</v>
      </c>
      <c r="D19" s="1" t="s">
        <v>31</v>
      </c>
      <c r="E19" s="1" t="s">
        <v>32</v>
      </c>
      <c r="F19" s="1" t="s">
        <v>33</v>
      </c>
      <c r="G19" s="1" t="s">
        <v>34</v>
      </c>
      <c r="H19" s="1" t="s">
        <v>23</v>
      </c>
      <c r="I19" s="1"/>
      <c r="J19" s="1"/>
      <c r="K19" s="1"/>
      <c r="L19" s="1"/>
      <c r="M19" s="1"/>
      <c r="N19" s="1"/>
      <c r="O19" s="1"/>
    </row>
    <row r="20" spans="1:15">
      <c r="A20" s="1" t="s">
        <v>35</v>
      </c>
      <c r="B20" s="1" t="s">
        <v>36</v>
      </c>
      <c r="C20" s="1" t="s">
        <v>37</v>
      </c>
      <c r="D20" s="1">
        <v>306.10000000000002</v>
      </c>
      <c r="E20" s="1">
        <v>9.5469999999999999E-2</v>
      </c>
      <c r="F20" s="1" t="s">
        <v>38</v>
      </c>
      <c r="G20" s="2">
        <v>1.0000000000000001E-9</v>
      </c>
      <c r="H20" s="1">
        <v>0.83</v>
      </c>
      <c r="I20" s="1"/>
      <c r="J20" s="1"/>
      <c r="K20" s="1"/>
      <c r="L20" s="1"/>
      <c r="M20" s="1"/>
      <c r="N20" s="1"/>
      <c r="O20" s="1"/>
    </row>
    <row r="21" spans="1:15">
      <c r="A21" s="1"/>
      <c r="B21" s="1"/>
      <c r="C21" s="1" t="s">
        <v>39</v>
      </c>
      <c r="D21" s="1">
        <v>170.2</v>
      </c>
      <c r="E21" s="1">
        <v>0.17169999999999999</v>
      </c>
      <c r="F21" s="1" t="s">
        <v>38</v>
      </c>
      <c r="G21" s="2">
        <v>1.0000000000000001E-9</v>
      </c>
      <c r="H21" s="1">
        <v>0.56000000000000005</v>
      </c>
      <c r="I21" s="1"/>
      <c r="J21" s="1"/>
      <c r="K21" s="1"/>
      <c r="L21" s="1"/>
      <c r="M21" s="1"/>
      <c r="N21" s="1"/>
      <c r="O21" s="1"/>
    </row>
    <row r="22" spans="1:15">
      <c r="A22" s="1"/>
      <c r="B22" s="1"/>
      <c r="C22" s="1" t="s">
        <v>26</v>
      </c>
      <c r="D22" s="1">
        <v>1711.4</v>
      </c>
      <c r="E22" s="1">
        <v>2.8379999999999999E-2</v>
      </c>
      <c r="F22" s="1" t="s">
        <v>38</v>
      </c>
      <c r="G22" s="2">
        <v>1</v>
      </c>
      <c r="H22" s="1">
        <v>1.875</v>
      </c>
      <c r="I22" s="1"/>
      <c r="J22" s="1"/>
      <c r="K22" s="1"/>
      <c r="L22" s="1"/>
      <c r="M22" s="1"/>
      <c r="N22" s="1"/>
      <c r="O22" s="1"/>
    </row>
    <row r="23" spans="1:15">
      <c r="A23" s="1" t="s">
        <v>40</v>
      </c>
      <c r="B23" s="1"/>
      <c r="C23" s="1"/>
      <c r="D23" s="1"/>
      <c r="E23" s="1"/>
      <c r="F23" s="1"/>
      <c r="G23" s="1"/>
      <c r="H23" s="1"/>
    </row>
    <row r="24" spans="1: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1252D-3AD5-EC4D-A873-BF2AE8B3E6E0}">
  <dimension ref="A1:H31"/>
  <sheetViews>
    <sheetView workbookViewId="0">
      <selection activeCell="A8" sqref="A8"/>
    </sheetView>
  </sheetViews>
  <sheetFormatPr baseColWidth="10" defaultRowHeight="16"/>
  <cols>
    <col min="4" max="4" width="15.33203125" customWidth="1"/>
    <col min="5" max="5" width="17.16406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42</v>
      </c>
      <c r="E1" s="1" t="s">
        <v>43</v>
      </c>
      <c r="F1" s="1" t="s">
        <v>44</v>
      </c>
      <c r="H1" s="1" t="s">
        <v>41</v>
      </c>
    </row>
    <row r="2" spans="1:8">
      <c r="A2" s="1">
        <v>0</v>
      </c>
      <c r="B2" s="1" t="s">
        <v>4</v>
      </c>
      <c r="C2" s="1">
        <v>500</v>
      </c>
      <c r="D2" s="1">
        <f>H2*$D$12</f>
        <v>2171.0203200000001</v>
      </c>
      <c r="E2" s="1">
        <f>D2*$F$10</f>
        <v>1052.0144210214578</v>
      </c>
      <c r="F2" s="1">
        <f>D2*$G$10</f>
        <v>2411.9659300276512</v>
      </c>
      <c r="H2" s="1">
        <v>8.0408160000000006E-2</v>
      </c>
    </row>
    <row r="3" spans="1:8">
      <c r="A3" s="1">
        <v>1</v>
      </c>
      <c r="B3" s="1" t="s">
        <v>6</v>
      </c>
      <c r="C3" s="1">
        <v>230</v>
      </c>
      <c r="D3" s="1">
        <f t="shared" ref="D3:D5" si="0">H3*$D$12</f>
        <v>2965.8673800000001</v>
      </c>
      <c r="E3" s="1">
        <f t="shared" ref="E3:E7" si="1">D3*$F$10</f>
        <v>1437.1745975169536</v>
      </c>
      <c r="F3" s="1">
        <f t="shared" ref="F3:F7" si="2">D3*$G$10</f>
        <v>3295.0272310396308</v>
      </c>
      <c r="H3" s="1">
        <v>0.10984694</v>
      </c>
    </row>
    <row r="4" spans="1:8">
      <c r="A4" s="1">
        <v>2</v>
      </c>
      <c r="B4" s="1" t="s">
        <v>8</v>
      </c>
      <c r="C4" s="1">
        <v>500</v>
      </c>
      <c r="D4" s="1">
        <f t="shared" si="0"/>
        <v>19674.183690000002</v>
      </c>
      <c r="E4" s="1">
        <f t="shared" si="1"/>
        <v>9533.5473247459777</v>
      </c>
      <c r="F4" s="1">
        <f t="shared" si="2"/>
        <v>21857.676929244815</v>
      </c>
      <c r="H4" s="1">
        <v>0.72867347000000005</v>
      </c>
    </row>
    <row r="5" spans="1:8">
      <c r="A5" s="1">
        <v>3</v>
      </c>
      <c r="B5" s="1" t="s">
        <v>10</v>
      </c>
      <c r="C5" s="1">
        <v>230</v>
      </c>
      <c r="D5" s="1">
        <f t="shared" si="0"/>
        <v>2190.3061499999999</v>
      </c>
      <c r="E5" s="1">
        <f t="shared" si="1"/>
        <v>1061.3597832432945</v>
      </c>
      <c r="F5" s="1">
        <f t="shared" si="2"/>
        <v>2433.3921527413586</v>
      </c>
      <c r="H5" s="1">
        <v>8.1122449999999999E-2</v>
      </c>
    </row>
    <row r="6" spans="1:8">
      <c r="A6" s="3">
        <v>4</v>
      </c>
      <c r="B6" s="4" t="s">
        <v>59</v>
      </c>
      <c r="C6" s="1">
        <v>500</v>
      </c>
      <c r="D6" s="1">
        <v>-1473</v>
      </c>
      <c r="E6" s="1">
        <f t="shared" si="1"/>
        <v>-713.77371639</v>
      </c>
      <c r="F6" s="1">
        <f t="shared" si="2"/>
        <v>-1636.4774581799998</v>
      </c>
      <c r="G6" s="1"/>
      <c r="H6" s="1"/>
    </row>
    <row r="7" spans="1:8">
      <c r="A7" s="3">
        <v>5</v>
      </c>
      <c r="B7" s="4" t="s">
        <v>62</v>
      </c>
      <c r="C7" s="5">
        <v>115</v>
      </c>
      <c r="D7" s="1">
        <v>-150</v>
      </c>
      <c r="E7" s="1">
        <f t="shared" si="1"/>
        <v>-72.685714500000003</v>
      </c>
      <c r="F7" s="1">
        <f t="shared" si="2"/>
        <v>-166.64739899999998</v>
      </c>
      <c r="G7" s="1"/>
      <c r="H7" s="1"/>
    </row>
    <row r="8" spans="1:8">
      <c r="A8" s="1"/>
      <c r="B8" s="1"/>
      <c r="C8" s="1"/>
      <c r="D8" s="1"/>
      <c r="E8" s="1"/>
      <c r="F8" s="1"/>
      <c r="G8" s="1"/>
      <c r="H8" s="1"/>
    </row>
    <row r="9" spans="1:8">
      <c r="A9" s="1"/>
      <c r="B9" s="1"/>
      <c r="C9" s="1"/>
      <c r="D9" s="1"/>
      <c r="E9" s="1"/>
      <c r="F9" s="1"/>
      <c r="G9" s="1"/>
      <c r="H9" s="1"/>
    </row>
    <row r="10" spans="1:8">
      <c r="A10" s="1"/>
      <c r="B10" s="1"/>
      <c r="C10" s="1"/>
      <c r="D10" s="1"/>
      <c r="E10" s="1"/>
      <c r="F10" s="1">
        <v>0.48457143000000003</v>
      </c>
      <c r="G10" s="1">
        <v>1.1109826599999999</v>
      </c>
      <c r="H10" s="1"/>
    </row>
    <row r="11" spans="1:8">
      <c r="A11" s="1"/>
      <c r="B11" s="1"/>
      <c r="C11" s="1"/>
      <c r="D11" s="1"/>
      <c r="E11" s="1"/>
      <c r="F11" s="1"/>
      <c r="G11" s="1"/>
      <c r="H11" s="1"/>
    </row>
    <row r="12" spans="1:8">
      <c r="D12" s="9">
        <v>27000</v>
      </c>
      <c r="E12" t="s">
        <v>63</v>
      </c>
    </row>
    <row r="16" spans="1:8">
      <c r="D16" s="1">
        <v>4422.4489800000001</v>
      </c>
      <c r="E16" s="1">
        <v>2141.8897999999999</v>
      </c>
      <c r="F16" s="1">
        <v>4913.2641299999996</v>
      </c>
    </row>
    <row r="17" spans="4:6">
      <c r="D17" s="1">
        <v>6041.5816299999997</v>
      </c>
      <c r="E17" s="1">
        <v>2926.0715300000002</v>
      </c>
      <c r="F17" s="1">
        <v>6712.0924299999997</v>
      </c>
    </row>
    <row r="18" spans="4:6">
      <c r="D18" s="1">
        <v>40077.040800000002</v>
      </c>
      <c r="E18" s="1">
        <v>19410.196800000002</v>
      </c>
      <c r="F18" s="1">
        <v>44524.897400000002</v>
      </c>
    </row>
    <row r="19" spans="4:6">
      <c r="D19" s="1">
        <v>4461.7346900000002</v>
      </c>
      <c r="E19" s="1">
        <v>2160.9167400000001</v>
      </c>
      <c r="F19" s="1">
        <v>4956.9098700000004</v>
      </c>
    </row>
    <row r="20" spans="4:6">
      <c r="D20" t="s">
        <v>54</v>
      </c>
    </row>
    <row r="21" spans="4:6">
      <c r="D21">
        <v>4.4000000000000004</v>
      </c>
      <c r="E21">
        <v>2.1</v>
      </c>
      <c r="F21">
        <v>4.9000000000000004</v>
      </c>
    </row>
    <row r="22" spans="4:6">
      <c r="D22">
        <v>6.1</v>
      </c>
      <c r="E22">
        <v>2.9</v>
      </c>
      <c r="F22">
        <v>6.8</v>
      </c>
    </row>
    <row r="23" spans="4:6">
      <c r="D23">
        <v>4.0999999999999996</v>
      </c>
      <c r="E23">
        <v>1.9</v>
      </c>
      <c r="F23">
        <v>4.5</v>
      </c>
    </row>
    <row r="24" spans="4:6">
      <c r="D24">
        <v>4.5</v>
      </c>
      <c r="E24">
        <v>2.2000000000000002</v>
      </c>
      <c r="F24">
        <v>4.9000000000000004</v>
      </c>
    </row>
    <row r="27" spans="4:6">
      <c r="D27" t="s">
        <v>53</v>
      </c>
    </row>
    <row r="28" spans="4:6">
      <c r="D28" s="1">
        <v>2.19</v>
      </c>
      <c r="E28" s="1">
        <v>1.0606654099999999</v>
      </c>
      <c r="F28" s="1">
        <v>2.43333333</v>
      </c>
    </row>
    <row r="29" spans="4:6">
      <c r="D29" s="1">
        <v>2.99</v>
      </c>
      <c r="E29" s="1">
        <v>1.4481230899999999</v>
      </c>
      <c r="F29" s="1">
        <v>3.32222222</v>
      </c>
    </row>
    <row r="30" spans="4:6">
      <c r="D30" s="1">
        <v>2.21</v>
      </c>
      <c r="E30" s="1">
        <v>1.07035185</v>
      </c>
      <c r="F30" s="1">
        <v>2.4555555600000001</v>
      </c>
    </row>
    <row r="31" spans="4:6">
      <c r="D31" s="1">
        <v>19.829999999999998</v>
      </c>
      <c r="E31" s="1">
        <v>9.6041073400000005</v>
      </c>
      <c r="F31" s="1">
        <v>22.033333299999999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1CB5C-C75E-D140-AAEC-4E52BCEBAC4C}">
  <dimension ref="A1:F16"/>
  <sheetViews>
    <sheetView workbookViewId="0">
      <selection activeCell="D10" sqref="D10"/>
    </sheetView>
  </sheetViews>
  <sheetFormatPr baseColWidth="10" defaultRowHeight="16"/>
  <sheetData>
    <row r="1" spans="1:6">
      <c r="A1" s="1" t="s">
        <v>45</v>
      </c>
      <c r="B1" s="1" t="s">
        <v>1</v>
      </c>
      <c r="C1" s="1" t="s">
        <v>0</v>
      </c>
      <c r="D1" s="1" t="s">
        <v>46</v>
      </c>
      <c r="F1" s="1" t="s">
        <v>41</v>
      </c>
    </row>
    <row r="2" spans="1:6">
      <c r="A2" s="1" t="s">
        <v>47</v>
      </c>
      <c r="B2" s="1" t="s">
        <v>4</v>
      </c>
      <c r="C2" s="1">
        <v>0</v>
      </c>
      <c r="D2" s="1">
        <v>3939.9998400000004</v>
      </c>
      <c r="F2" s="1">
        <v>8.0408160000000006E-2</v>
      </c>
    </row>
    <row r="3" spans="1:6">
      <c r="A3" s="1" t="s">
        <v>48</v>
      </c>
      <c r="B3" s="1" t="s">
        <v>6</v>
      </c>
      <c r="C3" s="1">
        <v>1</v>
      </c>
      <c r="D3" s="1">
        <v>5382.5000600000003</v>
      </c>
      <c r="F3" s="1">
        <v>0.10984694</v>
      </c>
    </row>
    <row r="4" spans="1:6">
      <c r="A4" s="1" t="s">
        <v>49</v>
      </c>
      <c r="B4" s="1" t="s">
        <v>8</v>
      </c>
      <c r="C4" s="1">
        <v>2</v>
      </c>
      <c r="D4" s="1">
        <v>35705.000030000003</v>
      </c>
      <c r="F4" s="1">
        <v>0.72867347000000005</v>
      </c>
    </row>
    <row r="5" spans="1:6">
      <c r="A5" s="1" t="s">
        <v>50</v>
      </c>
      <c r="B5" s="1" t="s">
        <v>10</v>
      </c>
      <c r="C5" s="1">
        <v>3</v>
      </c>
      <c r="D5" s="1">
        <v>3975.0000500000001</v>
      </c>
      <c r="F5" s="1">
        <v>8.1122449999999999E-2</v>
      </c>
    </row>
    <row r="6" spans="1:6">
      <c r="D6" s="1"/>
    </row>
    <row r="7" spans="1:6">
      <c r="D7" s="1"/>
    </row>
    <row r="8" spans="1:6">
      <c r="D8" s="1"/>
    </row>
    <row r="9" spans="1:6">
      <c r="D9" s="1">
        <f>SUM(D2:D5)</f>
        <v>49002.499980000008</v>
      </c>
    </row>
    <row r="10" spans="1:6">
      <c r="D10" s="1" t="s">
        <v>51</v>
      </c>
      <c r="E10">
        <v>49000</v>
      </c>
    </row>
    <row r="11" spans="1:6">
      <c r="D11" s="1" t="s">
        <v>52</v>
      </c>
    </row>
    <row r="12" spans="1:6">
      <c r="D12" s="1"/>
    </row>
    <row r="13" spans="1:6">
      <c r="D13" s="1"/>
    </row>
    <row r="14" spans="1:6">
      <c r="D14" s="1"/>
    </row>
    <row r="15" spans="1:6">
      <c r="D15" s="1"/>
    </row>
    <row r="16" spans="1:6">
      <c r="D16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buses</vt:lpstr>
      <vt:lpstr>lines</vt:lpstr>
      <vt:lpstr>loads</vt:lpstr>
      <vt:lpstr>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Rodriguez Jimenez</dc:creator>
  <cp:lastModifiedBy>William Rodriguez Jimenez</cp:lastModifiedBy>
  <dcterms:created xsi:type="dcterms:W3CDTF">2024-04-29T18:41:28Z</dcterms:created>
  <dcterms:modified xsi:type="dcterms:W3CDTF">2024-04-30T11:07:59Z</dcterms:modified>
</cp:coreProperties>
</file>