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black/Desktop/"/>
    </mc:Choice>
  </mc:AlternateContent>
  <xr:revisionPtr revIDLastSave="0" documentId="8_{517A0E75-A074-7345-BDC4-DE0ABC2D3749}" xr6:coauthVersionLast="44" xr6:coauthVersionMax="44" xr10:uidLastSave="{00000000-0000-0000-0000-000000000000}"/>
  <bookViews>
    <workbookView xWindow="780" yWindow="960" windowWidth="27640" windowHeight="15560" xr2:uid="{6983D5FD-D836-854E-9AA2-6F8682599609}"/>
  </bookViews>
  <sheets>
    <sheet name="Vivendas do Bosque - até 30 di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'Vivendas do Bosque - até 30 dia'!$A$2:$IB$6</definedName>
    <definedName name="a" localSheetId="0">#REF!</definedName>
    <definedName name="a">#REF!</definedName>
    <definedName name="aasas" localSheetId="0">OFFSET([3]Fluxo!#REF!,0,0,[3]Fluxo!#REF!)</definedName>
    <definedName name="aasas">OFFSET([3]Fluxo!#REF!,0,0,[3]Fluxo!#REF!)</definedName>
    <definedName name="ADRI" localSheetId="0">#REF!</definedName>
    <definedName name="ADRI">#REF!</definedName>
    <definedName name="AMT.SENIOR" localSheetId="0">OFFSET(#REF!,0,0,#REF!)</definedName>
    <definedName name="AMT.SENIOR">OFFSET(#REF!,0,0,#REF!)</definedName>
    <definedName name="AMT.SENIOR.CONS">OFFSET([4]Consolidado!$D$4,0,0,COUNTIF([4]Consolidado!$D:$D,"&gt;0"))</definedName>
    <definedName name="AMT.SUB" localSheetId="0">OFFSET([3]Fluxo!#REF!,0,0,[3]Fluxo!#REF!)</definedName>
    <definedName name="AMT.SUB">OFFSET([3]Fluxo!#REF!,0,0,[3]Fluxo!#REF!)</definedName>
    <definedName name="AMT.SUB.CONS">OFFSET([5]Consolidado!$H$4,0,0,COUNTIF([5]Consolidado!$H:$H,"&gt;0"))</definedName>
    <definedName name="ANO" localSheetId="0">OFFSET(#REF!,0,0,#REF!)</definedName>
    <definedName name="ANO">OFFSET(#REF!,0,0,#REF!)</definedName>
    <definedName name="ANO.CONS">OFFSET([4]Consolidado!$B$4,0,0,COUNTIF([4]Consolidado!$E:$E,"&gt;0"))</definedName>
    <definedName name="aTaxa">'[6]Valuation DRE'!$H$177</definedName>
    <definedName name="awvwvw" localSheetId="0">OFFSET([3]Fluxo!#REF!,0,0,[3]Fluxo!#REF!)</definedName>
    <definedName name="awvwvw">OFFSET([3]Fluxo!#REF!,0,0,[3]Fluxo!#REF!)</definedName>
    <definedName name="bbbbb" localSheetId="0">OFFSET([3]Fluxo!#REF!,0,0,[3]Fluxo!#REF!)</definedName>
    <definedName name="bbbbb">OFFSET([3]Fluxo!#REF!,0,0,[3]Fluxo!#REF!)</definedName>
    <definedName name="bvnnn" localSheetId="0">OFFSET([3]Fluxo!#REF!,0,0,[3]Fluxo!#REF!)</definedName>
    <definedName name="bvnnn">OFFSET([3]Fluxo!#REF!,0,0,[3]Fluxo!#REF!)</definedName>
    <definedName name="ccccc" localSheetId="0">OFFSET(#REF!,0,0,#REF!+1)</definedName>
    <definedName name="ccccc">OFFSET(#REF!,0,0,#REF!+1)</definedName>
    <definedName name="CIQWBGuid" hidden="1">"1a6c63a9-7039-4838-962e-1993f4656655"</definedName>
    <definedName name="curva" localSheetId="0">OFFSET(#REF!,0,0,#REF!)</definedName>
    <definedName name="curva">OFFSET(#REF!,0,0,#REF!)</definedName>
    <definedName name="CURVA_JV" localSheetId="0">OFFSET(#REF!,0,0,#REF!)</definedName>
    <definedName name="CURVA_JV">OFFSET(#REF!,0,0,#REF!)</definedName>
    <definedName name="CURVA_TS" localSheetId="0">OFFSET(#REF!,0,0,#REF!)</definedName>
    <definedName name="CURVA_TS">OFFSET(#REF!,0,0,#REF!)</definedName>
    <definedName name="CURVA.JV" localSheetId="0">OFFSET(#REF!,0,0,#REF!)</definedName>
    <definedName name="CURVA.JV">OFFSET(#REF!,0,0,#REF!)</definedName>
    <definedName name="Curvapvv" localSheetId="0">OFFSET(#REF!,0,0,#REF!)</definedName>
    <definedName name="Curvapvv">OFFSET(#REF!,0,0,#REF!)</definedName>
    <definedName name="CurvaSunrise" localSheetId="0">OFFSET(#REF!,0,0,#REF!)</definedName>
    <definedName name="CurvaSunrise">OFFSET(#REF!,0,0,#REF!)</definedName>
    <definedName name="curvats" localSheetId="0">OFFSET(#REF!,0,0,#REF!)</definedName>
    <definedName name="curvats">OFFSET(#REF!,0,0,#REF!)</definedName>
    <definedName name="CUSTO" localSheetId="0">OFFSET(#REF!,0,0,#REF!-1)</definedName>
    <definedName name="CUSTO">OFFSET(#REF!,0,0,#REF!-1)</definedName>
    <definedName name="CUSTO.CONS">OFFSET([4]Consolidado!$J$4,0,0,COUNTIF([4]Consolidado!$J:$J,"&gt;0"))</definedName>
    <definedName name="cxcxv" localSheetId="0">#REF!</definedName>
    <definedName name="cxcxv">#REF!</definedName>
    <definedName name="DATA" localSheetId="0">OFFSET(#REF!,0,0,#REF!)</definedName>
    <definedName name="DATA">OFFSET(#REF!,0,0,#REF!)</definedName>
    <definedName name="dddd" localSheetId="0">OFFSET(#REF!,0,0,#REF!-1)</definedName>
    <definedName name="dddd">OFFSET(#REF!,0,0,#REF!-1)</definedName>
    <definedName name="dfs" localSheetId="0">OFFSET(#REF!,0,0,#REF!+1)</definedName>
    <definedName name="dfs">OFFSET(#REF!,0,0,#REF!+1)</definedName>
    <definedName name="dsadf" localSheetId="0">OFFSET(#REF!,0,0,#REF!-1)</definedName>
    <definedName name="dsadf">OFFSET(#REF!,0,0,#REF!-1)</definedName>
    <definedName name="dsafasfds" localSheetId="0">OFFSET(#REF!,0,0,#REF!-1)</definedName>
    <definedName name="dsafasfds">OFFSET(#REF!,0,0,#REF!-1)</definedName>
    <definedName name="DVADV" localSheetId="0">OFFSET([3]Fluxo!#REF!,0,0,[3]Fluxo!#REF!)</definedName>
    <definedName name="DVADV">OFFSET([3]Fluxo!#REF!,0,0,[3]Fluxo!#REF!)</definedName>
    <definedName name="eas" localSheetId="0">OFFSET([3]Fluxo!#REF!,0,0,[3]Fluxo!#REF!)</definedName>
    <definedName name="eas">OFFSET([3]Fluxo!#REF!,0,0,[3]Fluxo!#REF!)</definedName>
    <definedName name="ewr" localSheetId="0">OFFSET(#REF!,0,0,#REF!)</definedName>
    <definedName name="ewr">OFFSET(#REF!,0,0,#REF!)</definedName>
    <definedName name="ewrere" localSheetId="0">OFFSET(#REF!,0,0,#REF!)</definedName>
    <definedName name="ewrere">OFFSET(#REF!,0,0,#REF!)</definedName>
    <definedName name="fdgf" localSheetId="0" hidden="1">#REF!</definedName>
    <definedName name="fdgf" hidden="1">#REF!</definedName>
    <definedName name="fdsfs" localSheetId="0">OFFSET(#REF!,0,0,#REF!-1)</definedName>
    <definedName name="fdsfs">OFFSET(#REF!,0,0,#REF!-1)</definedName>
    <definedName name="fdsgfgfd" localSheetId="0">OFFSET(#REF!,0,0,#REF!)</definedName>
    <definedName name="fdsgfgfd">OFFSET(#REF!,0,0,#REF!)</definedName>
    <definedName name="Feriados">[4]Feriados!$A$2:$A$937</definedName>
    <definedName name="ff" localSheetId="0">OFFSET([3]Fluxo!#REF!,0,0,[3]Fluxo!#REF!)</definedName>
    <definedName name="ff">OFFSET([3]Fluxo!#REF!,0,0,[3]Fluxo!#REF!)</definedName>
    <definedName name="fffff" localSheetId="0">OFFSET(#REF!,0,0,#REF!)</definedName>
    <definedName name="fffff">OFFSET(#REF!,0,0,#REF!)</definedName>
    <definedName name="fsa" localSheetId="0">OFFSET(#REF!,0,0,#REF!)</definedName>
    <definedName name="fsa">OFFSET(#REF!,0,0,#REF!)</definedName>
    <definedName name="fsd" localSheetId="0">OFFSET(#REF!,0,0,#REF!)</definedName>
    <definedName name="fsd">OFFSET(#REF!,0,0,#REF!)</definedName>
    <definedName name="fsdf" localSheetId="0">OFFSET(#REF!,0,0,#REF!+1)</definedName>
    <definedName name="fsdf">OFFSET(#REF!,0,0,#REF!+1)</definedName>
    <definedName name="FSDFS" localSheetId="0">OFFSET(#REF!,0,0,#REF!)</definedName>
    <definedName name="FSDFS">OFFSET(#REF!,0,0,#REF!)</definedName>
    <definedName name="fsdgf" localSheetId="0">OFFSET(#REF!,0,0,#REF!)</definedName>
    <definedName name="fsdgf">OFFSET(#REF!,0,0,#REF!)</definedName>
    <definedName name="g_Bio" localSheetId="0">#REF!</definedName>
    <definedName name="g_Bio">#REF!</definedName>
    <definedName name="gdfgdfg" localSheetId="0">OFFSET(#REF!,0,0,#REF!)</definedName>
    <definedName name="gdfgdfg">OFFSET(#REF!,0,0,#REF!)</definedName>
    <definedName name="gdfgdfgdf" localSheetId="0">OFFSET(#REF!,0,0,#REF!)</definedName>
    <definedName name="gdfgdfgdf">OFFSET(#REF!,0,0,#REF!)</definedName>
    <definedName name="gdgdf" localSheetId="0">OFFSET([3]Fluxo!#REF!,0,0,[3]Fluxo!#REF!)</definedName>
    <definedName name="gdgdf">OFFSET([3]Fluxo!#REF!,0,0,[3]Fluxo!#REF!)</definedName>
    <definedName name="gdgdgfd" localSheetId="0">OFFSET(#REF!,0,0,#REF!)</definedName>
    <definedName name="gdgdgfd">OFFSET(#REF!,0,0,#REF!)</definedName>
    <definedName name="gfd" localSheetId="0">OFFSET(#REF!,0,0,#REF!)</definedName>
    <definedName name="gfd">OFFSET(#REF!,0,0,#REF!)</definedName>
    <definedName name="gfdgdf" localSheetId="0">OFFSET(#REF!,0,0,#REF!)</definedName>
    <definedName name="gfdgdf">OFFSET(#REF!,0,0,#REF!)</definedName>
    <definedName name="gfhfdhf" localSheetId="0">OFFSET(#REF!,0,0,#REF!)</definedName>
    <definedName name="gfhfdhf">OFFSET(#REF!,0,0,#REF!)</definedName>
    <definedName name="ggggg" localSheetId="0">OFFSET(#REF!,0,0,#REF!)</definedName>
    <definedName name="ggggg">OFFSET(#REF!,0,0,#REF!)</definedName>
    <definedName name="hgfhgf" localSheetId="0">OFFSET(#REF!,0,0,#REF!+1)</definedName>
    <definedName name="hgfhgf">OFFSET(#REF!,0,0,#REF!+1)</definedName>
    <definedName name="hgfhghgf" localSheetId="0">OFFSET(#REF!,0,0,#REF!-1)</definedName>
    <definedName name="hgfhghgf">OFFSET(#REF!,0,0,#REF!-1)</definedName>
    <definedName name="hghghggh" localSheetId="0">OFFSET(#REF!,0,0,#REF!+1)</definedName>
    <definedName name="hghghggh">OFFSET(#REF!,0,0,#REF!+1)</definedName>
    <definedName name="hhh" localSheetId="0">OFFSET(#REF!,0,0,#REF!)</definedName>
    <definedName name="hhh">OFFSET(#REF!,0,0,#REF!)</definedName>
    <definedName name="hhhhh" localSheetId="0">OFFSET(#REF!,0,0,#REF!+1)</definedName>
    <definedName name="hhhhh">OFFSET(#REF!,0,0,#REF!+1)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42242.997962963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jjjj" localSheetId="0">OFFSET(#REF!,0,0,#REF!)</definedName>
    <definedName name="jjjjj">OFFSET(#REF!,0,0,#REF!)</definedName>
    <definedName name="JUROS.SENIOR" localSheetId="0">OFFSET(#REF!,0,0,#REF!)</definedName>
    <definedName name="JUROS.SENIOR">OFFSET(#REF!,0,0,#REF!)</definedName>
    <definedName name="JUROS.SENIOR.CONS">OFFSET([4]Consolidado!$C$4,0,0,COUNTIF([4]Consolidado!$C:$C,"&gt;0"))</definedName>
    <definedName name="JUROS.SUB" localSheetId="0">OFFSET([3]Fluxo!#REF!,0,0,[3]Fluxo!#REF!)</definedName>
    <definedName name="JUROS.SUB">OFFSET([3]Fluxo!#REF!,0,0,[3]Fluxo!#REF!)</definedName>
    <definedName name="JUROS.SUB.CONS">OFFSET([5]Consolidado!$G$4,0,0,COUNTIF([5]Consolidado!$G:$G,"&gt;0"))</definedName>
    <definedName name="kkkkk" localSheetId="0">OFFSET(#REF!,0,0,#REF!)</definedName>
    <definedName name="kkkkk">OFFSET(#REF!,0,0,#REF!)</definedName>
    <definedName name="kmdff" localSheetId="0">OFFSET(#REF!,0,0,#REF!)</definedName>
    <definedName name="kmdff">OFFSET(#REF!,0,0,#REF!)</definedName>
    <definedName name="lllll" localSheetId="0">OFFSET([3]Fluxo!#REF!,0,0,[3]Fluxo!#REF!)</definedName>
    <definedName name="lllll">OFFSET([3]Fluxo!#REF!,0,0,[3]Fluxo!#REF!)</definedName>
    <definedName name="mm" localSheetId="0">OFFSET(#REF!,0,0,#REF!-1)</definedName>
    <definedName name="mm">OFFSET(#REF!,0,0,#REF!-1)</definedName>
    <definedName name="mmmmm" localSheetId="0">OFFSET(#REF!,0,0,#REF!+1)</definedName>
    <definedName name="mmmmm">OFFSET(#REF!,0,0,#REF!+1)</definedName>
    <definedName name="nnnnn" localSheetId="0">OFFSET(#REF!,0,0,#REF!)</definedName>
    <definedName name="nnnnn">OFFSET(#REF!,0,0,#REF!)</definedName>
    <definedName name="nnnnnn" localSheetId="0">#REF!</definedName>
    <definedName name="nnnnnn">#REF!</definedName>
    <definedName name="nomes">[7]base!$A$2:$A$12</definedName>
    <definedName name="PERIODO" localSheetId="0">OFFSET(#REF!,0,0,#REF!)</definedName>
    <definedName name="PERIODO">OFFSET(#REF!,0,0,#REF!)</definedName>
    <definedName name="periodo_selecionado">[8]Demonstrativo!$R$3</definedName>
    <definedName name="PeriodoInPlanejado">[8]Demonstrativo!A$9=MEDIAN([8]Demonstrativo!A$9,[8]Demonstrativo!$C1,[8]Demonstrativo!$C1+[8]Demonstrativo!$D1-1)</definedName>
    <definedName name="PeriodoInReal">[8]Demonstrativo!A$9=MEDIAN([8]Demonstrativo!A$9,[8]Demonstrativo!$E1,[8]Demonstrativo!$E1+[8]Demonstrativo!$F1-1)</definedName>
    <definedName name="Plano">PeriodoInPlanejado*([9]PINOTAGE!$C1&gt;0)</definedName>
    <definedName name="PMT.CARTEIRA" localSheetId="0">OFFSET(#REF!,0,0,#REF!)</definedName>
    <definedName name="PMT.CARTEIRA">OFFSET(#REF!,0,0,#REF!)</definedName>
    <definedName name="PMT.LIQUIDA" localSheetId="0">OFFSET(#REF!,0,0,#REF!+1)</definedName>
    <definedName name="PMT.LIQUIDA">OFFSET(#REF!,0,0,#REF!+1)</definedName>
    <definedName name="PMT.SENIOR" localSheetId="0">OFFSET(#REF!,0,0,#REF!)</definedName>
    <definedName name="PMT.SENIOR">OFFSET(#REF!,0,0,#REF!)</definedName>
    <definedName name="PMT.SENIOR.CONS">OFFSET([4]Consolidado!$E$4,0,0,COUNTIF([4]Consolidado!$E:$E,"&gt;0"))</definedName>
    <definedName name="PMT.SUB" localSheetId="0">OFFSET([3]Fluxo!#REF!,0,0,[3]Fluxo!#REF!)</definedName>
    <definedName name="PMT.SUB">OFFSET([3]Fluxo!#REF!,0,0,[3]Fluxo!#REF!)</definedName>
    <definedName name="PMT.SUB.CONS">OFFSET([5]Consolidado!$I$4,0,0,COUNTIF([5]Consolidado!$I:$I,"&gt;0"))</definedName>
    <definedName name="PorcentagemConcluída">PorcentagemConcluídaPosterior*PeriodoInPlanejado</definedName>
    <definedName name="PorcentagemConcluídaPosterior">([8]Demonstrativo!A$9=MEDIAN([8]Demonstrativo!A$9,[8]Demonstrativo!$E1,[8]Demonstrativo!$E1+[8]Demonstrativo!$F1)*([8]Demonstrativo!$E1&gt;0))*(([8]Demonstrativo!A$9&lt;(INT([8]Demonstrativo!$E1+[8]Demonstrativo!$F1*[8]Demonstrativo!$G1)))+([8]Demonstrativo!A$9=[8]Demonstrativo!$E1))*([8]Demonstrativo!$G1&gt;0)</definedName>
    <definedName name="_xlnm.Print_Area" localSheetId="0">#REF!</definedName>
    <definedName name="_xlnm.Print_Area">#REF!</definedName>
    <definedName name="_xlnm.Print_Titles">#N/A</definedName>
    <definedName name="prolinks_31d12eecfd5c48c2b3868f18962dfc8b" localSheetId="0" hidden="1">#REF!</definedName>
    <definedName name="prolinks_31d12eecfd5c48c2b3868f18962dfc8b" hidden="1">#REF!</definedName>
    <definedName name="prolinks_95d3bbea96734d0cbfd1df9978a36a16" localSheetId="0" hidden="1">#REF!</definedName>
    <definedName name="prolinks_95d3bbea96734d0cbfd1df9978a36a16" hidden="1">#REF!</definedName>
    <definedName name="prolinks_d7f798af9efc4a9995f8fd1792c8f43a" localSheetId="0" hidden="1">#REF!</definedName>
    <definedName name="prolinks_d7f798af9efc4a9995f8fd1792c8f43a" hidden="1">#REF!</definedName>
    <definedName name="qr" localSheetId="0">OFFSET([3]Fluxo!#REF!,0,0,[3]Fluxo!#REF!)</definedName>
    <definedName name="qr">OFFSET([3]Fluxo!#REF!,0,0,[3]Fluxo!#REF!)</definedName>
    <definedName name="qt" localSheetId="0">OFFSET(#REF!,0,0,#REF!)</definedName>
    <definedName name="qt">OFFSET(#REF!,0,0,#REF!)</definedName>
    <definedName name="qu" localSheetId="0">OFFSET([3]Fluxo!#REF!,0,0,[3]Fluxo!#REF!)</definedName>
    <definedName name="qu">OFFSET([3]Fluxo!#REF!,0,0,[3]Fluxo!#REF!)</definedName>
    <definedName name="qw" localSheetId="0">OFFSET(#REF!,0,0,#REF!)</definedName>
    <definedName name="qw">OFFSET(#REF!,0,0,#REF!)</definedName>
    <definedName name="qweqw" localSheetId="0">OFFSET(#REF!,0,0,#REF!-1)</definedName>
    <definedName name="qweqw">OFFSET(#REF!,0,0,#REF!-1)</definedName>
    <definedName name="Real">(PeriodoInReal*([9]PINOTAGE!$E1&gt;0))*PeriodoInPlanejado</definedName>
    <definedName name="RealPosterior">PeriodoInReal*([9]PINOTAGE!$E1&gt;0)</definedName>
    <definedName name="res1_RSF">'[10]Assump Input'!$S$74</definedName>
    <definedName name="res2_RSF">'[10]Assump Input'!$S$75</definedName>
    <definedName name="res3_RSF">'[10]Assump Input'!$S$76</definedName>
    <definedName name="res4_RSF">'[10]Assump Input'!$S$77</definedName>
    <definedName name="ret" localSheetId="0">OFFSET(#REF!,0,0,#REF!)</definedName>
    <definedName name="ret">OFFSET(#REF!,0,0,#REF!)</definedName>
    <definedName name="ret_RSF">'[10]Assump Input'!$S$80</definedName>
    <definedName name="retretre" localSheetId="0">OFFSET([3]Fluxo!#REF!,0,0,[3]Fluxo!#REF!)</definedName>
    <definedName name="retretre">OFFSET([3]Fluxo!#REF!,0,0,[3]Fluxo!#REF!)</definedName>
    <definedName name="rreyy" localSheetId="0">OFFSET(#REF!,0,0,#REF!)</definedName>
    <definedName name="rreyy">OFFSET(#REF!,0,0,#REF!)</definedName>
    <definedName name="rrrraa" localSheetId="0">OFFSET(#REF!,0,0,#REF!-1)</definedName>
    <definedName name="rrrraa">OFFSET(#REF!,0,0,#REF!-1)</definedName>
    <definedName name="rrrrrr" localSheetId="0">OFFSET(#REF!,0,0,#REF!-1)</definedName>
    <definedName name="rrrrrr">OFFSET(#REF!,0,0,#REF!-1)</definedName>
    <definedName name="RSF_ph1">'[10]Assump Input'!$S$68</definedName>
    <definedName name="RSF_ph2">'[10]Assump Input'!$S$69</definedName>
    <definedName name="RSF_ph3">'[10]Assump Input'!$S$70</definedName>
    <definedName name="RSF_ph4">'[10]Assump Input'!$S$71</definedName>
    <definedName name="rttr" localSheetId="0">OFFSET(#REF!,0,0,#REF!)</definedName>
    <definedName name="rttr">OFFSET(#REF!,0,0,#REF!)</definedName>
    <definedName name="SD.RECEBIVEIS" localSheetId="0">OFFSET(#REF!,0,0,#REF!+1)</definedName>
    <definedName name="SD.RECEBIVEIS">OFFSET(#REF!,0,0,#REF!+1)</definedName>
    <definedName name="SD.RESERVA" localSheetId="0">OFFSET(#REF!,0,0,#REF!-1)</definedName>
    <definedName name="SD.RESERVA">OFFSET(#REF!,0,0,#REF!-1)</definedName>
    <definedName name="SD.SENIOR" localSheetId="0">OFFSET(#REF!,0,0,#REF!)</definedName>
    <definedName name="SD.SENIOR">OFFSET(#REF!,0,0,#REF!)</definedName>
    <definedName name="SD.SUB" localSheetId="0">OFFSET([3]Fluxo!#REF!,0,0,[3]Fluxo!#REF!)</definedName>
    <definedName name="SD.SUB">OFFSET([3]Fluxo!#REF!,0,0,[3]Fluxo!#REF!)</definedName>
    <definedName name="sdf" localSheetId="0">OFFSET(#REF!,0,0,#REF!)</definedName>
    <definedName name="sdf">OFFSET(#REF!,0,0,#REF!)</definedName>
    <definedName name="sdfdfd" localSheetId="0">#REF!</definedName>
    <definedName name="sdfdfd">#REF!</definedName>
    <definedName name="sdfs" localSheetId="0" hidden="1">#REF!</definedName>
    <definedName name="sdfs" hidden="1">#REF!</definedName>
    <definedName name="sscv" localSheetId="0">OFFSET([3]Fluxo!#REF!,0,0,[3]Fluxo!#REF!)</definedName>
    <definedName name="sscv">OFFSET([3]Fluxo!#REF!,0,0,[3]Fluxo!#REF!)</definedName>
    <definedName name="sssss" localSheetId="0">OFFSET([3]Fluxo!#REF!,0,0,[3]Fluxo!#REF!)</definedName>
    <definedName name="sssss">OFFSET([3]Fluxo!#REF!,0,0,[3]Fluxo!#REF!)</definedName>
    <definedName name="SUB">[11]Basic!$B$4:$F$46</definedName>
    <definedName name="T">'[12]GEN Inputs'!$D$28</definedName>
    <definedName name="tre" localSheetId="0">OFFSET(#REF!,0,0,#REF!)</definedName>
    <definedName name="tre">OFFSET(#REF!,0,0,#REF!)</definedName>
    <definedName name="trete" localSheetId="0">OFFSET(#REF!,0,0,#REF!)</definedName>
    <definedName name="trete">OFFSET(#REF!,0,0,#REF!)</definedName>
    <definedName name="treter" localSheetId="0">OFFSET([3]Fluxo!#REF!,0,0,[3]Fluxo!#REF!)</definedName>
    <definedName name="treter">OFFSET([3]Fluxo!#REF!,0,0,[3]Fluxo!#REF!)</definedName>
    <definedName name="tretre" localSheetId="0">OFFSET(#REF!,0,0,#REF!)</definedName>
    <definedName name="tretre">OFFSET(#REF!,0,0,#REF!)</definedName>
    <definedName name="trtretr" localSheetId="0">OFFSET(#REF!,0,0,#REF!+1)</definedName>
    <definedName name="trtretr">OFFSET(#REF!,0,0,#REF!+1)</definedName>
    <definedName name="trttt" localSheetId="0">OFFSET(#REF!,0,0,#REF!)</definedName>
    <definedName name="trttt">OFFSET(#REF!,0,0,#REF!)</definedName>
    <definedName name="ttrytyt" localSheetId="0">OFFSET(#REF!,0,0,#REF!)</definedName>
    <definedName name="ttrytyt">OFFSET(#REF!,0,0,#REF!)</definedName>
    <definedName name="tttr" localSheetId="0">#REF!</definedName>
    <definedName name="tttr">#REF!</definedName>
    <definedName name="ttttt" localSheetId="0">OFFSET(#REF!,0,0,#REF!)</definedName>
    <definedName name="ttttt">OFFSET(#REF!,0,0,#REF!)</definedName>
    <definedName name="tytr" localSheetId="0">OFFSET(#REF!,0,0,#REF!+1)</definedName>
    <definedName name="tytr">OFFSET(#REF!,0,0,#REF!+1)</definedName>
    <definedName name="uyuyt" localSheetId="0">OFFSET([3]Fluxo!#REF!,0,0,[3]Fluxo!#REF!)</definedName>
    <definedName name="uyuyt">OFFSET([3]Fluxo!#REF!,0,0,[3]Fluxo!#REF!)</definedName>
    <definedName name="uyuytyu" localSheetId="0">#REF!</definedName>
    <definedName name="uyuytyu">#REF!</definedName>
    <definedName name="uyytyu" localSheetId="0" hidden="1">#REF!</definedName>
    <definedName name="uyytyu" hidden="1">#REF!</definedName>
    <definedName name="vbvbvbv" localSheetId="0">OFFSET(#REF!,0,0,#REF!)</definedName>
    <definedName name="vbvbvbv">OFFSET(#REF!,0,0,#REF!)</definedName>
    <definedName name="VGV" localSheetId="0">#REF!</definedName>
    <definedName name="VGV">#REF!</definedName>
    <definedName name="vvvvv" localSheetId="0">OFFSET(#REF!,0,0,#REF!)</definedName>
    <definedName name="vvvvv">OFFSET(#REF!,0,0,#REF!)</definedName>
    <definedName name="wdqwdq" localSheetId="0">OFFSET([3]Fluxo!#REF!,0,0,[3]Fluxo!#REF!)</definedName>
    <definedName name="wdqwdq">OFFSET([3]Fluxo!#REF!,0,0,[3]Fluxo!#REF!)</definedName>
    <definedName name="we" localSheetId="0" hidden="1">#REF!</definedName>
    <definedName name="we" hidden="1">#REF!</definedName>
    <definedName name="wr" localSheetId="0" hidden="1">#REF!</definedName>
    <definedName name="wr" hidden="1">#REF!</definedName>
    <definedName name="wt" localSheetId="0" hidden="1">#REF!</definedName>
    <definedName name="wt" hidden="1">#REF!</definedName>
    <definedName name="xxxx" localSheetId="0">OFFSET(#REF!,0,0,#REF!)</definedName>
    <definedName name="xxxx">OFFSET(#REF!,0,0,#REF!)</definedName>
    <definedName name="y54y54" localSheetId="0">OFFSET(#REF!,0,0,#REF!)</definedName>
    <definedName name="y54y54">OFFSET(#REF!,0,0,#REF!)</definedName>
    <definedName name="ytrytryt" localSheetId="0">OFFSET(#REF!,0,0,#REF!)</definedName>
    <definedName name="ytrytryt">OFFSET(#REF!,0,0,#REF!)</definedName>
    <definedName name="ytrytrytrtr" localSheetId="0">OFFSET(#REF!,0,0,#REF!)</definedName>
    <definedName name="ytrytrytrtr">OFFSET(#REF!,0,0,#REF!)</definedName>
    <definedName name="ytryttr" localSheetId="0">OFFSET(#REF!,0,0,#REF!-1)</definedName>
    <definedName name="ytryttr">OFFSET(#REF!,0,0,#REF!-1)</definedName>
    <definedName name="ytty" localSheetId="0">OFFSET(#REF!,0,0,#REF!)</definedName>
    <definedName name="ytty">OFFSET(#REF!,0,0,#REF!)</definedName>
    <definedName name="yyyy" localSheetId="0">OFFSET(#REF!,0,0,#REF!+1)</definedName>
    <definedName name="yyyy">OFFSET(#REF!,0,0,#REF!+1)</definedName>
    <definedName name="zxxzz" localSheetId="0">OFFSET(#REF!,0,0,#REF!)</definedName>
    <definedName name="zxxzz">OFFSET(#REF!,0,0,#REF!)</definedName>
    <definedName name="zzzz" localSheetId="0">OFFSET(#REF!,0,0,#REF!)</definedName>
    <definedName name="zzzz">OFFSET(#REF!,0,0,#REF!)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1" l="1"/>
  <c r="AK3" i="1"/>
  <c r="AL3" i="1"/>
  <c r="AM3" i="1"/>
  <c r="AQ3" i="1"/>
  <c r="AI4" i="1"/>
  <c r="AK4" i="1"/>
  <c r="AL4" i="1"/>
  <c r="AM4" i="1"/>
  <c r="AQ4" i="1"/>
  <c r="AI5" i="1"/>
  <c r="AK5" i="1"/>
  <c r="AL5" i="1"/>
  <c r="AM5" i="1"/>
  <c r="AQ5" i="1"/>
  <c r="AJ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</calcChain>
</file>

<file path=xl/sharedStrings.xml><?xml version="1.0" encoding="utf-8"?>
<sst xmlns="http://schemas.openxmlformats.org/spreadsheetml/2006/main" count="282" uniqueCount="270">
  <si>
    <t>Compra e Venda com Alienação Fiduciária</t>
  </si>
  <si>
    <t>Ativo</t>
  </si>
  <si>
    <t>flavio.inf@hotmail.com</t>
  </si>
  <si>
    <t>RES: 41 98495-5513</t>
  </si>
  <si>
    <t>82.560-050</t>
  </si>
  <si>
    <t>PR</t>
  </si>
  <si>
    <t>CURITIBA</t>
  </si>
  <si>
    <t>BOA VISTA</t>
  </si>
  <si>
    <t>765</t>
  </si>
  <si>
    <t>R JOANA SOUZA GUSSO</t>
  </si>
  <si>
    <t>040.454.129-13</t>
  </si>
  <si>
    <t>FLÁVIO EUGENIO HEIDEN IESKI</t>
  </si>
  <si>
    <t>UNICO</t>
  </si>
  <si>
    <t>PAYSAGE VIVENDAS DO BOSQUE</t>
  </si>
  <si>
    <t>leonardoprudlik@hotmail.com</t>
  </si>
  <si>
    <t>COM: 41 30292014-RES: 41 3203-2975-CEL: 41 996854819</t>
  </si>
  <si>
    <t>82.600-290</t>
  </si>
  <si>
    <t>APTO. 41 BLOCO 09</t>
  </si>
  <si>
    <t>TINGUI</t>
  </si>
  <si>
    <t>146</t>
  </si>
  <si>
    <t>R JORGE BONN</t>
  </si>
  <si>
    <t>LUCIANA PARISI PAN PRUDLIK</t>
  </si>
  <si>
    <t>041.833.309-20</t>
  </si>
  <si>
    <t>LEONARDO ANTONIO PRUDLIK</t>
  </si>
  <si>
    <t>Inadimplente</t>
  </si>
  <si>
    <t>luiz.formigheri@aproexengenharia.com.br</t>
  </si>
  <si>
    <t>RES: 41 984818809</t>
  </si>
  <si>
    <t>81.870-220</t>
  </si>
  <si>
    <t>C 74</t>
  </si>
  <si>
    <t>PINHEIRINHO</t>
  </si>
  <si>
    <t>246</t>
  </si>
  <si>
    <t>R ANTONIO MENDES DE SIQUEIRA</t>
  </si>
  <si>
    <t>DAIANA GERLACH FORMIGHERI</t>
  </si>
  <si>
    <t>004.110.210-01</t>
  </si>
  <si>
    <t>LUIZ FERNANDO LIMA FORMIGHERI</t>
  </si>
  <si>
    <t>Total</t>
  </si>
  <si>
    <t>Jul/2034</t>
  </si>
  <si>
    <t>Jun/2034</t>
  </si>
  <si>
    <t>Mai/2034</t>
  </si>
  <si>
    <t>Abr/2034</t>
  </si>
  <si>
    <t>Mar/2034</t>
  </si>
  <si>
    <t>Fev/2034</t>
  </si>
  <si>
    <t>Jan/2034</t>
  </si>
  <si>
    <t>Dez/2033</t>
  </si>
  <si>
    <t>Nov/2033</t>
  </si>
  <si>
    <t>Out/2033</t>
  </si>
  <si>
    <t>Set/2033</t>
  </si>
  <si>
    <t>Ago/2033</t>
  </si>
  <si>
    <t>Jul/2033</t>
  </si>
  <si>
    <t>Jun/2033</t>
  </si>
  <si>
    <t>Mai/2033</t>
  </si>
  <si>
    <t>Abr/2033</t>
  </si>
  <si>
    <t>Mar/2033</t>
  </si>
  <si>
    <t>Fev/2033</t>
  </si>
  <si>
    <t>Jan/2033</t>
  </si>
  <si>
    <t>Dez/2032</t>
  </si>
  <si>
    <t>Nov/2032</t>
  </si>
  <si>
    <t>Out/2032</t>
  </si>
  <si>
    <t>Set/2032</t>
  </si>
  <si>
    <t>Ago/2032</t>
  </si>
  <si>
    <t>Jul/2032</t>
  </si>
  <si>
    <t>Jun/2032</t>
  </si>
  <si>
    <t>Mai/2032</t>
  </si>
  <si>
    <t>Abr/2032</t>
  </si>
  <si>
    <t>Mar/2032</t>
  </si>
  <si>
    <t>Fev/2032</t>
  </si>
  <si>
    <t>Jan/2032</t>
  </si>
  <si>
    <t>Dez/2031</t>
  </si>
  <si>
    <t>Nov/2031</t>
  </si>
  <si>
    <t>Out/2031</t>
  </si>
  <si>
    <t>Set/2031</t>
  </si>
  <si>
    <t>Ago/2031</t>
  </si>
  <si>
    <t>Jul/2031</t>
  </si>
  <si>
    <t>Jun/2031</t>
  </si>
  <si>
    <t>Mai/2031</t>
  </si>
  <si>
    <t>Abr/2031</t>
  </si>
  <si>
    <t>Mar/2031</t>
  </si>
  <si>
    <t>Fev/2031</t>
  </si>
  <si>
    <t>Jan/2031</t>
  </si>
  <si>
    <t>Dez/2030</t>
  </si>
  <si>
    <t>Nov/2030</t>
  </si>
  <si>
    <t>Out/2030</t>
  </si>
  <si>
    <t>Set/2030</t>
  </si>
  <si>
    <t>Ago/2030</t>
  </si>
  <si>
    <t>Jul/2030</t>
  </si>
  <si>
    <t>Jun/2030</t>
  </si>
  <si>
    <t>Mai/2030</t>
  </si>
  <si>
    <t>Abr/2030</t>
  </si>
  <si>
    <t>Mar/2030</t>
  </si>
  <si>
    <t>Fev/2030</t>
  </si>
  <si>
    <t>Jan/2030</t>
  </si>
  <si>
    <t>Dez/2029</t>
  </si>
  <si>
    <t>Nov/2029</t>
  </si>
  <si>
    <t>Out/2029</t>
  </si>
  <si>
    <t>Set/2029</t>
  </si>
  <si>
    <t>Ago/2029</t>
  </si>
  <si>
    <t>Jul/2029</t>
  </si>
  <si>
    <t>Jun/2029</t>
  </si>
  <si>
    <t>Mai/2029</t>
  </si>
  <si>
    <t>Abr/2029</t>
  </si>
  <si>
    <t>Mar/2029</t>
  </si>
  <si>
    <t>Fev/2029</t>
  </si>
  <si>
    <t>Jan/2029</t>
  </si>
  <si>
    <t>Dez/2028</t>
  </si>
  <si>
    <t>Nov/2028</t>
  </si>
  <si>
    <t>Out/2028</t>
  </si>
  <si>
    <t>Set/2028</t>
  </si>
  <si>
    <t>Ago/2028</t>
  </si>
  <si>
    <t>Jul/2028</t>
  </si>
  <si>
    <t>Jun/2028</t>
  </si>
  <si>
    <t>Mai/2028</t>
  </si>
  <si>
    <t>Abr/2028</t>
  </si>
  <si>
    <t>Mar/2028</t>
  </si>
  <si>
    <t>Fev/2028</t>
  </si>
  <si>
    <t>Jan/2028</t>
  </si>
  <si>
    <t>Dez/2027</t>
  </si>
  <si>
    <t>Nov/2027</t>
  </si>
  <si>
    <t>Out/2027</t>
  </si>
  <si>
    <t>Set/2027</t>
  </si>
  <si>
    <t>Ago/2027</t>
  </si>
  <si>
    <t>Jul/2027</t>
  </si>
  <si>
    <t>Jun/2027</t>
  </si>
  <si>
    <t>Mai/2027</t>
  </si>
  <si>
    <t>Abr/2027</t>
  </si>
  <si>
    <t>Mar/2027</t>
  </si>
  <si>
    <t>Fev/2027</t>
  </si>
  <si>
    <t>Jan/2027</t>
  </si>
  <si>
    <t>Dez/2026</t>
  </si>
  <si>
    <t>Nov/2026</t>
  </si>
  <si>
    <t>Out/2026</t>
  </si>
  <si>
    <t>Set/2026</t>
  </si>
  <si>
    <t>Ago/2026</t>
  </si>
  <si>
    <t>Jul/2026</t>
  </si>
  <si>
    <t>Jun/2026</t>
  </si>
  <si>
    <t>Mai/2026</t>
  </si>
  <si>
    <t>Abr/2026</t>
  </si>
  <si>
    <t>Mar/2026</t>
  </si>
  <si>
    <t>Fev/2026</t>
  </si>
  <si>
    <t>Jan/2026</t>
  </si>
  <si>
    <t>Dez/2025</t>
  </si>
  <si>
    <t>Nov/2025</t>
  </si>
  <si>
    <t>Out/2025</t>
  </si>
  <si>
    <t>Set/2025</t>
  </si>
  <si>
    <t>Ago/2025</t>
  </si>
  <si>
    <t>Jul/2025</t>
  </si>
  <si>
    <t>Jun/2025</t>
  </si>
  <si>
    <t>Mai/2025</t>
  </si>
  <si>
    <t>Abr/2025</t>
  </si>
  <si>
    <t>Mar/2025</t>
  </si>
  <si>
    <t>Fev/2025</t>
  </si>
  <si>
    <t>Jan/2025</t>
  </si>
  <si>
    <t>Dez/2024</t>
  </si>
  <si>
    <t>Nov/2024</t>
  </si>
  <si>
    <t>Out/2024</t>
  </si>
  <si>
    <t>Set/2024</t>
  </si>
  <si>
    <t>Ago/2024</t>
  </si>
  <si>
    <t>Jul/2024</t>
  </si>
  <si>
    <t>Jun/2024</t>
  </si>
  <si>
    <t>Mai/2024</t>
  </si>
  <si>
    <t>Abr/2024</t>
  </si>
  <si>
    <t>Mar/2024</t>
  </si>
  <si>
    <t>Fev/2024</t>
  </si>
  <si>
    <t>Jan/2024</t>
  </si>
  <si>
    <t>Dez/2023</t>
  </si>
  <si>
    <t>Nov/2023</t>
  </si>
  <si>
    <t>Out/2023</t>
  </si>
  <si>
    <t>Set/2023</t>
  </si>
  <si>
    <t>Ago/2023</t>
  </si>
  <si>
    <t>Jul/2023</t>
  </si>
  <si>
    <t>Jun/2023</t>
  </si>
  <si>
    <t>Mai/2023</t>
  </si>
  <si>
    <t>Abr/2023</t>
  </si>
  <si>
    <t>Mar/2023</t>
  </si>
  <si>
    <t>Fev/2023</t>
  </si>
  <si>
    <t>Jan/2023</t>
  </si>
  <si>
    <t>Dez/2022</t>
  </si>
  <si>
    <t>Nov/2022</t>
  </si>
  <si>
    <t>Out/2022</t>
  </si>
  <si>
    <t>Set/2022</t>
  </si>
  <si>
    <t>Ago/2022</t>
  </si>
  <si>
    <t>Jul/2022</t>
  </si>
  <si>
    <t>Jun/2022</t>
  </si>
  <si>
    <t>Mai/2022</t>
  </si>
  <si>
    <t>Abr/2022</t>
  </si>
  <si>
    <t>Mar/2022</t>
  </si>
  <si>
    <t>Fev/2022</t>
  </si>
  <si>
    <t>Jan/2022</t>
  </si>
  <si>
    <t>Dez/2021</t>
  </si>
  <si>
    <t>Nov/2021</t>
  </si>
  <si>
    <t>Out/2021</t>
  </si>
  <si>
    <t>Set/2021</t>
  </si>
  <si>
    <t>Ago/2021</t>
  </si>
  <si>
    <t>Jul/2021</t>
  </si>
  <si>
    <t>Jun/2021</t>
  </si>
  <si>
    <t>Mai/2021</t>
  </si>
  <si>
    <t>Abr/2021</t>
  </si>
  <si>
    <t>Mar/2021</t>
  </si>
  <si>
    <t>Fev/2021</t>
  </si>
  <si>
    <t>Jan/2021</t>
  </si>
  <si>
    <t>Dez/2020</t>
  </si>
  <si>
    <t>Nov/2020</t>
  </si>
  <si>
    <t>Out/2020</t>
  </si>
  <si>
    <t>Set/2020</t>
  </si>
  <si>
    <t>Ago/2020</t>
  </si>
  <si>
    <t>Jul/2020</t>
  </si>
  <si>
    <t>Jun/2020</t>
  </si>
  <si>
    <t>Mai/2020</t>
  </si>
  <si>
    <t>Abr/2020</t>
  </si>
  <si>
    <t>Mar/2020</t>
  </si>
  <si>
    <t>Fev/2020</t>
  </si>
  <si>
    <t>Jan/2020</t>
  </si>
  <si>
    <t>Dez/2019</t>
  </si>
  <si>
    <t>Nov/2019</t>
  </si>
  <si>
    <t>Out/2019</t>
  </si>
  <si>
    <t>Set/2019</t>
  </si>
  <si>
    <t>Ago/2019</t>
  </si>
  <si>
    <t>Jul/2019</t>
  </si>
  <si>
    <t>Jun/2019</t>
  </si>
  <si>
    <t>Mai/2019</t>
  </si>
  <si>
    <t>Abr/2019</t>
  </si>
  <si>
    <t>Mar/2019</t>
  </si>
  <si>
    <t>Fev/2019</t>
  </si>
  <si>
    <t>Jan/2019</t>
  </si>
  <si>
    <t>Dez/2018</t>
  </si>
  <si>
    <t>Nov/2018</t>
  </si>
  <si>
    <t>Out/2018</t>
  </si>
  <si>
    <t>Set/2018</t>
  </si>
  <si>
    <t>Total Valor Futuro</t>
  </si>
  <si>
    <t>LTV</t>
  </si>
  <si>
    <t>Valor Compra Atualiz.</t>
  </si>
  <si>
    <t>Valor Compra</t>
  </si>
  <si>
    <t>Preço Tabela</t>
  </si>
  <si>
    <t>Status</t>
  </si>
  <si>
    <t>Critério</t>
  </si>
  <si>
    <t>Elegibilidade</t>
  </si>
  <si>
    <t>Saldo p/ Quitação</t>
  </si>
  <si>
    <t>Valor Contrato Atualizado</t>
  </si>
  <si>
    <t>Valor Rec. Atualiz.</t>
  </si>
  <si>
    <t>Data Financ.</t>
  </si>
  <si>
    <t>Total Valor Financ.</t>
  </si>
  <si>
    <t>Nº Parc. Atraso</t>
  </si>
  <si>
    <t>Valor Atraso</t>
  </si>
  <si>
    <t>Nº Meses a Vencer</t>
  </si>
  <si>
    <t>Dt.Último Venc.</t>
  </si>
  <si>
    <t>Nº Meses Adimp.</t>
  </si>
  <si>
    <t>Nº Meses Assinatura</t>
  </si>
  <si>
    <t>Data Assinatura</t>
  </si>
  <si>
    <t>Classificação</t>
  </si>
  <si>
    <t>Status Contrato</t>
  </si>
  <si>
    <t>E-mail</t>
  </si>
  <si>
    <t>Telefone(s)</t>
  </si>
  <si>
    <t>Cep</t>
  </si>
  <si>
    <t>Estado</t>
  </si>
  <si>
    <t>Cidade</t>
  </si>
  <si>
    <t>Complemento</t>
  </si>
  <si>
    <t>Bairro</t>
  </si>
  <si>
    <t>Número</t>
  </si>
  <si>
    <t>Endereço</t>
  </si>
  <si>
    <t>Dt.Nasc.</t>
  </si>
  <si>
    <t>Cônjuge</t>
  </si>
  <si>
    <t>Documento</t>
  </si>
  <si>
    <t>Cliente</t>
  </si>
  <si>
    <t>Tabela</t>
  </si>
  <si>
    <t>Contrato</t>
  </si>
  <si>
    <t>Ocorrência</t>
  </si>
  <si>
    <t>Área Priv.</t>
  </si>
  <si>
    <t>Unidade</t>
  </si>
  <si>
    <t>Quadra</t>
  </si>
  <si>
    <t>Empreendimento</t>
  </si>
  <si>
    <t>Filial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</si>
</sst>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2" applyFont="1"/>
    <xf numFmtId="164" fontId="2" fillId="2" borderId="0" xfId="0" applyNumberFormat="1" applyFont="1" applyFill="1"/>
    <xf numFmtId="164" fontId="3" fillId="0" borderId="1" xfId="2" applyFont="1" applyBorder="1" applyAlignment="1">
      <alignment horizontal="right" vertical="top"/>
    </xf>
    <xf numFmtId="9" fontId="3" fillId="0" borderId="1" xfId="1" applyFont="1" applyBorder="1" applyAlignment="1">
      <alignment horizontal="right" vertical="top"/>
    </xf>
    <xf numFmtId="0" fontId="3" fillId="0" borderId="1" xfId="3" applyFont="1" applyBorder="1" applyAlignment="1">
      <alignment horizontal="right" vertical="top"/>
    </xf>
    <xf numFmtId="164" fontId="3" fillId="0" borderId="1" xfId="4" applyFont="1" applyBorder="1" applyAlignment="1">
      <alignment horizontal="right" vertical="top"/>
    </xf>
    <xf numFmtId="0" fontId="3" fillId="0" borderId="1" xfId="3" applyFont="1" applyBorder="1" applyAlignment="1">
      <alignment horizontal="center" vertical="top"/>
    </xf>
    <xf numFmtId="14" fontId="3" fillId="0" borderId="1" xfId="3" applyNumberFormat="1" applyFont="1" applyBorder="1" applyAlignment="1">
      <alignment horizontal="center" vertical="top"/>
    </xf>
    <xf numFmtId="0" fontId="3" fillId="0" borderId="1" xfId="3" applyFont="1" applyBorder="1" applyAlignment="1">
      <alignment horizontal="left" vertical="top"/>
    </xf>
    <xf numFmtId="0" fontId="0" fillId="3" borderId="0" xfId="0" applyFill="1"/>
    <xf numFmtId="0" fontId="3" fillId="3" borderId="1" xfId="3" applyFont="1" applyFill="1" applyBorder="1" applyAlignment="1">
      <alignment horizontal="center" vertical="top"/>
    </xf>
    <xf numFmtId="164" fontId="3" fillId="3" borderId="1" xfId="4" applyFont="1" applyFill="1" applyBorder="1" applyAlignment="1">
      <alignment horizontal="center" vertical="top"/>
    </xf>
  </cellXfs>
  <cellStyles count="5">
    <cellStyle name="Moeda [0] 2 3" xfId="4" xr:uid="{49D59BB5-9D56-4441-A808-FACA8E90EC35}"/>
    <cellStyle name="Normal" xfId="0" builtinId="0"/>
    <cellStyle name="Normal 3 5" xfId="3" xr:uid="{FBEA3A69-3E17-0741-A703-C2BCCADD5CDD}"/>
    <cellStyle name="Percent" xfId="1" builtinId="5"/>
    <cellStyle name="Vírgula 10" xfId="2" xr:uid="{4C1A7E5F-469A-1F4B-862F-1C8684D51488}"/>
  </cellStyles>
  <dxfs count="4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esktop/ELEGIBILIDADE%20PAYSAGE%2026.08.2019/ELEGIBILIDADE%20PAYSAGE%20-%2027.08.201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4p/z2clj51x0nb0khzdl5p2dprh0000gn/T/TemporaryItems/Outlook%20Temp/Residen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708MBR%2007030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S%20Comprehensive%20PPA%20Model%20(07_01)%20-%20Colauto%20-%20workfor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I%20PAYSAGE%20(02.09.19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uxo%20CRI%20-%20Palho&#231;a%20-%2013.05.2014%20-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EF%20CRI%20Paysage%20Luna%2003%2010%202013%20(2)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F%20Cipasa%2019.07.2013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T_Modelo%20v11%20F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peline%202014%20-%20Landbank%20Geral%20-%20REV08%20-%2007.10.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Demonstrativo_Saldos_Cto2_LONDRIN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ronograma%20Marialva_31-03-2017_vs%20revisada%20pgto%20com%20permu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nstrativo"/>
      <sheetName val="Inadimplencia"/>
      <sheetName val="Elegibilidade"/>
      <sheetName val="Saldos Elegibilidade"/>
      <sheetName val="Visão Geral"/>
      <sheetName val="Vendas"/>
    </sheetNames>
    <sheetDataSet>
      <sheetData sheetId="0"/>
      <sheetData sheetId="1"/>
      <sheetData sheetId="2">
        <row r="4">
          <cell r="B4" t="str">
            <v>MORADAS DA BARRAA8KAYO EDUARDO SEDLACEK FRILLMANN</v>
          </cell>
          <cell r="C4">
            <v>1</v>
          </cell>
          <cell r="D4">
            <v>0</v>
          </cell>
          <cell r="E4">
            <v>0</v>
          </cell>
          <cell r="F4">
            <v>0</v>
          </cell>
          <cell r="G4" t="str">
            <v>Elegível</v>
          </cell>
          <cell r="H4" t="str">
            <v>Elegível</v>
          </cell>
          <cell r="I4" t="str">
            <v>1 até 30 dias</v>
          </cell>
        </row>
        <row r="5">
          <cell r="B5" t="str">
            <v>MORADAS DA BARRAC10RODRIGO BERGER</v>
          </cell>
          <cell r="C5">
            <v>1</v>
          </cell>
          <cell r="D5">
            <v>0</v>
          </cell>
          <cell r="E5">
            <v>0</v>
          </cell>
          <cell r="F5">
            <v>0</v>
          </cell>
          <cell r="G5" t="str">
            <v>Elegível</v>
          </cell>
          <cell r="H5" t="str">
            <v>Elegível</v>
          </cell>
          <cell r="I5" t="str">
            <v>1 até 30 dias</v>
          </cell>
        </row>
        <row r="6">
          <cell r="B6" t="str">
            <v>MORADAS DA BARRAC11EDIMAR VIEIRA AOKI</v>
          </cell>
          <cell r="C6">
            <v>1</v>
          </cell>
          <cell r="D6">
            <v>1</v>
          </cell>
          <cell r="E6">
            <v>0</v>
          </cell>
          <cell r="F6">
            <v>0</v>
          </cell>
          <cell r="G6" t="str">
            <v>Inelegível</v>
          </cell>
          <cell r="H6" t="str">
            <v>1 ou + parcelas &gt; 30 dias</v>
          </cell>
          <cell r="I6" t="b">
            <v>0</v>
          </cell>
        </row>
        <row r="7">
          <cell r="B7" t="str">
            <v>MORADAS DA BARRAC12ROMI DE SOUZA</v>
          </cell>
          <cell r="C7">
            <v>1</v>
          </cell>
          <cell r="D7">
            <v>1</v>
          </cell>
          <cell r="E7">
            <v>1</v>
          </cell>
          <cell r="F7">
            <v>9</v>
          </cell>
          <cell r="G7" t="str">
            <v>Inelegível</v>
          </cell>
          <cell r="H7" t="str">
            <v>1 ou + parcelas &gt; 90 dias</v>
          </cell>
          <cell r="I7" t="b">
            <v>0</v>
          </cell>
        </row>
        <row r="8">
          <cell r="B8" t="str">
            <v>MORADAS DA BARRAE8EMERSON DA SILVA LIMA</v>
          </cell>
          <cell r="C8">
            <v>1</v>
          </cell>
          <cell r="D8">
            <v>1</v>
          </cell>
          <cell r="E8">
            <v>0</v>
          </cell>
          <cell r="F8">
            <v>0</v>
          </cell>
          <cell r="G8" t="str">
            <v>Inelegível</v>
          </cell>
          <cell r="H8" t="str">
            <v>1 ou + parcelas &gt; 30 dias</v>
          </cell>
          <cell r="I8" t="b">
            <v>0</v>
          </cell>
        </row>
        <row r="9">
          <cell r="B9" t="str">
            <v>MORADAS DA BARRAE10GILBERTO DA MOTTA TRENTO DE BORBA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 t="str">
            <v>Elegível</v>
          </cell>
          <cell r="H9" t="str">
            <v>Elegível</v>
          </cell>
          <cell r="I9" t="str">
            <v>1 até 30 dias</v>
          </cell>
        </row>
        <row r="10">
          <cell r="B10" t="str">
            <v>PAYSAGE TERRAS ALTASPAYSAGE ARBOREDO8IRINEU LUCIANO ALTHOFF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 t="str">
            <v>Inelegível</v>
          </cell>
          <cell r="H10" t="str">
            <v>1 ou + parcelas &gt; 60 dias</v>
          </cell>
          <cell r="I10" t="b">
            <v>0</v>
          </cell>
        </row>
        <row r="11">
          <cell r="B11" t="str">
            <v>PAYSAGE TERRAS ALTASPAYSAGE ARBOREDO14SIMONE APARECIDA MARTINS</v>
          </cell>
          <cell r="C11">
            <v>1</v>
          </cell>
          <cell r="D11">
            <v>0</v>
          </cell>
          <cell r="E11">
            <v>0</v>
          </cell>
          <cell r="F11">
            <v>2</v>
          </cell>
          <cell r="G11" t="str">
            <v>Inelegível</v>
          </cell>
          <cell r="H11" t="str">
            <v>1 ou + parcelas &gt; 90 dias</v>
          </cell>
          <cell r="I11" t="b">
            <v>0</v>
          </cell>
        </row>
        <row r="12">
          <cell r="B12" t="str">
            <v>PAYSAGE TERRAS ALTASPAYSAGE ARBOREDO19LEONARDO BASTOS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 t="str">
            <v>Inelegível</v>
          </cell>
          <cell r="H12" t="str">
            <v>1 ou + parcelas &gt; 30 dias</v>
          </cell>
          <cell r="I12" t="b">
            <v>0</v>
          </cell>
        </row>
        <row r="13">
          <cell r="B13" t="str">
            <v>PAYSAGE TERRAS ALTASPAYSAGE ARBOREDO20THIAGO MARCIO DE OLIVEIRA</v>
          </cell>
          <cell r="C13">
            <v>1</v>
          </cell>
          <cell r="D13">
            <v>1</v>
          </cell>
          <cell r="E13">
            <v>1</v>
          </cell>
          <cell r="F13">
            <v>48</v>
          </cell>
          <cell r="G13" t="str">
            <v>Inelegível</v>
          </cell>
          <cell r="H13" t="str">
            <v>1 ou + parcelas &gt; 90 dias</v>
          </cell>
          <cell r="I13" t="b">
            <v>0</v>
          </cell>
        </row>
        <row r="14">
          <cell r="B14" t="str">
            <v>PAYSAGE TERRAS ALTASPAYSAGE ARBOREDO22JEAN FRANCISCO SANTOS ABRANTES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 t="str">
            <v>Inelegível</v>
          </cell>
          <cell r="H14" t="str">
            <v>1 ou + parcelas &gt; 90 dias</v>
          </cell>
          <cell r="I14" t="b">
            <v>0</v>
          </cell>
        </row>
        <row r="15">
          <cell r="B15" t="str">
            <v>PAYSAGE TERRAS ALTASPAYSAGE ARBOREDO36ALEXANDRE SALVIANO DE SOUZA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 t="str">
            <v>Inelegível</v>
          </cell>
          <cell r="H15" t="str">
            <v>1 ou + parcelas &gt; 90 dias</v>
          </cell>
          <cell r="I15" t="b">
            <v>0</v>
          </cell>
        </row>
        <row r="16">
          <cell r="B16" t="str">
            <v>PAYSAGE TERRAS ALTASPAYSAGE ARBOREDO44ANDERSON IWAMIZU</v>
          </cell>
          <cell r="C16">
            <v>1</v>
          </cell>
          <cell r="D16">
            <v>1</v>
          </cell>
          <cell r="E16">
            <v>1</v>
          </cell>
          <cell r="F16">
            <v>28</v>
          </cell>
          <cell r="G16" t="str">
            <v>Inelegível</v>
          </cell>
          <cell r="H16" t="str">
            <v>1 ou + parcelas &gt; 90 dias</v>
          </cell>
          <cell r="I16" t="b">
            <v>0</v>
          </cell>
        </row>
        <row r="17">
          <cell r="B17" t="str">
            <v>PAYSAGE TERRAS ALTASPAYSAGE BOSQUES13JOANILSON BORGES DA SILVA</v>
          </cell>
          <cell r="C17">
            <v>1</v>
          </cell>
          <cell r="D17">
            <v>1</v>
          </cell>
          <cell r="E17">
            <v>1</v>
          </cell>
          <cell r="F17">
            <v>2</v>
          </cell>
          <cell r="G17" t="str">
            <v>Inelegível</v>
          </cell>
          <cell r="H17" t="str">
            <v>1 ou + parcelas &gt; 90 dias</v>
          </cell>
          <cell r="I17" t="b">
            <v>0</v>
          </cell>
        </row>
        <row r="18">
          <cell r="B18" t="str">
            <v>PAYSAGE TERRAS ALTASPAYSAGE BOSQUES55ANA PAULA PROVENSI</v>
          </cell>
          <cell r="C18">
            <v>1</v>
          </cell>
          <cell r="D18">
            <v>0</v>
          </cell>
          <cell r="E18">
            <v>0</v>
          </cell>
          <cell r="F18">
            <v>0</v>
          </cell>
          <cell r="G18" t="str">
            <v>Elegível</v>
          </cell>
          <cell r="H18" t="str">
            <v>Elegível</v>
          </cell>
          <cell r="I18" t="str">
            <v>1 até 30 dias</v>
          </cell>
        </row>
        <row r="19">
          <cell r="B19" t="str">
            <v>PAYSAGE TERRAS ALTASPAYSAGE BOSQUES62CARLOS DANIEL DA SILVA NEVES</v>
          </cell>
          <cell r="C19">
            <v>1</v>
          </cell>
          <cell r="D19">
            <v>0</v>
          </cell>
          <cell r="E19">
            <v>1</v>
          </cell>
          <cell r="F19">
            <v>0</v>
          </cell>
          <cell r="G19" t="str">
            <v>Inelegível</v>
          </cell>
          <cell r="H19" t="str">
            <v>1 ou + parcelas &gt; 60 dias</v>
          </cell>
          <cell r="I19" t="b">
            <v>0</v>
          </cell>
        </row>
        <row r="20">
          <cell r="B20" t="str">
            <v>PAYSAGE TERRAS ALTASPAYSAGE BOSQUES68MARCIA DOS ANJOS FIEL</v>
          </cell>
          <cell r="C20">
            <v>0</v>
          </cell>
          <cell r="D20">
            <v>1</v>
          </cell>
          <cell r="E20">
            <v>0</v>
          </cell>
          <cell r="F20">
            <v>5</v>
          </cell>
          <cell r="G20" t="str">
            <v>Inelegível</v>
          </cell>
          <cell r="H20" t="str">
            <v>1 ou + parcelas &gt; 90 dias</v>
          </cell>
          <cell r="I20" t="b">
            <v>0</v>
          </cell>
        </row>
        <row r="21">
          <cell r="B21" t="str">
            <v>PAYSAGE TERRAS ALTASPAYSAGE BOSQUES85PAULO GOMES DA SILVA JUNIOR</v>
          </cell>
          <cell r="C21">
            <v>1</v>
          </cell>
          <cell r="D21">
            <v>1</v>
          </cell>
          <cell r="E21">
            <v>1</v>
          </cell>
          <cell r="F21">
            <v>11</v>
          </cell>
          <cell r="G21" t="str">
            <v>Inelegível</v>
          </cell>
          <cell r="H21" t="str">
            <v>1 ou + parcelas &gt; 90 dias</v>
          </cell>
          <cell r="I21" t="b">
            <v>0</v>
          </cell>
        </row>
        <row r="22">
          <cell r="B22" t="str">
            <v>PAYSAGE TERRAS ALTASPAYSAGE BOSQUES97RODRIGO FORTES SILVEIRA</v>
          </cell>
          <cell r="C22">
            <v>1</v>
          </cell>
          <cell r="D22">
            <v>1</v>
          </cell>
          <cell r="E22">
            <v>1</v>
          </cell>
          <cell r="F22">
            <v>0</v>
          </cell>
          <cell r="G22" t="str">
            <v>Inelegível</v>
          </cell>
          <cell r="H22" t="str">
            <v>1 ou + parcelas &gt; 60 dias</v>
          </cell>
          <cell r="I22" t="b">
            <v>0</v>
          </cell>
        </row>
        <row r="23">
          <cell r="B23" t="str">
            <v>PAYSAGE TERRAS ALTASPAYSAGE BOSQUES99MAICON FRANCO BONIOLO</v>
          </cell>
          <cell r="C23">
            <v>0</v>
          </cell>
          <cell r="D23">
            <v>0</v>
          </cell>
          <cell r="E23">
            <v>1</v>
          </cell>
          <cell r="F23">
            <v>1</v>
          </cell>
          <cell r="G23" t="str">
            <v>Inelegível</v>
          </cell>
          <cell r="H23" t="str">
            <v>1 ou + parcelas &gt; 90 dias</v>
          </cell>
          <cell r="I23" t="b">
            <v>0</v>
          </cell>
        </row>
        <row r="24">
          <cell r="B24" t="str">
            <v>PAYSAGE TERRAS ALTASPAYSAGE BOSQUES100JOÃO DANIEL DOS SANTOS</v>
          </cell>
          <cell r="C24">
            <v>1</v>
          </cell>
          <cell r="D24">
            <v>0</v>
          </cell>
          <cell r="E24">
            <v>0</v>
          </cell>
          <cell r="F24">
            <v>0</v>
          </cell>
          <cell r="G24" t="str">
            <v>Elegível</v>
          </cell>
          <cell r="H24" t="str">
            <v>Elegível</v>
          </cell>
          <cell r="I24" t="str">
            <v>1 até 30 dias</v>
          </cell>
        </row>
        <row r="25">
          <cell r="B25" t="str">
            <v>PAYSAGE TERRAS ALTASPAYSAGE BOSQUES102SERGIO BIESK</v>
          </cell>
          <cell r="C25">
            <v>0</v>
          </cell>
          <cell r="D25">
            <v>1</v>
          </cell>
          <cell r="E25">
            <v>0</v>
          </cell>
          <cell r="F25">
            <v>0</v>
          </cell>
          <cell r="G25" t="str">
            <v>Inelegível</v>
          </cell>
          <cell r="H25" t="str">
            <v>1 ou + parcelas &gt; 30 dias</v>
          </cell>
          <cell r="I25" t="b">
            <v>0</v>
          </cell>
        </row>
        <row r="26">
          <cell r="B26" t="str">
            <v>PAYSAGE TERRAS ALTASPAYSAGE BOSQUES103SERGIO BIESK</v>
          </cell>
          <cell r="C26">
            <v>0</v>
          </cell>
          <cell r="D26">
            <v>1</v>
          </cell>
          <cell r="E26">
            <v>0</v>
          </cell>
          <cell r="F26">
            <v>0</v>
          </cell>
          <cell r="G26" t="str">
            <v>Inelegível</v>
          </cell>
          <cell r="H26" t="str">
            <v>1 ou + parcelas &gt; 30 dias</v>
          </cell>
          <cell r="I26" t="b">
            <v>0</v>
          </cell>
        </row>
        <row r="27">
          <cell r="B27" t="str">
            <v>PAYSAGE TERRAS ALTASPAYSAGE BOSQUES110JANICE MARIA GUIMARAES REBELO</v>
          </cell>
          <cell r="C27">
            <v>0</v>
          </cell>
          <cell r="D27">
            <v>0</v>
          </cell>
          <cell r="E27">
            <v>1</v>
          </cell>
          <cell r="F27">
            <v>0</v>
          </cell>
          <cell r="G27" t="str">
            <v>Inelegível</v>
          </cell>
          <cell r="H27" t="str">
            <v>1 ou + parcelas &gt; 60 dias</v>
          </cell>
          <cell r="I27" t="b">
            <v>0</v>
          </cell>
        </row>
        <row r="28">
          <cell r="B28" t="str">
            <v>PAYSAGE TERRAS ALTASPAYSAGE BOSQUES115SONIA BELO LEMOS</v>
          </cell>
          <cell r="C28">
            <v>1</v>
          </cell>
          <cell r="D28">
            <v>0</v>
          </cell>
          <cell r="E28">
            <v>1</v>
          </cell>
          <cell r="F28">
            <v>2</v>
          </cell>
          <cell r="G28" t="str">
            <v>Inelegível</v>
          </cell>
          <cell r="H28" t="str">
            <v>1 ou + parcelas &gt; 90 dias</v>
          </cell>
          <cell r="I28" t="b">
            <v>0</v>
          </cell>
        </row>
        <row r="29">
          <cell r="B29" t="str">
            <v>PAYSAGE TERRAS ALTASPAYSAGE RECANTO1EMERSON PRYTULA</v>
          </cell>
          <cell r="C29">
            <v>0</v>
          </cell>
          <cell r="D29">
            <v>1</v>
          </cell>
          <cell r="E29">
            <v>0</v>
          </cell>
          <cell r="F29">
            <v>0</v>
          </cell>
          <cell r="G29" t="str">
            <v>Inelegível</v>
          </cell>
          <cell r="H29" t="str">
            <v>1 ou + parcelas &gt; 30 dias</v>
          </cell>
          <cell r="I29" t="b">
            <v>0</v>
          </cell>
        </row>
        <row r="30">
          <cell r="B30" t="str">
            <v>PAYSAGE TERRAS ALTASPAYSAGE RECANTO2EMERSON PRYTULA</v>
          </cell>
          <cell r="C30">
            <v>0</v>
          </cell>
          <cell r="D30">
            <v>1</v>
          </cell>
          <cell r="E30">
            <v>0</v>
          </cell>
          <cell r="F30">
            <v>0</v>
          </cell>
          <cell r="G30" t="str">
            <v>Inelegível</v>
          </cell>
          <cell r="H30" t="str">
            <v>1 ou + parcelas &gt; 30 dias</v>
          </cell>
          <cell r="I30" t="b">
            <v>0</v>
          </cell>
        </row>
        <row r="31">
          <cell r="B31" t="str">
            <v>PAYSAGE TERRAS ALTASPAYSAGE RECANTO3VILMAR MACHADO GOMES DA SILVA</v>
          </cell>
          <cell r="C31">
            <v>1</v>
          </cell>
          <cell r="D31">
            <v>1</v>
          </cell>
          <cell r="E31">
            <v>1</v>
          </cell>
          <cell r="F31">
            <v>6</v>
          </cell>
          <cell r="G31" t="str">
            <v>Inelegível</v>
          </cell>
          <cell r="H31" t="str">
            <v>1 ou + parcelas &gt; 90 dias</v>
          </cell>
          <cell r="I31" t="b">
            <v>0</v>
          </cell>
        </row>
        <row r="32">
          <cell r="B32" t="str">
            <v>PAYSAGE TERRAS ALTASPAYSAGE RECANTO5CARLOS ROBERTO SOUSA BRAZ</v>
          </cell>
          <cell r="C32">
            <v>1</v>
          </cell>
          <cell r="D32">
            <v>0</v>
          </cell>
          <cell r="E32">
            <v>0</v>
          </cell>
          <cell r="F32">
            <v>0</v>
          </cell>
          <cell r="G32" t="str">
            <v>Elegível</v>
          </cell>
          <cell r="H32" t="str">
            <v>Elegível</v>
          </cell>
          <cell r="I32" t="str">
            <v>1 até 30 dias</v>
          </cell>
        </row>
        <row r="33">
          <cell r="B33" t="str">
            <v>PAYSAGE TERRAS ALTASPAYSAGE RECANTO6EMERSON TIAGO SOUSA SILVA</v>
          </cell>
          <cell r="C33">
            <v>1</v>
          </cell>
          <cell r="D33">
            <v>1</v>
          </cell>
          <cell r="E33">
            <v>1</v>
          </cell>
          <cell r="F33">
            <v>8</v>
          </cell>
          <cell r="G33" t="str">
            <v>Inelegível</v>
          </cell>
          <cell r="H33" t="str">
            <v>1 ou + parcelas &gt; 90 dias</v>
          </cell>
          <cell r="I33" t="b">
            <v>0</v>
          </cell>
        </row>
        <row r="34">
          <cell r="B34" t="str">
            <v>PAYSAGE TERRAS ALTASPAYSAGE RECANTO8EDIMARCIO MARTINS DE ARAUJO</v>
          </cell>
          <cell r="C34">
            <v>1</v>
          </cell>
          <cell r="D34">
            <v>1</v>
          </cell>
          <cell r="E34">
            <v>1</v>
          </cell>
          <cell r="F34">
            <v>2</v>
          </cell>
          <cell r="G34" t="str">
            <v>Inelegível</v>
          </cell>
          <cell r="H34" t="str">
            <v>1 ou + parcelas &gt; 90 dias</v>
          </cell>
          <cell r="I34" t="b">
            <v>0</v>
          </cell>
        </row>
        <row r="35">
          <cell r="B35" t="str">
            <v>PAYSAGE TERRAS ALTASPAYSAGE RECANTO14DANIELA FERREIRA SODRE</v>
          </cell>
          <cell r="C35">
            <v>0</v>
          </cell>
          <cell r="D35">
            <v>0</v>
          </cell>
          <cell r="E35">
            <v>0</v>
          </cell>
          <cell r="F35">
            <v>30</v>
          </cell>
          <cell r="G35" t="str">
            <v>Inelegível</v>
          </cell>
          <cell r="H35" t="str">
            <v>1 ou + parcelas &gt; 90 dias</v>
          </cell>
          <cell r="I35" t="b">
            <v>0</v>
          </cell>
        </row>
        <row r="36">
          <cell r="B36" t="str">
            <v>PAYSAGE TERRAS ALTASPAYSAGE RECANTO26CLEBER IYAMA</v>
          </cell>
          <cell r="C36">
            <v>1</v>
          </cell>
          <cell r="D36">
            <v>1</v>
          </cell>
          <cell r="E36">
            <v>1</v>
          </cell>
          <cell r="F36">
            <v>28</v>
          </cell>
          <cell r="G36" t="str">
            <v>Inelegível</v>
          </cell>
          <cell r="H36" t="str">
            <v>1 ou + parcelas &gt; 90 dias</v>
          </cell>
          <cell r="I36" t="b">
            <v>0</v>
          </cell>
        </row>
        <row r="37">
          <cell r="B37" t="str">
            <v>PAYSAGE TERRAS ALTASPAYSAGE RECANTO27CHARLES MARGUERON</v>
          </cell>
          <cell r="C37">
            <v>1</v>
          </cell>
          <cell r="D37">
            <v>1</v>
          </cell>
          <cell r="E37">
            <v>1</v>
          </cell>
          <cell r="F37">
            <v>5</v>
          </cell>
          <cell r="G37" t="str">
            <v>Inelegível</v>
          </cell>
          <cell r="H37" t="str">
            <v>1 ou + parcelas &gt; 90 dias</v>
          </cell>
          <cell r="I37" t="b">
            <v>0</v>
          </cell>
        </row>
        <row r="38">
          <cell r="B38" t="str">
            <v>PAYSAGE TERRAS ALTASPAYSAGE RECANTO28VIVIANE SUELEN DE MELO DE JESUS</v>
          </cell>
          <cell r="C38">
            <v>1</v>
          </cell>
          <cell r="D38">
            <v>1</v>
          </cell>
          <cell r="E38">
            <v>1</v>
          </cell>
          <cell r="F38">
            <v>4</v>
          </cell>
          <cell r="G38" t="str">
            <v>Inelegível</v>
          </cell>
          <cell r="H38" t="str">
            <v>1 ou + parcelas &gt; 90 dias</v>
          </cell>
          <cell r="I38" t="b">
            <v>0</v>
          </cell>
        </row>
        <row r="39">
          <cell r="B39" t="str">
            <v>PAYSAGE TERRAS ALTASPAYSAGE RECANTO29FELIPI FRANCO DE SOUZA FRANZ</v>
          </cell>
          <cell r="C39">
            <v>1</v>
          </cell>
          <cell r="D39">
            <v>1</v>
          </cell>
          <cell r="E39">
            <v>2</v>
          </cell>
          <cell r="F39">
            <v>18</v>
          </cell>
          <cell r="G39" t="str">
            <v>Inelegível</v>
          </cell>
          <cell r="H39" t="str">
            <v>1 ou + parcelas &gt; 90 dias</v>
          </cell>
          <cell r="I39" t="b">
            <v>0</v>
          </cell>
        </row>
        <row r="40">
          <cell r="B40" t="str">
            <v>PAYSAGE TERRAS ALTASPAYSAGE RECANTO30MOISES HILARIO</v>
          </cell>
          <cell r="C40">
            <v>0</v>
          </cell>
          <cell r="D40">
            <v>0</v>
          </cell>
          <cell r="E40">
            <v>1</v>
          </cell>
          <cell r="F40">
            <v>5</v>
          </cell>
          <cell r="G40" t="str">
            <v>Inelegível</v>
          </cell>
          <cell r="H40" t="str">
            <v>1 ou + parcelas &gt; 90 dias</v>
          </cell>
          <cell r="I40" t="b">
            <v>0</v>
          </cell>
        </row>
        <row r="41">
          <cell r="B41" t="str">
            <v>PAYSAGE TERRAS ALTASPAYSAGE RECANTO40CARLENE LOPES DOS SANTOS FERREIRA</v>
          </cell>
          <cell r="C41">
            <v>1</v>
          </cell>
          <cell r="D41">
            <v>1</v>
          </cell>
          <cell r="E41">
            <v>1</v>
          </cell>
          <cell r="F41">
            <v>5</v>
          </cell>
          <cell r="G41" t="str">
            <v>Inelegível</v>
          </cell>
          <cell r="H41" t="str">
            <v>1 ou + parcelas &gt; 90 dias</v>
          </cell>
          <cell r="I41" t="b">
            <v>0</v>
          </cell>
        </row>
        <row r="42">
          <cell r="B42" t="str">
            <v>PAYSAGE TERRAS ALTASPAYSAGE RECANTO42CLAUDIO DE OLIVEIRA</v>
          </cell>
          <cell r="C42">
            <v>1</v>
          </cell>
          <cell r="D42">
            <v>0</v>
          </cell>
          <cell r="E42">
            <v>0</v>
          </cell>
          <cell r="F42">
            <v>0</v>
          </cell>
          <cell r="G42" t="str">
            <v>Elegível</v>
          </cell>
          <cell r="H42" t="str">
            <v>Elegível</v>
          </cell>
          <cell r="I42" t="str">
            <v>1 até 30 dias</v>
          </cell>
        </row>
        <row r="43">
          <cell r="B43" t="str">
            <v>PAYSAGE VIVENDAS DO BOSQUEUNICO12LUIZ FERNANDO LIMA FORMIGHERI</v>
          </cell>
          <cell r="C43">
            <v>1</v>
          </cell>
          <cell r="D43">
            <v>0</v>
          </cell>
          <cell r="E43">
            <v>0</v>
          </cell>
          <cell r="F43">
            <v>0</v>
          </cell>
          <cell r="G43" t="str">
            <v>Elegível</v>
          </cell>
          <cell r="H43" t="str">
            <v>Elegível</v>
          </cell>
          <cell r="I43" t="str">
            <v>1 até 30 dias</v>
          </cell>
        </row>
        <row r="44">
          <cell r="B44" t="str">
            <v>PAYSAGE VIVENDAS DO BOSQUEUNICO18LEONARDO ANTONIO PRUDLIK</v>
          </cell>
          <cell r="C44">
            <v>1</v>
          </cell>
          <cell r="D44">
            <v>0</v>
          </cell>
          <cell r="E44">
            <v>0</v>
          </cell>
          <cell r="F44">
            <v>0</v>
          </cell>
          <cell r="G44" t="str">
            <v>Elegível</v>
          </cell>
          <cell r="H44" t="str">
            <v>Elegível</v>
          </cell>
          <cell r="I44" t="str">
            <v>1 até 30 dias</v>
          </cell>
        </row>
        <row r="45">
          <cell r="B45" t="str">
            <v>PAYSAGE VIVENDAS DO BOSQUEUNICO28FLÁVIO EUGENIO HEIDEN IESKI</v>
          </cell>
          <cell r="C45">
            <v>1</v>
          </cell>
          <cell r="D45">
            <v>0</v>
          </cell>
          <cell r="E45">
            <v>0</v>
          </cell>
          <cell r="F45">
            <v>0</v>
          </cell>
          <cell r="G45" t="str">
            <v>Elegível</v>
          </cell>
          <cell r="H45" t="str">
            <v>Elegível</v>
          </cell>
          <cell r="I45" t="str">
            <v>1 até 30 dias</v>
          </cell>
        </row>
        <row r="46">
          <cell r="B46" t="str">
            <v>PAYSAGE VIVENDAS DO BOSQUEUNICO42ALEXANDRE GUILHERME WICTHOFF</v>
          </cell>
          <cell r="C46">
            <v>1</v>
          </cell>
          <cell r="D46">
            <v>0</v>
          </cell>
          <cell r="E46">
            <v>0</v>
          </cell>
          <cell r="F46">
            <v>0</v>
          </cell>
          <cell r="G46" t="str">
            <v>Elegível</v>
          </cell>
          <cell r="H46" t="str">
            <v>Elegível</v>
          </cell>
          <cell r="I46" t="str">
            <v>1 até 30 dias</v>
          </cell>
        </row>
        <row r="47">
          <cell r="B47" t="str">
            <v>PAYSAGE VIVENDAS DO BOSQUEUNICO46VDL CONSTRUTORA - EIRELI - EPP</v>
          </cell>
          <cell r="C47">
            <v>0</v>
          </cell>
          <cell r="D47">
            <v>1</v>
          </cell>
          <cell r="E47">
            <v>0</v>
          </cell>
          <cell r="F47">
            <v>0</v>
          </cell>
          <cell r="G47" t="str">
            <v>Inelegível</v>
          </cell>
          <cell r="H47" t="str">
            <v>1 ou + parcelas &gt; 30 dias</v>
          </cell>
          <cell r="I47" t="b">
            <v>0</v>
          </cell>
        </row>
        <row r="48">
          <cell r="B48" t="str">
            <v>PAYSAGE VIVENDAS DO BOSQUEUNICO94VITOR ANTONIO FLORES RIBEIRO</v>
          </cell>
          <cell r="C48">
            <v>1</v>
          </cell>
          <cell r="D48">
            <v>1</v>
          </cell>
          <cell r="E48">
            <v>1</v>
          </cell>
          <cell r="F48">
            <v>0</v>
          </cell>
          <cell r="G48" t="str">
            <v>Inelegível</v>
          </cell>
          <cell r="H48" t="str">
            <v>1 ou + parcelas &gt; 60 dias</v>
          </cell>
          <cell r="I48" t="b">
            <v>0</v>
          </cell>
        </row>
        <row r="49">
          <cell r="B49" t="str">
            <v>PAYSAGE VIVENDAS DO BOSQUEUNICO120JEFFERSON ROBERTO SEIDEL</v>
          </cell>
          <cell r="C49">
            <v>2</v>
          </cell>
          <cell r="D49">
            <v>1</v>
          </cell>
          <cell r="E49">
            <v>1</v>
          </cell>
          <cell r="F49">
            <v>2</v>
          </cell>
          <cell r="G49" t="str">
            <v>Inelegível</v>
          </cell>
          <cell r="H49" t="str">
            <v>1 ou + parcelas &gt; 90 dias</v>
          </cell>
          <cell r="I49" t="b">
            <v>0</v>
          </cell>
        </row>
        <row r="50">
          <cell r="B50" t="str">
            <v>PAYSAGE VIVENDAS DO BOSQUEUNICO137GISLAINE LISBOA SANTOS</v>
          </cell>
          <cell r="C50">
            <v>0</v>
          </cell>
          <cell r="D50">
            <v>0</v>
          </cell>
          <cell r="E50">
            <v>1</v>
          </cell>
          <cell r="F50">
            <v>1</v>
          </cell>
          <cell r="G50" t="str">
            <v>Inelegível</v>
          </cell>
          <cell r="H50" t="str">
            <v>1 ou + parcelas &gt; 90 dias</v>
          </cell>
          <cell r="I50" t="b">
            <v>0</v>
          </cell>
        </row>
        <row r="51">
          <cell r="B51" t="str">
            <v>PAYSAGE VIVENDAS DO BOSQUEUNICO151VDL CONSTRUTORA - EIRELI - EPP</v>
          </cell>
          <cell r="C51">
            <v>0</v>
          </cell>
          <cell r="D51">
            <v>1</v>
          </cell>
          <cell r="E51">
            <v>0</v>
          </cell>
          <cell r="F51">
            <v>0</v>
          </cell>
          <cell r="G51" t="str">
            <v>Inelegível</v>
          </cell>
          <cell r="H51" t="str">
            <v>1 ou + parcelas &gt; 30 dias</v>
          </cell>
          <cell r="I51" t="b">
            <v>0</v>
          </cell>
        </row>
        <row r="52">
          <cell r="B52" t="str">
            <v>PAYSAGE VIVENDAS DO BOSQUEUNICO153VDL CONSTRUTORA - EIRELI - EPP</v>
          </cell>
          <cell r="C52">
            <v>0</v>
          </cell>
          <cell r="D52">
            <v>1</v>
          </cell>
          <cell r="E52">
            <v>0</v>
          </cell>
          <cell r="F52">
            <v>0</v>
          </cell>
          <cell r="G52" t="str">
            <v>Inelegível</v>
          </cell>
          <cell r="H52" t="str">
            <v>1 ou + parcelas &gt; 30 dias</v>
          </cell>
          <cell r="I52" t="b">
            <v>0</v>
          </cell>
        </row>
        <row r="53">
          <cell r="B53" t="str">
            <v>PAYSAGE VIVENDAS DO BOSQUEUNICO169FABIANO MOTTA GOMES</v>
          </cell>
          <cell r="C53">
            <v>1</v>
          </cell>
          <cell r="D53">
            <v>1</v>
          </cell>
          <cell r="E53">
            <v>1</v>
          </cell>
          <cell r="F53">
            <v>32</v>
          </cell>
          <cell r="G53" t="str">
            <v>Inelegível</v>
          </cell>
          <cell r="H53" t="str">
            <v>1 ou + parcelas &gt; 90 dias</v>
          </cell>
          <cell r="I53" t="b">
            <v>0</v>
          </cell>
        </row>
        <row r="54">
          <cell r="B54" t="str">
            <v>PAYSAGE VIVENDAS DO BOSQUEUNICO172CRISTIANE DE OLIVEIRA HENRIQUES</v>
          </cell>
          <cell r="C54">
            <v>1</v>
          </cell>
          <cell r="D54">
            <v>1</v>
          </cell>
          <cell r="E54">
            <v>1</v>
          </cell>
          <cell r="F54">
            <v>7</v>
          </cell>
          <cell r="G54" t="str">
            <v>Inelegível</v>
          </cell>
          <cell r="H54" t="str">
            <v>1 ou + parcelas &gt; 90 dias</v>
          </cell>
          <cell r="I54" t="b">
            <v>0</v>
          </cell>
        </row>
        <row r="55">
          <cell r="B55" t="str">
            <v>PAYSAGE VIVENDAS DO BOSQUEUNICO184JOAO PEDRO BITTENCOURT</v>
          </cell>
          <cell r="C55">
            <v>1</v>
          </cell>
          <cell r="D55">
            <v>1</v>
          </cell>
          <cell r="E55">
            <v>1</v>
          </cell>
          <cell r="F55">
            <v>31</v>
          </cell>
          <cell r="G55" t="str">
            <v>Inelegível</v>
          </cell>
          <cell r="H55" t="str">
            <v>1 ou + parcelas &gt; 90 dias</v>
          </cell>
          <cell r="I55" t="b">
            <v>0</v>
          </cell>
        </row>
        <row r="56">
          <cell r="B56" t="str">
            <v>PAYSAGE VIVENDAS DO BOSQUEUNICO198FERNANDO JOSE COSTA ARAUJO DE PAULA BRUM</v>
          </cell>
          <cell r="C56">
            <v>1</v>
          </cell>
          <cell r="D56">
            <v>1</v>
          </cell>
          <cell r="E56">
            <v>1</v>
          </cell>
          <cell r="F56">
            <v>10</v>
          </cell>
          <cell r="G56" t="str">
            <v>Inelegível</v>
          </cell>
          <cell r="H56" t="str">
            <v>1 ou + parcelas &gt; 90 dias</v>
          </cell>
          <cell r="I56" t="b">
            <v>0</v>
          </cell>
        </row>
        <row r="57">
          <cell r="B57" t="str">
            <v>PAYSAGE VIVENDAS DO BOSQUEUNICO200GUILHERME BONI TEIXEIRA DOS SANTOS</v>
          </cell>
          <cell r="C57">
            <v>1</v>
          </cell>
          <cell r="D57">
            <v>1</v>
          </cell>
          <cell r="E57">
            <v>1</v>
          </cell>
          <cell r="F57">
            <v>41</v>
          </cell>
          <cell r="G57" t="str">
            <v>Inelegível</v>
          </cell>
          <cell r="H57" t="str">
            <v>1 ou + parcelas &gt; 90 dias</v>
          </cell>
          <cell r="I57" t="b">
            <v>0</v>
          </cell>
        </row>
        <row r="58">
          <cell r="B58" t="str">
            <v>PAYSAGE VIVENDAS DO BOSQUEUNICO201CONTREL CONSTRUCOES EIRELI</v>
          </cell>
          <cell r="C58">
            <v>0</v>
          </cell>
          <cell r="D58">
            <v>0</v>
          </cell>
          <cell r="E58">
            <v>0</v>
          </cell>
          <cell r="F58">
            <v>1</v>
          </cell>
          <cell r="G58" t="str">
            <v>Inelegível</v>
          </cell>
          <cell r="H58" t="str">
            <v>1 ou + parcelas &gt; 90 dias</v>
          </cell>
          <cell r="I58" t="b">
            <v>0</v>
          </cell>
        </row>
      </sheetData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 Inpu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_Inputs"/>
      <sheetName val="TM_DR"/>
      <sheetName val="TM_Rev_ Alloc_EE"/>
      <sheetName val="TM_Dep_Capex"/>
      <sheetName val="TM_NWC"/>
      <sheetName val="TM_AWF"/>
      <sheetName val="TM_NOTE"/>
      <sheetName val="NOTE"/>
      <sheetName val="Title"/>
      <sheetName val="TM_ToC"/>
      <sheetName val="ToC"/>
      <sheetName val="TM_Sum"/>
      <sheetName val="Sum"/>
      <sheetName val="TM_WACC_CAPM"/>
      <sheetName val="TM_WACC"/>
      <sheetName val="WACC"/>
      <sheetName val="TM_COMPS"/>
      <sheetName val="TM_COMPS_DESC"/>
      <sheetName val="COMPS_DESC"/>
      <sheetName val="Proj"/>
      <sheetName val="TM_Proj"/>
      <sheetName val="TM_BS"/>
      <sheetName val="BS"/>
      <sheetName val="TM_BEV_IRR"/>
      <sheetName val="TM_IRR"/>
      <sheetName val="TM_PPE"/>
      <sheetName val="IRR"/>
      <sheetName val="TM_ROCA"/>
      <sheetName val="TM_TN_RfR1"/>
      <sheetName val="AWF"/>
      <sheetName val="TN_RR1"/>
      <sheetName val="TM_Intangible_EE1"/>
      <sheetName val="CR_EE1"/>
      <sheetName val="TECH_EE3"/>
      <sheetName val="TM_TECH_EE3"/>
      <sheetName val="NCT_Agmt"/>
      <sheetName val="TM_Tech_EE"/>
      <sheetName val="TM_NCT_Agmt"/>
      <sheetName val="TM_Tech_RfR2"/>
      <sheetName val="TM_INV"/>
      <sheetName val="TM_Deferred REV"/>
      <sheetName val="WP_Title"/>
      <sheetName val="GEN Inputs"/>
      <sheetName val="Rev_ Alloc_EE"/>
      <sheetName val="NWC"/>
      <sheetName val="Dep_Capex"/>
      <sheetName val="AWFWP"/>
      <sheetName val="ROCA"/>
      <sheetName val="DR_Alt"/>
      <sheetName val="BL_EE2"/>
      <sheetName val="TECH_RR2"/>
      <sheetName val="MultiTech_EE"/>
      <sheetName val="Tech_Cost"/>
      <sheetName val="Intangible_EE4"/>
      <sheetName val="Intangible_EE5"/>
      <sheetName val="PPE"/>
      <sheetName val="TM_INV_SUM"/>
      <sheetName val="INV_SUM"/>
      <sheetName val="TM_INV_DETAIL"/>
      <sheetName val="INV_DETAIL"/>
      <sheetName val="TM_Deferred_REV"/>
      <sheetName val="Deferred_REV"/>
      <sheetName val="TM_LH_SUM"/>
      <sheetName val="LH_SUM"/>
      <sheetName val="LHs"/>
      <sheetName val="WACC_BUILDUP"/>
      <sheetName val="TM_GEN Inputs"/>
      <sheetName val="TM_DR_Alt"/>
      <sheetName val="TM_LHs"/>
      <sheetName val="TM_Analysis_Inc NWC"/>
      <sheetName val="TM_Analysis_Ind Eco Lives"/>
      <sheetName val="TM_Sheet1"/>
      <sheetName val="TM_Tech_Cost"/>
      <sheetName val="TM_Analysis_RfR"/>
      <sheetName val="TM_CR Att_Cust Mthd"/>
      <sheetName val="TM_CR Att_Rev Mthd"/>
      <sheetName val="Model_Ctrl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0">
          <cell r="D10" t="str">
            <v>Sika</v>
          </cell>
        </row>
        <row r="28">
          <cell r="D28">
            <v>0.34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A CRI"/>
      <sheetName val="Terras Altas - COMPLEMENTARES"/>
      <sheetName val="Custos da Operação"/>
      <sheetName val="Totais"/>
      <sheetName val="Demonst. original (consulta)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Lastro"/>
      <sheetName val="Fluxo"/>
      <sheetName val="Historico"/>
      <sheetName val="Anexo"/>
      <sheetName val="Sênior 75ª"/>
      <sheetName val="Subordinada 76ª"/>
      <sheetName val="Feriados"/>
      <sheetName val="Alíquotas"/>
      <sheetName val="Mapa Liquidação"/>
      <sheetName val="Cronograma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Feriad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Recebíveis"/>
      <sheetName val="Fluxo"/>
      <sheetName val="Anexo"/>
      <sheetName val="G1"/>
      <sheetName val="G2"/>
      <sheetName val="G3"/>
      <sheetName val="PU"/>
      <sheetName val="Feriados"/>
      <sheetName val="Mapa Liquidação"/>
      <sheetName val="Análise"/>
      <sheetName val="Alíquotas"/>
      <sheetName val="Consolidado"/>
      <sheetName val="Índices"/>
      <sheetName val="Créditos"/>
      <sheetName val="CRI"/>
      <sheetName val="IGP-M"/>
      <sheetName val="ANEXO TS"/>
    </sheetNames>
    <sheetDataSet>
      <sheetData sheetId="0">
        <row r="42">
          <cell r="D42">
            <v>3400</v>
          </cell>
        </row>
      </sheetData>
      <sheetData sheetId="1">
        <row r="5">
          <cell r="B5">
            <v>4840</v>
          </cell>
        </row>
      </sheetData>
      <sheetData sheetId="2">
        <row r="4">
          <cell r="J4">
            <v>15686041.829999993</v>
          </cell>
        </row>
      </sheetData>
      <sheetData sheetId="3">
        <row r="26">
          <cell r="P26">
            <v>45822</v>
          </cell>
        </row>
      </sheetData>
      <sheetData sheetId="4" refreshError="1"/>
      <sheetData sheetId="5" refreshError="1"/>
      <sheetData sheetId="6"/>
      <sheetData sheetId="7"/>
      <sheetData sheetId="8">
        <row r="2">
          <cell r="A2">
            <v>36892</v>
          </cell>
        </row>
      </sheetData>
      <sheetData sheetId="9"/>
      <sheetData sheetId="10"/>
      <sheetData sheetId="11"/>
      <sheetData sheetId="12">
        <row r="2">
          <cell r="C2">
            <v>0</v>
          </cell>
          <cell r="G2" t="str">
            <v>Subordinada</v>
          </cell>
          <cell r="H2">
            <v>0</v>
          </cell>
          <cell r="I2">
            <v>0</v>
          </cell>
        </row>
        <row r="3">
          <cell r="G3" t="str">
            <v>Juros</v>
          </cell>
          <cell r="H3" t="str">
            <v>AMT</v>
          </cell>
          <cell r="I3" t="str">
            <v>PMT</v>
          </cell>
        </row>
        <row r="4">
          <cell r="G4">
            <v>168666.02269984304</v>
          </cell>
          <cell r="H4">
            <v>291727.09002799791</v>
          </cell>
          <cell r="I4">
            <v>460393.11272784095</v>
          </cell>
        </row>
        <row r="5">
          <cell r="G5">
            <v>355873.73738769675</v>
          </cell>
          <cell r="H5">
            <v>599127.03473684401</v>
          </cell>
          <cell r="I5">
            <v>955000.77212454076</v>
          </cell>
        </row>
        <row r="6">
          <cell r="G6">
            <v>298532.70871524594</v>
          </cell>
          <cell r="H6">
            <v>488705.39682946505</v>
          </cell>
          <cell r="I6">
            <v>787238.105544711</v>
          </cell>
        </row>
        <row r="7">
          <cell r="G7">
            <v>253210.95146109367</v>
          </cell>
          <cell r="H7">
            <v>404804.97322143451</v>
          </cell>
          <cell r="I7">
            <v>658015.92468252825</v>
          </cell>
        </row>
        <row r="8">
          <cell r="G8">
            <v>210174.47781999988</v>
          </cell>
          <cell r="H8">
            <v>411742.28244579618</v>
          </cell>
          <cell r="I8">
            <v>621916.7602657961</v>
          </cell>
        </row>
        <row r="9">
          <cell r="G9">
            <v>171594.61912806251</v>
          </cell>
          <cell r="H9">
            <v>288507.79203019553</v>
          </cell>
          <cell r="I9">
            <v>460102.41115825804</v>
          </cell>
        </row>
        <row r="10">
          <cell r="G10">
            <v>144599.0792850765</v>
          </cell>
          <cell r="H10">
            <v>253767.30878779729</v>
          </cell>
          <cell r="I10">
            <v>398366.38807287381</v>
          </cell>
        </row>
        <row r="11">
          <cell r="G11">
            <v>117050.45910233202</v>
          </cell>
          <cell r="H11">
            <v>275240.06927997287</v>
          </cell>
          <cell r="I11">
            <v>392290.52838230488</v>
          </cell>
        </row>
        <row r="12">
          <cell r="G12">
            <v>87002.020146112816</v>
          </cell>
          <cell r="H12">
            <v>301067.71305475081</v>
          </cell>
          <cell r="I12">
            <v>388069.73320086364</v>
          </cell>
        </row>
        <row r="13">
          <cell r="G13">
            <v>54446.027666591443</v>
          </cell>
          <cell r="H13">
            <v>318682.8383538624</v>
          </cell>
          <cell r="I13">
            <v>373128.86602045386</v>
          </cell>
        </row>
        <row r="14">
          <cell r="G14">
            <v>9365.9974220845397</v>
          </cell>
          <cell r="H14">
            <v>346481.20123187941</v>
          </cell>
          <cell r="I14">
            <v>355847.19865396398</v>
          </cell>
        </row>
        <row r="15">
          <cell r="G15">
            <v>0</v>
          </cell>
          <cell r="H15">
            <v>0</v>
          </cell>
          <cell r="I15">
            <v>0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DRE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 CAD"/>
      <sheetName val="RESUMO INVESTIDORES"/>
      <sheetName val="PIPELINE"/>
      <sheetName val="dinâmica"/>
      <sheetName val="business plan"/>
      <sheetName val="gráfico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Alfredo</v>
          </cell>
        </row>
        <row r="3">
          <cell r="A3" t="str">
            <v>Antônio Carlos</v>
          </cell>
        </row>
        <row r="4">
          <cell r="A4" t="str">
            <v>Carlos Augusto</v>
          </cell>
        </row>
        <row r="5">
          <cell r="A5" t="str">
            <v>Eduardo</v>
          </cell>
        </row>
        <row r="6">
          <cell r="A6" t="str">
            <v>Lameira</v>
          </cell>
        </row>
        <row r="7">
          <cell r="A7" t="str">
            <v>Lorana</v>
          </cell>
        </row>
        <row r="8">
          <cell r="A8" t="str">
            <v>N/A</v>
          </cell>
        </row>
        <row r="9">
          <cell r="A9" t="str">
            <v>Noguemar</v>
          </cell>
        </row>
        <row r="10">
          <cell r="A10" t="str">
            <v>Rogério</v>
          </cell>
        </row>
        <row r="11">
          <cell r="A11" t="str">
            <v>Rogério / Lorana</v>
          </cell>
        </row>
        <row r="12">
          <cell r="A12" t="str">
            <v>Rogério / Samia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nstrativo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OTAGE"/>
      <sheetName val="BONARDA"/>
      <sheetName val="Crono Fis"/>
    </sheetNames>
    <sheetDataSet>
      <sheetData sheetId="0">
        <row r="3">
          <cell r="R3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DAF0-CEC2-6F47-B783-9EBE28F98FA9}">
  <dimension ref="A1:IB6"/>
  <sheetViews>
    <sheetView tabSelected="1" workbookViewId="0">
      <pane xSplit="9" ySplit="2" topLeftCell="BB3" activePane="bottomRight" state="frozen"/>
      <selection pane="topRight" activeCell="J1" sqref="J1"/>
      <selection pane="bottomLeft" activeCell="A2" sqref="A2"/>
      <selection pane="bottomRight" activeCell="AH7" sqref="AH7"/>
    </sheetView>
  </sheetViews>
  <sheetFormatPr baseColWidth="10" defaultColWidth="8.83203125" defaultRowHeight="15" x14ac:dyDescent="0.2"/>
  <cols>
    <col min="1" max="1" width="6" bestFit="1" customWidth="1"/>
    <col min="2" max="2" width="30.1640625" bestFit="1" customWidth="1"/>
    <col min="3" max="3" width="20.6640625" bestFit="1" customWidth="1"/>
    <col min="4" max="4" width="7.5" bestFit="1" customWidth="1"/>
    <col min="5" max="5" width="8.5" bestFit="1" customWidth="1"/>
    <col min="6" max="6" width="9.83203125" bestFit="1" customWidth="1"/>
    <col min="7" max="7" width="7.83203125" bestFit="1" customWidth="1"/>
    <col min="8" max="8" width="6.33203125" bestFit="1" customWidth="1"/>
    <col min="9" max="9" width="37.5" bestFit="1" customWidth="1"/>
    <col min="10" max="10" width="13.5" bestFit="1" customWidth="1"/>
    <col min="11" max="11" width="10.5" bestFit="1" customWidth="1"/>
    <col min="12" max="12" width="29.6640625" bestFit="1" customWidth="1"/>
    <col min="13" max="13" width="10.5" bestFit="1" customWidth="1"/>
    <col min="14" max="14" width="26.33203125" bestFit="1" customWidth="1"/>
    <col min="15" max="15" width="7.1640625" bestFit="1" customWidth="1"/>
    <col min="16" max="16" width="16.33203125" bestFit="1" customWidth="1"/>
    <col min="17" max="17" width="17.5" bestFit="1" customWidth="1"/>
    <col min="18" max="18" width="18.83203125" bestFit="1" customWidth="1"/>
    <col min="19" max="19" width="6.33203125" bestFit="1" customWidth="1"/>
    <col min="20" max="20" width="10" bestFit="1" customWidth="1"/>
    <col min="21" max="21" width="48.83203125" bestFit="1" customWidth="1"/>
    <col min="22" max="22" width="42.83203125" bestFit="1" customWidth="1"/>
    <col min="23" max="23" width="13.33203125" bestFit="1" customWidth="1"/>
    <col min="24" max="24" width="35.1640625" bestFit="1" customWidth="1"/>
    <col min="25" max="25" width="13.83203125" bestFit="1" customWidth="1"/>
    <col min="26" max="26" width="17.5" bestFit="1" customWidth="1"/>
    <col min="27" max="27" width="14.33203125" bestFit="1" customWidth="1"/>
    <col min="28" max="28" width="13.1640625" bestFit="1" customWidth="1"/>
    <col min="29" max="29" width="15.5" bestFit="1" customWidth="1"/>
    <col min="30" max="30" width="12" bestFit="1" customWidth="1"/>
    <col min="31" max="31" width="12.83203125" bestFit="1" customWidth="1"/>
    <col min="32" max="32" width="16" bestFit="1" customWidth="1"/>
    <col min="33" max="33" width="10.83203125" bestFit="1" customWidth="1"/>
    <col min="34" max="34" width="16.5" bestFit="1" customWidth="1"/>
    <col min="35" max="35" width="16.5" customWidth="1"/>
    <col min="36" max="36" width="16.5" bestFit="1" customWidth="1"/>
    <col min="37" max="37" width="16.5" customWidth="1"/>
    <col min="38" max="38" width="22.1640625" bestFit="1" customWidth="1"/>
    <col min="39" max="39" width="22.1640625" customWidth="1"/>
    <col min="40" max="41" width="12" bestFit="1" customWidth="1"/>
    <col min="42" max="42" width="18.5" bestFit="1" customWidth="1"/>
    <col min="43" max="43" width="11" bestFit="1" customWidth="1"/>
    <col min="44" max="44" width="15.5" bestFit="1" customWidth="1"/>
    <col min="45" max="45" width="12.6640625" bestFit="1" customWidth="1"/>
    <col min="46" max="53" width="10.5" bestFit="1" customWidth="1"/>
    <col min="54" max="54" width="11.5" bestFit="1" customWidth="1"/>
    <col min="55" max="55" width="10.5" bestFit="1" customWidth="1"/>
    <col min="56" max="59" width="11.5" bestFit="1" customWidth="1"/>
    <col min="60" max="60" width="13.33203125" bestFit="1" customWidth="1"/>
    <col min="61" max="221" width="11.5" bestFit="1" customWidth="1"/>
    <col min="222" max="234" width="10.5" bestFit="1" customWidth="1"/>
    <col min="235" max="235" width="9.5" bestFit="1" customWidth="1"/>
    <col min="236" max="236" width="11" bestFit="1" customWidth="1"/>
  </cols>
  <sheetData>
    <row r="1" spans="1:23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J1">
        <v>35</v>
      </c>
      <c r="AK1">
        <v>36</v>
      </c>
      <c r="AL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236" s="10" customFormat="1" x14ac:dyDescent="0.2">
      <c r="A2" s="11" t="s">
        <v>269</v>
      </c>
      <c r="B2" s="11" t="s">
        <v>268</v>
      </c>
      <c r="C2" s="11" t="s">
        <v>267</v>
      </c>
      <c r="D2" s="11" t="s">
        <v>266</v>
      </c>
      <c r="E2" s="11" t="s">
        <v>265</v>
      </c>
      <c r="F2" s="11" t="s">
        <v>264</v>
      </c>
      <c r="G2" s="11" t="s">
        <v>263</v>
      </c>
      <c r="H2" s="11" t="s">
        <v>262</v>
      </c>
      <c r="I2" s="11" t="s">
        <v>261</v>
      </c>
      <c r="J2" s="11" t="s">
        <v>260</v>
      </c>
      <c r="K2" s="11" t="s">
        <v>258</v>
      </c>
      <c r="L2" s="11" t="s">
        <v>259</v>
      </c>
      <c r="M2" s="11" t="s">
        <v>258</v>
      </c>
      <c r="N2" s="11" t="s">
        <v>257</v>
      </c>
      <c r="O2" s="11" t="s">
        <v>256</v>
      </c>
      <c r="P2" s="11" t="s">
        <v>255</v>
      </c>
      <c r="Q2" s="11" t="s">
        <v>254</v>
      </c>
      <c r="R2" s="11" t="s">
        <v>253</v>
      </c>
      <c r="S2" s="11" t="s">
        <v>252</v>
      </c>
      <c r="T2" s="11" t="s">
        <v>251</v>
      </c>
      <c r="U2" s="11" t="s">
        <v>250</v>
      </c>
      <c r="V2" s="11" t="s">
        <v>249</v>
      </c>
      <c r="W2" s="11" t="s">
        <v>248</v>
      </c>
      <c r="X2" s="11" t="s">
        <v>247</v>
      </c>
      <c r="Y2" s="11" t="s">
        <v>246</v>
      </c>
      <c r="Z2" s="11" t="s">
        <v>245</v>
      </c>
      <c r="AA2" s="11" t="s">
        <v>244</v>
      </c>
      <c r="AB2" s="11" t="s">
        <v>243</v>
      </c>
      <c r="AC2" s="11" t="s">
        <v>242</v>
      </c>
      <c r="AD2" s="12" t="s">
        <v>241</v>
      </c>
      <c r="AE2" s="11" t="s">
        <v>240</v>
      </c>
      <c r="AF2" s="11" t="s">
        <v>239</v>
      </c>
      <c r="AG2" s="11" t="s">
        <v>238</v>
      </c>
      <c r="AH2" s="12" t="s">
        <v>237</v>
      </c>
      <c r="AI2" s="12" t="s">
        <v>236</v>
      </c>
      <c r="AJ2" s="12" t="s">
        <v>235</v>
      </c>
      <c r="AK2" s="12" t="s">
        <v>234</v>
      </c>
      <c r="AL2" s="12" t="s">
        <v>233</v>
      </c>
      <c r="AM2" s="12" t="s">
        <v>232</v>
      </c>
      <c r="AN2" s="11" t="s">
        <v>231</v>
      </c>
      <c r="AO2" s="11" t="s">
        <v>230</v>
      </c>
      <c r="AP2" s="11" t="s">
        <v>229</v>
      </c>
      <c r="AQ2" s="11" t="s">
        <v>228</v>
      </c>
      <c r="AR2" s="11" t="s">
        <v>227</v>
      </c>
      <c r="AS2" s="11" t="s">
        <v>226</v>
      </c>
      <c r="AT2" s="11" t="s">
        <v>225</v>
      </c>
      <c r="AU2" s="11" t="s">
        <v>224</v>
      </c>
      <c r="AV2" s="11" t="s">
        <v>223</v>
      </c>
      <c r="AW2" s="11" t="s">
        <v>222</v>
      </c>
      <c r="AX2" s="11" t="s">
        <v>221</v>
      </c>
      <c r="AY2" s="11" t="s">
        <v>220</v>
      </c>
      <c r="AZ2" s="11" t="s">
        <v>219</v>
      </c>
      <c r="BA2" s="11" t="s">
        <v>218</v>
      </c>
      <c r="BB2" s="11" t="s">
        <v>217</v>
      </c>
      <c r="BC2" s="11" t="s">
        <v>216</v>
      </c>
      <c r="BD2" s="11" t="s">
        <v>215</v>
      </c>
      <c r="BE2" s="11" t="s">
        <v>214</v>
      </c>
      <c r="BF2" s="11" t="s">
        <v>213</v>
      </c>
      <c r="BG2" s="11" t="s">
        <v>212</v>
      </c>
      <c r="BH2" s="11" t="s">
        <v>211</v>
      </c>
      <c r="BI2" s="11" t="s">
        <v>210</v>
      </c>
      <c r="BJ2" s="11" t="s">
        <v>209</v>
      </c>
      <c r="BK2" s="11" t="s">
        <v>208</v>
      </c>
      <c r="BL2" s="11" t="s">
        <v>207</v>
      </c>
      <c r="BM2" s="11" t="s">
        <v>206</v>
      </c>
      <c r="BN2" s="11" t="s">
        <v>205</v>
      </c>
      <c r="BO2" s="11" t="s">
        <v>204</v>
      </c>
      <c r="BP2" s="11" t="s">
        <v>203</v>
      </c>
      <c r="BQ2" s="11" t="s">
        <v>202</v>
      </c>
      <c r="BR2" s="11" t="s">
        <v>201</v>
      </c>
      <c r="BS2" s="11" t="s">
        <v>200</v>
      </c>
      <c r="BT2" s="11" t="s">
        <v>199</v>
      </c>
      <c r="BU2" s="11" t="s">
        <v>198</v>
      </c>
      <c r="BV2" s="11" t="s">
        <v>197</v>
      </c>
      <c r="BW2" s="11" t="s">
        <v>196</v>
      </c>
      <c r="BX2" s="11" t="s">
        <v>195</v>
      </c>
      <c r="BY2" s="11" t="s">
        <v>194</v>
      </c>
      <c r="BZ2" s="11" t="s">
        <v>193</v>
      </c>
      <c r="CA2" s="11" t="s">
        <v>192</v>
      </c>
      <c r="CB2" s="11" t="s">
        <v>191</v>
      </c>
      <c r="CC2" s="11" t="s">
        <v>190</v>
      </c>
      <c r="CD2" s="11" t="s">
        <v>189</v>
      </c>
      <c r="CE2" s="11" t="s">
        <v>188</v>
      </c>
      <c r="CF2" s="11" t="s">
        <v>187</v>
      </c>
      <c r="CG2" s="11" t="s">
        <v>186</v>
      </c>
      <c r="CH2" s="11" t="s">
        <v>185</v>
      </c>
      <c r="CI2" s="11" t="s">
        <v>184</v>
      </c>
      <c r="CJ2" s="11" t="s">
        <v>183</v>
      </c>
      <c r="CK2" s="11" t="s">
        <v>182</v>
      </c>
      <c r="CL2" s="11" t="s">
        <v>181</v>
      </c>
      <c r="CM2" s="11" t="s">
        <v>180</v>
      </c>
      <c r="CN2" s="11" t="s">
        <v>179</v>
      </c>
      <c r="CO2" s="11" t="s">
        <v>178</v>
      </c>
      <c r="CP2" s="11" t="s">
        <v>177</v>
      </c>
      <c r="CQ2" s="11" t="s">
        <v>176</v>
      </c>
      <c r="CR2" s="11" t="s">
        <v>175</v>
      </c>
      <c r="CS2" s="11" t="s">
        <v>174</v>
      </c>
      <c r="CT2" s="11" t="s">
        <v>173</v>
      </c>
      <c r="CU2" s="11" t="s">
        <v>172</v>
      </c>
      <c r="CV2" s="11" t="s">
        <v>171</v>
      </c>
      <c r="CW2" s="11" t="s">
        <v>170</v>
      </c>
      <c r="CX2" s="11" t="s">
        <v>169</v>
      </c>
      <c r="CY2" s="11" t="s">
        <v>168</v>
      </c>
      <c r="CZ2" s="11" t="s">
        <v>167</v>
      </c>
      <c r="DA2" s="11" t="s">
        <v>166</v>
      </c>
      <c r="DB2" s="11" t="s">
        <v>165</v>
      </c>
      <c r="DC2" s="11" t="s">
        <v>164</v>
      </c>
      <c r="DD2" s="11" t="s">
        <v>163</v>
      </c>
      <c r="DE2" s="11" t="s">
        <v>162</v>
      </c>
      <c r="DF2" s="11" t="s">
        <v>161</v>
      </c>
      <c r="DG2" s="11" t="s">
        <v>160</v>
      </c>
      <c r="DH2" s="11" t="s">
        <v>159</v>
      </c>
      <c r="DI2" s="11" t="s">
        <v>158</v>
      </c>
      <c r="DJ2" s="11" t="s">
        <v>157</v>
      </c>
      <c r="DK2" s="11" t="s">
        <v>156</v>
      </c>
      <c r="DL2" s="11" t="s">
        <v>155</v>
      </c>
      <c r="DM2" s="11" t="s">
        <v>154</v>
      </c>
      <c r="DN2" s="11" t="s">
        <v>153</v>
      </c>
      <c r="DO2" s="11" t="s">
        <v>152</v>
      </c>
      <c r="DP2" s="11" t="s">
        <v>151</v>
      </c>
      <c r="DQ2" s="11" t="s">
        <v>150</v>
      </c>
      <c r="DR2" s="11" t="s">
        <v>149</v>
      </c>
      <c r="DS2" s="11" t="s">
        <v>148</v>
      </c>
      <c r="DT2" s="11" t="s">
        <v>147</v>
      </c>
      <c r="DU2" s="11" t="s">
        <v>146</v>
      </c>
      <c r="DV2" s="11" t="s">
        <v>145</v>
      </c>
      <c r="DW2" s="11" t="s">
        <v>144</v>
      </c>
      <c r="DX2" s="11" t="s">
        <v>143</v>
      </c>
      <c r="DY2" s="11" t="s">
        <v>142</v>
      </c>
      <c r="DZ2" s="11" t="s">
        <v>141</v>
      </c>
      <c r="EA2" s="11" t="s">
        <v>140</v>
      </c>
      <c r="EB2" s="11" t="s">
        <v>139</v>
      </c>
      <c r="EC2" s="11" t="s">
        <v>138</v>
      </c>
      <c r="ED2" s="11" t="s">
        <v>137</v>
      </c>
      <c r="EE2" s="11" t="s">
        <v>136</v>
      </c>
      <c r="EF2" s="11" t="s">
        <v>135</v>
      </c>
      <c r="EG2" s="11" t="s">
        <v>134</v>
      </c>
      <c r="EH2" s="11" t="s">
        <v>133</v>
      </c>
      <c r="EI2" s="11" t="s">
        <v>132</v>
      </c>
      <c r="EJ2" s="11" t="s">
        <v>131</v>
      </c>
      <c r="EK2" s="11" t="s">
        <v>130</v>
      </c>
      <c r="EL2" s="11" t="s">
        <v>129</v>
      </c>
      <c r="EM2" s="11" t="s">
        <v>128</v>
      </c>
      <c r="EN2" s="11" t="s">
        <v>127</v>
      </c>
      <c r="EO2" s="11" t="s">
        <v>126</v>
      </c>
      <c r="EP2" s="11" t="s">
        <v>125</v>
      </c>
      <c r="EQ2" s="11" t="s">
        <v>124</v>
      </c>
      <c r="ER2" s="11" t="s">
        <v>123</v>
      </c>
      <c r="ES2" s="11" t="s">
        <v>122</v>
      </c>
      <c r="ET2" s="11" t="s">
        <v>121</v>
      </c>
      <c r="EU2" s="11" t="s">
        <v>120</v>
      </c>
      <c r="EV2" s="11" t="s">
        <v>119</v>
      </c>
      <c r="EW2" s="11" t="s">
        <v>118</v>
      </c>
      <c r="EX2" s="11" t="s">
        <v>117</v>
      </c>
      <c r="EY2" s="11" t="s">
        <v>116</v>
      </c>
      <c r="EZ2" s="11" t="s">
        <v>115</v>
      </c>
      <c r="FA2" s="11" t="s">
        <v>114</v>
      </c>
      <c r="FB2" s="11" t="s">
        <v>113</v>
      </c>
      <c r="FC2" s="11" t="s">
        <v>112</v>
      </c>
      <c r="FD2" s="11" t="s">
        <v>111</v>
      </c>
      <c r="FE2" s="11" t="s">
        <v>110</v>
      </c>
      <c r="FF2" s="11" t="s">
        <v>109</v>
      </c>
      <c r="FG2" s="11" t="s">
        <v>108</v>
      </c>
      <c r="FH2" s="11" t="s">
        <v>107</v>
      </c>
      <c r="FI2" s="11" t="s">
        <v>106</v>
      </c>
      <c r="FJ2" s="11" t="s">
        <v>105</v>
      </c>
      <c r="FK2" s="11" t="s">
        <v>104</v>
      </c>
      <c r="FL2" s="11" t="s">
        <v>103</v>
      </c>
      <c r="FM2" s="11" t="s">
        <v>102</v>
      </c>
      <c r="FN2" s="11" t="s">
        <v>101</v>
      </c>
      <c r="FO2" s="11" t="s">
        <v>100</v>
      </c>
      <c r="FP2" s="11" t="s">
        <v>99</v>
      </c>
      <c r="FQ2" s="11" t="s">
        <v>98</v>
      </c>
      <c r="FR2" s="11" t="s">
        <v>97</v>
      </c>
      <c r="FS2" s="11" t="s">
        <v>96</v>
      </c>
      <c r="FT2" s="11" t="s">
        <v>95</v>
      </c>
      <c r="FU2" s="11" t="s">
        <v>94</v>
      </c>
      <c r="FV2" s="11" t="s">
        <v>93</v>
      </c>
      <c r="FW2" s="11" t="s">
        <v>92</v>
      </c>
      <c r="FX2" s="11" t="s">
        <v>91</v>
      </c>
      <c r="FY2" s="11" t="s">
        <v>90</v>
      </c>
      <c r="FZ2" s="11" t="s">
        <v>89</v>
      </c>
      <c r="GA2" s="11" t="s">
        <v>88</v>
      </c>
      <c r="GB2" s="11" t="s">
        <v>87</v>
      </c>
      <c r="GC2" s="11" t="s">
        <v>86</v>
      </c>
      <c r="GD2" s="11" t="s">
        <v>85</v>
      </c>
      <c r="GE2" s="11" t="s">
        <v>84</v>
      </c>
      <c r="GF2" s="11" t="s">
        <v>83</v>
      </c>
      <c r="GG2" s="11" t="s">
        <v>82</v>
      </c>
      <c r="GH2" s="11" t="s">
        <v>81</v>
      </c>
      <c r="GI2" s="11" t="s">
        <v>80</v>
      </c>
      <c r="GJ2" s="11" t="s">
        <v>79</v>
      </c>
      <c r="GK2" s="11" t="s">
        <v>78</v>
      </c>
      <c r="GL2" s="11" t="s">
        <v>77</v>
      </c>
      <c r="GM2" s="11" t="s">
        <v>76</v>
      </c>
      <c r="GN2" s="11" t="s">
        <v>75</v>
      </c>
      <c r="GO2" s="11" t="s">
        <v>74</v>
      </c>
      <c r="GP2" s="11" t="s">
        <v>73</v>
      </c>
      <c r="GQ2" s="11" t="s">
        <v>72</v>
      </c>
      <c r="GR2" s="11" t="s">
        <v>71</v>
      </c>
      <c r="GS2" s="11" t="s">
        <v>70</v>
      </c>
      <c r="GT2" s="11" t="s">
        <v>69</v>
      </c>
      <c r="GU2" s="11" t="s">
        <v>68</v>
      </c>
      <c r="GV2" s="11" t="s">
        <v>67</v>
      </c>
      <c r="GW2" s="11" t="s">
        <v>66</v>
      </c>
      <c r="GX2" s="11" t="s">
        <v>65</v>
      </c>
      <c r="GY2" s="11" t="s">
        <v>64</v>
      </c>
      <c r="GZ2" s="11" t="s">
        <v>63</v>
      </c>
      <c r="HA2" s="11" t="s">
        <v>62</v>
      </c>
      <c r="HB2" s="11" t="s">
        <v>61</v>
      </c>
      <c r="HC2" s="11" t="s">
        <v>60</v>
      </c>
      <c r="HD2" s="11" t="s">
        <v>59</v>
      </c>
      <c r="HE2" s="11" t="s">
        <v>58</v>
      </c>
      <c r="HF2" s="11" t="s">
        <v>57</v>
      </c>
      <c r="HG2" s="11" t="s">
        <v>56</v>
      </c>
      <c r="HH2" s="11" t="s">
        <v>55</v>
      </c>
      <c r="HI2" s="11" t="s">
        <v>54</v>
      </c>
      <c r="HJ2" s="11" t="s">
        <v>53</v>
      </c>
      <c r="HK2" s="11" t="s">
        <v>52</v>
      </c>
      <c r="HL2" s="11" t="s">
        <v>51</v>
      </c>
      <c r="HM2" s="11" t="s">
        <v>50</v>
      </c>
      <c r="HN2" s="11" t="s">
        <v>49</v>
      </c>
      <c r="HO2" s="11" t="s">
        <v>48</v>
      </c>
      <c r="HP2" s="11" t="s">
        <v>47</v>
      </c>
      <c r="HQ2" s="11" t="s">
        <v>46</v>
      </c>
      <c r="HR2" s="11" t="s">
        <v>45</v>
      </c>
      <c r="HS2" s="11" t="s">
        <v>44</v>
      </c>
      <c r="HT2" s="11" t="s">
        <v>43</v>
      </c>
      <c r="HU2" s="11" t="s">
        <v>42</v>
      </c>
      <c r="HV2" s="11" t="s">
        <v>41</v>
      </c>
      <c r="HW2" s="11" t="s">
        <v>40</v>
      </c>
      <c r="HX2" s="11" t="s">
        <v>39</v>
      </c>
      <c r="HY2" s="11" t="s">
        <v>38</v>
      </c>
      <c r="HZ2" s="11" t="s">
        <v>37</v>
      </c>
      <c r="IA2" s="11" t="s">
        <v>36</v>
      </c>
      <c r="IB2" s="11" t="s">
        <v>35</v>
      </c>
    </row>
    <row r="3" spans="1:236" x14ac:dyDescent="0.2">
      <c r="A3" s="5">
        <v>46</v>
      </c>
      <c r="B3" s="9" t="s">
        <v>13</v>
      </c>
      <c r="C3" s="9" t="s">
        <v>12</v>
      </c>
      <c r="D3" s="7">
        <v>12</v>
      </c>
      <c r="E3" s="5">
        <v>144</v>
      </c>
      <c r="F3" s="7"/>
      <c r="G3" s="7">
        <v>7092</v>
      </c>
      <c r="H3" s="7"/>
      <c r="I3" s="9" t="s">
        <v>34</v>
      </c>
      <c r="J3" s="9" t="s">
        <v>33</v>
      </c>
      <c r="K3" s="8">
        <v>30379</v>
      </c>
      <c r="L3" s="9" t="s">
        <v>32</v>
      </c>
      <c r="M3" s="7">
        <v>31325</v>
      </c>
      <c r="N3" s="9" t="s">
        <v>31</v>
      </c>
      <c r="O3" s="7" t="s">
        <v>30</v>
      </c>
      <c r="P3" s="9" t="s">
        <v>29</v>
      </c>
      <c r="Q3" s="9" t="s">
        <v>28</v>
      </c>
      <c r="R3" s="9" t="s">
        <v>6</v>
      </c>
      <c r="S3" s="7" t="s">
        <v>5</v>
      </c>
      <c r="T3" s="7" t="s">
        <v>27</v>
      </c>
      <c r="U3" s="9" t="s">
        <v>26</v>
      </c>
      <c r="V3" s="9" t="s">
        <v>25</v>
      </c>
      <c r="W3" s="7" t="s">
        <v>24</v>
      </c>
      <c r="X3" s="7" t="s">
        <v>0</v>
      </c>
      <c r="Y3" s="8">
        <v>43567</v>
      </c>
      <c r="Z3" s="7">
        <v>4</v>
      </c>
      <c r="AA3" s="7">
        <v>0</v>
      </c>
      <c r="AB3" s="8">
        <v>49044</v>
      </c>
      <c r="AC3" s="7">
        <v>175</v>
      </c>
      <c r="AD3" s="6">
        <v>1775.68</v>
      </c>
      <c r="AE3" s="7">
        <v>1</v>
      </c>
      <c r="AF3" s="5">
        <v>0</v>
      </c>
      <c r="AG3" s="7"/>
      <c r="AH3" s="6">
        <v>11778.42</v>
      </c>
      <c r="AI3" s="6">
        <f>AH3+AJ3</f>
        <v>159186.28000000003</v>
      </c>
      <c r="AJ3" s="6">
        <v>147407.86000000002</v>
      </c>
      <c r="AK3" s="6" t="str">
        <f>IFERROR(VLOOKUP(CONCATENATE(B3,C3,D3,I3),[1]Elegibilidade!$B$4:$H$58,6,0),"Elegível")</f>
        <v>Elegível</v>
      </c>
      <c r="AL3" s="6" t="str">
        <f>IFERROR(VLOOKUP(CONCATENATE(B3,C3,D3,I3),[1]Elegibilidade!$B$4:$H$58,7,0),"Elegível")</f>
        <v>Elegível</v>
      </c>
      <c r="AM3" s="6" t="str">
        <f>IFERROR(VLOOKUP(CONCATENATE(B3,C3,D3,I3),[1]Elegibilidade!$B$4:$I$58,8,0),"Elegível")</f>
        <v>1 até 30 dias</v>
      </c>
      <c r="AN3" s="5">
        <v>162759.26999999999</v>
      </c>
      <c r="AO3" s="3">
        <v>150400</v>
      </c>
      <c r="AP3" s="3">
        <v>159073.96</v>
      </c>
      <c r="AQ3" s="4">
        <f>AJ3/AP3</f>
        <v>0.92666241539470084</v>
      </c>
      <c r="AR3" s="3">
        <v>298613.96000000002</v>
      </c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>
        <v>1775.68</v>
      </c>
      <c r="BE3" s="3">
        <v>1731.71</v>
      </c>
      <c r="BF3" s="3">
        <v>1696.47</v>
      </c>
      <c r="BG3" s="3">
        <v>1696.47</v>
      </c>
      <c r="BH3" s="3">
        <v>1696.47</v>
      </c>
      <c r="BI3" s="3">
        <v>1696.47</v>
      </c>
      <c r="BJ3" s="3">
        <v>1696.47</v>
      </c>
      <c r="BK3" s="3">
        <v>1696.47</v>
      </c>
      <c r="BL3" s="3">
        <v>1696.47</v>
      </c>
      <c r="BM3" s="3">
        <v>1696.47</v>
      </c>
      <c r="BN3" s="3">
        <v>1696.47</v>
      </c>
      <c r="BO3" s="3">
        <v>1696.47</v>
      </c>
      <c r="BP3" s="3">
        <v>1696.47</v>
      </c>
      <c r="BQ3" s="3">
        <v>1696.47</v>
      </c>
      <c r="BR3" s="3">
        <v>1696.47</v>
      </c>
      <c r="BS3" s="3">
        <v>1696.47</v>
      </c>
      <c r="BT3" s="3">
        <v>1696.47</v>
      </c>
      <c r="BU3" s="3">
        <v>1696.47</v>
      </c>
      <c r="BV3" s="3">
        <v>1696.47</v>
      </c>
      <c r="BW3" s="3">
        <v>1696.47</v>
      </c>
      <c r="BX3" s="3">
        <v>1696.47</v>
      </c>
      <c r="BY3" s="3">
        <v>1696.47</v>
      </c>
      <c r="BZ3" s="3">
        <v>1696.47</v>
      </c>
      <c r="CA3" s="3">
        <v>1696.47</v>
      </c>
      <c r="CB3" s="3">
        <v>1696.47</v>
      </c>
      <c r="CC3" s="3">
        <v>1696.47</v>
      </c>
      <c r="CD3" s="3">
        <v>1696.47</v>
      </c>
      <c r="CE3" s="3">
        <v>1696.47</v>
      </c>
      <c r="CF3" s="3">
        <v>1696.47</v>
      </c>
      <c r="CG3" s="3">
        <v>1696.47</v>
      </c>
      <c r="CH3" s="3">
        <v>1696.47</v>
      </c>
      <c r="CI3" s="3">
        <v>1696.47</v>
      </c>
      <c r="CJ3" s="3">
        <v>1696.47</v>
      </c>
      <c r="CK3" s="3">
        <v>1696.47</v>
      </c>
      <c r="CL3" s="3">
        <v>1696.47</v>
      </c>
      <c r="CM3" s="3">
        <v>1696.47</v>
      </c>
      <c r="CN3" s="3">
        <v>1696.47</v>
      </c>
      <c r="CO3" s="3">
        <v>1696.47</v>
      </c>
      <c r="CP3" s="3">
        <v>1696.47</v>
      </c>
      <c r="CQ3" s="3">
        <v>1696.47</v>
      </c>
      <c r="CR3" s="3">
        <v>1696.47</v>
      </c>
      <c r="CS3" s="3">
        <v>1696.47</v>
      </c>
      <c r="CT3" s="3">
        <v>1696.47</v>
      </c>
      <c r="CU3" s="3">
        <v>1696.47</v>
      </c>
      <c r="CV3" s="3">
        <v>1696.47</v>
      </c>
      <c r="CW3" s="3">
        <v>1696.47</v>
      </c>
      <c r="CX3" s="3">
        <v>1696.47</v>
      </c>
      <c r="CY3" s="3">
        <v>1696.47</v>
      </c>
      <c r="CZ3" s="3">
        <v>1696.47</v>
      </c>
      <c r="DA3" s="3">
        <v>1696.47</v>
      </c>
      <c r="DB3" s="3">
        <v>1696.47</v>
      </c>
      <c r="DC3" s="3">
        <v>1696.47</v>
      </c>
      <c r="DD3" s="3">
        <v>1696.47</v>
      </c>
      <c r="DE3" s="3">
        <v>1696.47</v>
      </c>
      <c r="DF3" s="3">
        <v>1696.47</v>
      </c>
      <c r="DG3" s="3">
        <v>1696.47</v>
      </c>
      <c r="DH3" s="3">
        <v>1696.47</v>
      </c>
      <c r="DI3" s="3">
        <v>1696.47</v>
      </c>
      <c r="DJ3" s="3">
        <v>1696.47</v>
      </c>
      <c r="DK3" s="3">
        <v>1696.47</v>
      </c>
      <c r="DL3" s="3">
        <v>1696.47</v>
      </c>
      <c r="DM3" s="3">
        <v>1696.47</v>
      </c>
      <c r="DN3" s="3">
        <v>1696.47</v>
      </c>
      <c r="DO3" s="3">
        <v>1696.47</v>
      </c>
      <c r="DP3" s="3">
        <v>1696.47</v>
      </c>
      <c r="DQ3" s="3">
        <v>1696.47</v>
      </c>
      <c r="DR3" s="3">
        <v>1696.47</v>
      </c>
      <c r="DS3" s="3">
        <v>1696.47</v>
      </c>
      <c r="DT3" s="3">
        <v>1696.47</v>
      </c>
      <c r="DU3" s="3">
        <v>1696.47</v>
      </c>
      <c r="DV3" s="3">
        <v>1696.47</v>
      </c>
      <c r="DW3" s="3">
        <v>1696.47</v>
      </c>
      <c r="DX3" s="3">
        <v>1696.47</v>
      </c>
      <c r="DY3" s="3">
        <v>1696.47</v>
      </c>
      <c r="DZ3" s="3">
        <v>1696.47</v>
      </c>
      <c r="EA3" s="3">
        <v>1696.47</v>
      </c>
      <c r="EB3" s="3">
        <v>1696.47</v>
      </c>
      <c r="EC3" s="3">
        <v>1696.47</v>
      </c>
      <c r="ED3" s="3">
        <v>1696.47</v>
      </c>
      <c r="EE3" s="3">
        <v>1696.47</v>
      </c>
      <c r="EF3" s="3">
        <v>1696.47</v>
      </c>
      <c r="EG3" s="3">
        <v>1696.47</v>
      </c>
      <c r="EH3" s="3">
        <v>1696.47</v>
      </c>
      <c r="EI3" s="3">
        <v>1696.47</v>
      </c>
      <c r="EJ3" s="3">
        <v>1696.47</v>
      </c>
      <c r="EK3" s="3">
        <v>1696.47</v>
      </c>
      <c r="EL3" s="3">
        <v>1696.47</v>
      </c>
      <c r="EM3" s="3">
        <v>1696.47</v>
      </c>
      <c r="EN3" s="3">
        <v>1696.47</v>
      </c>
      <c r="EO3" s="3">
        <v>1696.47</v>
      </c>
      <c r="EP3" s="3">
        <v>1696.47</v>
      </c>
      <c r="EQ3" s="3">
        <v>1696.47</v>
      </c>
      <c r="ER3" s="3">
        <v>1696.47</v>
      </c>
      <c r="ES3" s="3">
        <v>1696.47</v>
      </c>
      <c r="ET3" s="3">
        <v>1696.47</v>
      </c>
      <c r="EU3" s="3">
        <v>1696.47</v>
      </c>
      <c r="EV3" s="3">
        <v>1696.47</v>
      </c>
      <c r="EW3" s="3">
        <v>1696.47</v>
      </c>
      <c r="EX3" s="3">
        <v>1696.47</v>
      </c>
      <c r="EY3" s="3">
        <v>1696.47</v>
      </c>
      <c r="EZ3" s="3">
        <v>1696.47</v>
      </c>
      <c r="FA3" s="3">
        <v>1696.47</v>
      </c>
      <c r="FB3" s="3">
        <v>1696.47</v>
      </c>
      <c r="FC3" s="3">
        <v>1696.47</v>
      </c>
      <c r="FD3" s="3">
        <v>1696.47</v>
      </c>
      <c r="FE3" s="3">
        <v>1696.47</v>
      </c>
      <c r="FF3" s="3">
        <v>1696.47</v>
      </c>
      <c r="FG3" s="3">
        <v>1696.47</v>
      </c>
      <c r="FH3" s="3">
        <v>1696.47</v>
      </c>
      <c r="FI3" s="3">
        <v>1696.47</v>
      </c>
      <c r="FJ3" s="3">
        <v>1696.47</v>
      </c>
      <c r="FK3" s="3">
        <v>1696.47</v>
      </c>
      <c r="FL3" s="3">
        <v>1696.47</v>
      </c>
      <c r="FM3" s="3">
        <v>1696.47</v>
      </c>
      <c r="FN3" s="3">
        <v>1696.47</v>
      </c>
      <c r="FO3" s="3">
        <v>1696.47</v>
      </c>
      <c r="FP3" s="3">
        <v>1696.47</v>
      </c>
      <c r="FQ3" s="3">
        <v>1696.47</v>
      </c>
      <c r="FR3" s="3">
        <v>1696.47</v>
      </c>
      <c r="FS3" s="3">
        <v>1696.47</v>
      </c>
      <c r="FT3" s="3">
        <v>1696.47</v>
      </c>
      <c r="FU3" s="3">
        <v>1696.47</v>
      </c>
      <c r="FV3" s="3">
        <v>1696.47</v>
      </c>
      <c r="FW3" s="3">
        <v>1696.47</v>
      </c>
      <c r="FX3" s="3">
        <v>1696.47</v>
      </c>
      <c r="FY3" s="3">
        <v>1696.47</v>
      </c>
      <c r="FZ3" s="3">
        <v>1696.47</v>
      </c>
      <c r="GA3" s="3">
        <v>1696.47</v>
      </c>
      <c r="GB3" s="3">
        <v>1696.47</v>
      </c>
      <c r="GC3" s="3">
        <v>1696.47</v>
      </c>
      <c r="GD3" s="3">
        <v>1696.47</v>
      </c>
      <c r="GE3" s="3">
        <v>1696.47</v>
      </c>
      <c r="GF3" s="3">
        <v>1696.47</v>
      </c>
      <c r="GG3" s="3">
        <v>1696.47</v>
      </c>
      <c r="GH3" s="3">
        <v>1696.47</v>
      </c>
      <c r="GI3" s="3">
        <v>1696.47</v>
      </c>
      <c r="GJ3" s="3">
        <v>1696.47</v>
      </c>
      <c r="GK3" s="3">
        <v>1696.47</v>
      </c>
      <c r="GL3" s="3">
        <v>1696.47</v>
      </c>
      <c r="GM3" s="3">
        <v>1696.47</v>
      </c>
      <c r="GN3" s="3">
        <v>1696.47</v>
      </c>
      <c r="GO3" s="3">
        <v>1696.47</v>
      </c>
      <c r="GP3" s="3">
        <v>1696.47</v>
      </c>
      <c r="GQ3" s="3">
        <v>1696.47</v>
      </c>
      <c r="GR3" s="3">
        <v>1696.47</v>
      </c>
      <c r="GS3" s="3">
        <v>1696.47</v>
      </c>
      <c r="GT3" s="3">
        <v>1696.47</v>
      </c>
      <c r="GU3" s="3">
        <v>1696.47</v>
      </c>
      <c r="GV3" s="3">
        <v>1696.47</v>
      </c>
      <c r="GW3" s="3">
        <v>1696.47</v>
      </c>
      <c r="GX3" s="3">
        <v>1696.47</v>
      </c>
      <c r="GY3" s="3">
        <v>1696.47</v>
      </c>
      <c r="GZ3" s="3">
        <v>1696.47</v>
      </c>
      <c r="HA3" s="3">
        <v>1696.47</v>
      </c>
      <c r="HB3" s="3">
        <v>1696.47</v>
      </c>
      <c r="HC3" s="3">
        <v>1696.47</v>
      </c>
      <c r="HD3" s="3">
        <v>1696.47</v>
      </c>
      <c r="HE3" s="3">
        <v>1696.47</v>
      </c>
      <c r="HF3" s="3">
        <v>1696.47</v>
      </c>
      <c r="HG3" s="3">
        <v>1696.47</v>
      </c>
      <c r="HH3" s="3">
        <v>1696.47</v>
      </c>
      <c r="HI3" s="3">
        <v>1696.47</v>
      </c>
      <c r="HJ3" s="3">
        <v>1696.47</v>
      </c>
      <c r="HK3" s="3">
        <v>1696.47</v>
      </c>
      <c r="HL3" s="3">
        <v>1696.47</v>
      </c>
      <c r="HM3" s="3">
        <v>1696.47</v>
      </c>
      <c r="HN3" s="3">
        <v>1696.47</v>
      </c>
      <c r="HO3" s="3">
        <v>1696.47</v>
      </c>
      <c r="HP3" s="3">
        <v>1696.47</v>
      </c>
      <c r="HQ3" s="3">
        <v>1696.47</v>
      </c>
      <c r="HR3" s="3">
        <v>1696.47</v>
      </c>
      <c r="HS3" s="3">
        <v>1696.47</v>
      </c>
      <c r="HT3" s="3">
        <v>1696.47</v>
      </c>
      <c r="HU3" s="3"/>
      <c r="HV3" s="3"/>
      <c r="HW3" s="3"/>
      <c r="HX3" s="3"/>
      <c r="HY3" s="3"/>
      <c r="HZ3" s="3"/>
      <c r="IA3" s="3"/>
      <c r="IB3" s="3"/>
    </row>
    <row r="4" spans="1:236" x14ac:dyDescent="0.2">
      <c r="A4" s="5">
        <v>46</v>
      </c>
      <c r="B4" s="9" t="s">
        <v>13</v>
      </c>
      <c r="C4" s="9" t="s">
        <v>12</v>
      </c>
      <c r="D4" s="7">
        <v>18</v>
      </c>
      <c r="E4" s="5">
        <v>130.05000000000001</v>
      </c>
      <c r="F4" s="7"/>
      <c r="G4" s="7">
        <v>6649</v>
      </c>
      <c r="H4" s="7"/>
      <c r="I4" s="9" t="s">
        <v>23</v>
      </c>
      <c r="J4" s="9" t="s">
        <v>22</v>
      </c>
      <c r="K4" s="8">
        <v>30484</v>
      </c>
      <c r="L4" s="9" t="s">
        <v>21</v>
      </c>
      <c r="M4" s="7">
        <v>30559</v>
      </c>
      <c r="N4" s="9" t="s">
        <v>20</v>
      </c>
      <c r="O4" s="7" t="s">
        <v>19</v>
      </c>
      <c r="P4" s="9" t="s">
        <v>18</v>
      </c>
      <c r="Q4" s="9" t="s">
        <v>17</v>
      </c>
      <c r="R4" s="9" t="s">
        <v>6</v>
      </c>
      <c r="S4" s="7" t="s">
        <v>5</v>
      </c>
      <c r="T4" s="7" t="s">
        <v>16</v>
      </c>
      <c r="U4" s="9" t="s">
        <v>15</v>
      </c>
      <c r="V4" s="9" t="s">
        <v>14</v>
      </c>
      <c r="W4" s="7" t="s">
        <v>1</v>
      </c>
      <c r="X4" s="7" t="s">
        <v>0</v>
      </c>
      <c r="Y4" s="8">
        <v>43378</v>
      </c>
      <c r="Z4" s="7">
        <v>10</v>
      </c>
      <c r="AA4" s="7">
        <v>0</v>
      </c>
      <c r="AB4" s="8">
        <v>48847</v>
      </c>
      <c r="AC4" s="7">
        <v>168</v>
      </c>
      <c r="AD4" s="6">
        <v>1194.8</v>
      </c>
      <c r="AE4" s="7">
        <v>1</v>
      </c>
      <c r="AF4" s="5">
        <v>0</v>
      </c>
      <c r="AG4" s="7"/>
      <c r="AH4" s="6">
        <v>24157.22</v>
      </c>
      <c r="AI4" s="6">
        <f>AH4+AJ4</f>
        <v>149833.18</v>
      </c>
      <c r="AJ4" s="6">
        <v>125675.96</v>
      </c>
      <c r="AK4" s="6" t="str">
        <f>IFERROR(VLOOKUP(CONCATENATE(B4,C4,D4,I4),[1]Elegibilidade!$B$4:$H$58,6,0),"Elegível")</f>
        <v>Elegível</v>
      </c>
      <c r="AL4" s="6" t="str">
        <f>IFERROR(VLOOKUP(CONCATENATE(B4,C4,D4,I4),[1]Elegibilidade!$B$4:$H$58,7,0),"Elegível")</f>
        <v>Elegível</v>
      </c>
      <c r="AM4" s="6" t="str">
        <f>IFERROR(VLOOKUP(CONCATENATE(B4,C4,D4,I4),[1]Elegibilidade!$B$4:$I$58,8,0),"Elegível")</f>
        <v>1 até 30 dias</v>
      </c>
      <c r="AN4" s="5">
        <v>162759.26999999999</v>
      </c>
      <c r="AO4" s="3">
        <v>131600</v>
      </c>
      <c r="AP4" s="3">
        <v>149027.26999999999</v>
      </c>
      <c r="AQ4" s="4">
        <f>AJ4/AP4</f>
        <v>0.84330847636140693</v>
      </c>
      <c r="AR4" s="3">
        <v>249536.4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>
        <v>1194.8</v>
      </c>
      <c r="BE4" s="3">
        <v>4933.3</v>
      </c>
      <c r="BF4" s="3">
        <v>1139.8500000000001</v>
      </c>
      <c r="BG4" s="3">
        <v>1139.8500000000001</v>
      </c>
      <c r="BH4" s="3">
        <v>1139.8500000000001</v>
      </c>
      <c r="BI4" s="3">
        <v>1139.8500000000001</v>
      </c>
      <c r="BJ4" s="3">
        <v>1139.8500000000001</v>
      </c>
      <c r="BK4" s="3">
        <v>1139.8500000000001</v>
      </c>
      <c r="BL4" s="3">
        <v>1139.8500000000001</v>
      </c>
      <c r="BM4" s="3">
        <v>1139.8500000000001</v>
      </c>
      <c r="BN4" s="3">
        <v>1139.8500000000001</v>
      </c>
      <c r="BO4" s="3">
        <v>1139.8500000000001</v>
      </c>
      <c r="BP4" s="3">
        <v>1139.8500000000001</v>
      </c>
      <c r="BQ4" s="3">
        <v>4933.3</v>
      </c>
      <c r="BR4" s="3">
        <v>1139.8500000000001</v>
      </c>
      <c r="BS4" s="3">
        <v>1139.8500000000001</v>
      </c>
      <c r="BT4" s="3">
        <v>1139.8500000000001</v>
      </c>
      <c r="BU4" s="3">
        <v>1139.8500000000001</v>
      </c>
      <c r="BV4" s="3">
        <v>1139.8500000000001</v>
      </c>
      <c r="BW4" s="3">
        <v>1139.8500000000001</v>
      </c>
      <c r="BX4" s="3">
        <v>1139.8500000000001</v>
      </c>
      <c r="BY4" s="3">
        <v>1139.8500000000001</v>
      </c>
      <c r="BZ4" s="3">
        <v>1139.8500000000001</v>
      </c>
      <c r="CA4" s="3">
        <v>1139.8500000000001</v>
      </c>
      <c r="CB4" s="3">
        <v>1139.8500000000001</v>
      </c>
      <c r="CC4" s="3">
        <v>4933.3</v>
      </c>
      <c r="CD4" s="3">
        <v>1139.8500000000001</v>
      </c>
      <c r="CE4" s="3">
        <v>1139.8500000000001</v>
      </c>
      <c r="CF4" s="3">
        <v>1139.8500000000001</v>
      </c>
      <c r="CG4" s="3">
        <v>1139.8500000000001</v>
      </c>
      <c r="CH4" s="3">
        <v>1139.8500000000001</v>
      </c>
      <c r="CI4" s="3">
        <v>1139.8500000000001</v>
      </c>
      <c r="CJ4" s="3">
        <v>1139.8500000000001</v>
      </c>
      <c r="CK4" s="3">
        <v>1139.8500000000001</v>
      </c>
      <c r="CL4" s="3">
        <v>1139.8500000000001</v>
      </c>
      <c r="CM4" s="3">
        <v>1139.8500000000001</v>
      </c>
      <c r="CN4" s="3">
        <v>1139.8500000000001</v>
      </c>
      <c r="CO4" s="3">
        <v>4933.3</v>
      </c>
      <c r="CP4" s="3">
        <v>1139.8500000000001</v>
      </c>
      <c r="CQ4" s="3">
        <v>1139.8500000000001</v>
      </c>
      <c r="CR4" s="3">
        <v>1139.8500000000001</v>
      </c>
      <c r="CS4" s="3">
        <v>1139.8500000000001</v>
      </c>
      <c r="CT4" s="3">
        <v>1139.8500000000001</v>
      </c>
      <c r="CU4" s="3">
        <v>1139.8500000000001</v>
      </c>
      <c r="CV4" s="3">
        <v>1139.8500000000001</v>
      </c>
      <c r="CW4" s="3">
        <v>1139.8500000000001</v>
      </c>
      <c r="CX4" s="3">
        <v>1139.8500000000001</v>
      </c>
      <c r="CY4" s="3">
        <v>1139.8500000000001</v>
      </c>
      <c r="CZ4" s="3">
        <v>1139.8500000000001</v>
      </c>
      <c r="DA4" s="3">
        <v>4933.3</v>
      </c>
      <c r="DB4" s="3">
        <v>1139.8500000000001</v>
      </c>
      <c r="DC4" s="3">
        <v>1139.8500000000001</v>
      </c>
      <c r="DD4" s="3">
        <v>1139.8500000000001</v>
      </c>
      <c r="DE4" s="3">
        <v>1139.8500000000001</v>
      </c>
      <c r="DF4" s="3">
        <v>1139.8500000000001</v>
      </c>
      <c r="DG4" s="3">
        <v>1139.8500000000001</v>
      </c>
      <c r="DH4" s="3">
        <v>1139.8500000000001</v>
      </c>
      <c r="DI4" s="3">
        <v>1139.8500000000001</v>
      </c>
      <c r="DJ4" s="3">
        <v>1139.8500000000001</v>
      </c>
      <c r="DK4" s="3">
        <v>1139.8500000000001</v>
      </c>
      <c r="DL4" s="3">
        <v>1139.8500000000001</v>
      </c>
      <c r="DM4" s="3">
        <v>4933.3</v>
      </c>
      <c r="DN4" s="3">
        <v>1139.8500000000001</v>
      </c>
      <c r="DO4" s="3">
        <v>1139.8500000000001</v>
      </c>
      <c r="DP4" s="3">
        <v>1139.8500000000001</v>
      </c>
      <c r="DQ4" s="3">
        <v>1139.8500000000001</v>
      </c>
      <c r="DR4" s="3">
        <v>1139.8500000000001</v>
      </c>
      <c r="DS4" s="3">
        <v>1139.8500000000001</v>
      </c>
      <c r="DT4" s="3">
        <v>1139.8500000000001</v>
      </c>
      <c r="DU4" s="3">
        <v>1139.8500000000001</v>
      </c>
      <c r="DV4" s="3">
        <v>1139.8500000000001</v>
      </c>
      <c r="DW4" s="3">
        <v>1139.8500000000001</v>
      </c>
      <c r="DX4" s="3">
        <v>1139.8500000000001</v>
      </c>
      <c r="DY4" s="3">
        <v>4933.3</v>
      </c>
      <c r="DZ4" s="3">
        <v>1139.8500000000001</v>
      </c>
      <c r="EA4" s="3">
        <v>1139.8500000000001</v>
      </c>
      <c r="EB4" s="3">
        <v>1139.8500000000001</v>
      </c>
      <c r="EC4" s="3">
        <v>1139.8500000000001</v>
      </c>
      <c r="ED4" s="3">
        <v>1139.8500000000001</v>
      </c>
      <c r="EE4" s="3">
        <v>1139.8500000000001</v>
      </c>
      <c r="EF4" s="3">
        <v>1139.8500000000001</v>
      </c>
      <c r="EG4" s="3">
        <v>1139.8500000000001</v>
      </c>
      <c r="EH4" s="3">
        <v>1139.8500000000001</v>
      </c>
      <c r="EI4" s="3">
        <v>1139.8500000000001</v>
      </c>
      <c r="EJ4" s="3">
        <v>1139.8500000000001</v>
      </c>
      <c r="EK4" s="3">
        <v>4933.3</v>
      </c>
      <c r="EL4" s="3">
        <v>1139.8500000000001</v>
      </c>
      <c r="EM4" s="3">
        <v>1139.8500000000001</v>
      </c>
      <c r="EN4" s="3">
        <v>1139.8500000000001</v>
      </c>
      <c r="EO4" s="3">
        <v>1139.8500000000001</v>
      </c>
      <c r="EP4" s="3">
        <v>1139.8500000000001</v>
      </c>
      <c r="EQ4" s="3">
        <v>1139.8500000000001</v>
      </c>
      <c r="ER4" s="3">
        <v>1139.8500000000001</v>
      </c>
      <c r="ES4" s="3">
        <v>1139.8500000000001</v>
      </c>
      <c r="ET4" s="3">
        <v>1139.8500000000001</v>
      </c>
      <c r="EU4" s="3">
        <v>1139.8500000000001</v>
      </c>
      <c r="EV4" s="3">
        <v>1139.8500000000001</v>
      </c>
      <c r="EW4" s="3">
        <v>4933.3</v>
      </c>
      <c r="EX4" s="3">
        <v>1139.8500000000001</v>
      </c>
      <c r="EY4" s="3">
        <v>1139.8500000000001</v>
      </c>
      <c r="EZ4" s="3">
        <v>1139.8500000000001</v>
      </c>
      <c r="FA4" s="3">
        <v>1139.8500000000001</v>
      </c>
      <c r="FB4" s="3">
        <v>1139.8500000000001</v>
      </c>
      <c r="FC4" s="3">
        <v>1139.8500000000001</v>
      </c>
      <c r="FD4" s="3">
        <v>1139.8500000000001</v>
      </c>
      <c r="FE4" s="3">
        <v>1139.8500000000001</v>
      </c>
      <c r="FF4" s="3">
        <v>1139.8500000000001</v>
      </c>
      <c r="FG4" s="3">
        <v>1139.8500000000001</v>
      </c>
      <c r="FH4" s="3">
        <v>1139.8500000000001</v>
      </c>
      <c r="FI4" s="3">
        <v>4933.3</v>
      </c>
      <c r="FJ4" s="3">
        <v>1139.8500000000001</v>
      </c>
      <c r="FK4" s="3">
        <v>1139.8500000000001</v>
      </c>
      <c r="FL4" s="3">
        <v>1139.8500000000001</v>
      </c>
      <c r="FM4" s="3">
        <v>1139.8500000000001</v>
      </c>
      <c r="FN4" s="3">
        <v>1139.8500000000001</v>
      </c>
      <c r="FO4" s="3">
        <v>1139.8500000000001</v>
      </c>
      <c r="FP4" s="3">
        <v>1139.8500000000001</v>
      </c>
      <c r="FQ4" s="3">
        <v>1139.8500000000001</v>
      </c>
      <c r="FR4" s="3">
        <v>1139.8500000000001</v>
      </c>
      <c r="FS4" s="3">
        <v>1139.8500000000001</v>
      </c>
      <c r="FT4" s="3">
        <v>1139.8500000000001</v>
      </c>
      <c r="FU4" s="3">
        <v>4933.3</v>
      </c>
      <c r="FV4" s="3">
        <v>1139.8500000000001</v>
      </c>
      <c r="FW4" s="3">
        <v>1139.8500000000001</v>
      </c>
      <c r="FX4" s="3">
        <v>1139.8500000000001</v>
      </c>
      <c r="FY4" s="3">
        <v>1139.8500000000001</v>
      </c>
      <c r="FZ4" s="3">
        <v>1139.8500000000001</v>
      </c>
      <c r="GA4" s="3">
        <v>1139.8500000000001</v>
      </c>
      <c r="GB4" s="3">
        <v>1139.8500000000001</v>
      </c>
      <c r="GC4" s="3">
        <v>1139.8500000000001</v>
      </c>
      <c r="GD4" s="3">
        <v>1139.8500000000001</v>
      </c>
      <c r="GE4" s="3">
        <v>1139.8500000000001</v>
      </c>
      <c r="GF4" s="3">
        <v>1139.8500000000001</v>
      </c>
      <c r="GG4" s="3">
        <v>4933.3</v>
      </c>
      <c r="GH4" s="3">
        <v>1139.8500000000001</v>
      </c>
      <c r="GI4" s="3">
        <v>1139.8500000000001</v>
      </c>
      <c r="GJ4" s="3">
        <v>1139.8500000000001</v>
      </c>
      <c r="GK4" s="3">
        <v>1139.8500000000001</v>
      </c>
      <c r="GL4" s="3">
        <v>1139.8500000000001</v>
      </c>
      <c r="GM4" s="3">
        <v>1139.8500000000001</v>
      </c>
      <c r="GN4" s="3">
        <v>1139.8500000000001</v>
      </c>
      <c r="GO4" s="3">
        <v>1139.8500000000001</v>
      </c>
      <c r="GP4" s="3">
        <v>1139.8500000000001</v>
      </c>
      <c r="GQ4" s="3">
        <v>1139.8500000000001</v>
      </c>
      <c r="GR4" s="3">
        <v>1139.8500000000001</v>
      </c>
      <c r="GS4" s="3">
        <v>4933.3</v>
      </c>
      <c r="GT4" s="3">
        <v>1139.8500000000001</v>
      </c>
      <c r="GU4" s="3">
        <v>1139.8500000000001</v>
      </c>
      <c r="GV4" s="3">
        <v>1139.8500000000001</v>
      </c>
      <c r="GW4" s="3">
        <v>1139.8500000000001</v>
      </c>
      <c r="GX4" s="3">
        <v>1139.8500000000001</v>
      </c>
      <c r="GY4" s="3">
        <v>1139.8500000000001</v>
      </c>
      <c r="GZ4" s="3">
        <v>1139.8500000000001</v>
      </c>
      <c r="HA4" s="3">
        <v>1139.8500000000001</v>
      </c>
      <c r="HB4" s="3">
        <v>1139.8500000000001</v>
      </c>
      <c r="HC4" s="3">
        <v>1139.8500000000001</v>
      </c>
      <c r="HD4" s="3">
        <v>1139.8500000000001</v>
      </c>
      <c r="HE4" s="3">
        <v>4933.3</v>
      </c>
      <c r="HF4" s="3">
        <v>1139.8500000000001</v>
      </c>
      <c r="HG4" s="3">
        <v>1139.8500000000001</v>
      </c>
      <c r="HH4" s="3">
        <v>1139.8500000000001</v>
      </c>
      <c r="HI4" s="3">
        <v>1139.8500000000001</v>
      </c>
      <c r="HJ4" s="3">
        <v>1139.8500000000001</v>
      </c>
      <c r="HK4" s="3">
        <v>1139.8500000000001</v>
      </c>
      <c r="HL4" s="3">
        <v>1139.8500000000001</v>
      </c>
      <c r="HM4" s="3">
        <v>1139.8500000000001</v>
      </c>
      <c r="HN4" s="3">
        <v>1139.8500000000001</v>
      </c>
      <c r="HO4" s="3">
        <v>1139.8500000000001</v>
      </c>
      <c r="HP4" s="3">
        <v>1139.8500000000001</v>
      </c>
      <c r="HQ4" s="3">
        <v>4933.3</v>
      </c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</row>
    <row r="5" spans="1:236" x14ac:dyDescent="0.2">
      <c r="A5" s="5">
        <v>46</v>
      </c>
      <c r="B5" s="9" t="s">
        <v>13</v>
      </c>
      <c r="C5" s="9" t="s">
        <v>12</v>
      </c>
      <c r="D5" s="7">
        <v>28</v>
      </c>
      <c r="E5" s="5">
        <v>125.65</v>
      </c>
      <c r="F5" s="7"/>
      <c r="G5" s="7">
        <v>7301</v>
      </c>
      <c r="H5" s="7"/>
      <c r="I5" s="9" t="s">
        <v>11</v>
      </c>
      <c r="J5" s="9" t="s">
        <v>10</v>
      </c>
      <c r="K5" s="8">
        <v>30954</v>
      </c>
      <c r="L5" s="9"/>
      <c r="M5" s="7"/>
      <c r="N5" s="9" t="s">
        <v>9</v>
      </c>
      <c r="O5" s="7" t="s">
        <v>8</v>
      </c>
      <c r="P5" s="9" t="s">
        <v>7</v>
      </c>
      <c r="Q5" s="9"/>
      <c r="R5" s="9" t="s">
        <v>6</v>
      </c>
      <c r="S5" s="7" t="s">
        <v>5</v>
      </c>
      <c r="T5" s="7" t="s">
        <v>4</v>
      </c>
      <c r="U5" s="9" t="s">
        <v>3</v>
      </c>
      <c r="V5" s="9" t="s">
        <v>2</v>
      </c>
      <c r="W5" s="7" t="s">
        <v>1</v>
      </c>
      <c r="X5" s="7" t="s">
        <v>0</v>
      </c>
      <c r="Y5" s="8">
        <v>43644</v>
      </c>
      <c r="Z5" s="7">
        <v>1</v>
      </c>
      <c r="AA5" s="7">
        <v>0</v>
      </c>
      <c r="AB5" s="8">
        <v>44737</v>
      </c>
      <c r="AC5" s="7">
        <v>33</v>
      </c>
      <c r="AD5" s="6">
        <v>4084.38</v>
      </c>
      <c r="AE5" s="7">
        <v>1</v>
      </c>
      <c r="AF5" s="5">
        <v>0</v>
      </c>
      <c r="AG5" s="7"/>
      <c r="AH5" s="6">
        <v>15537.89</v>
      </c>
      <c r="AI5" s="6">
        <f>AH5+AJ5</f>
        <v>137041.02000000002</v>
      </c>
      <c r="AJ5" s="6">
        <v>121503.13</v>
      </c>
      <c r="AK5" s="6" t="str">
        <f>IFERROR(VLOOKUP(CONCATENATE(B5,C5,D5,I5),[1]Elegibilidade!$B$4:$H$58,6,0),"Elegível")</f>
        <v>Elegível</v>
      </c>
      <c r="AL5" s="6" t="str">
        <f>IFERROR(VLOOKUP(CONCATENATE(B5,C5,D5,I5),[1]Elegibilidade!$B$4:$H$58,7,0),"Elegível")</f>
        <v>Elegível</v>
      </c>
      <c r="AM5" s="6" t="str">
        <f>IFERROR(VLOOKUP(CONCATENATE(B5,C5,D5,I5),[1]Elegibilidade!$B$4:$I$58,8,0),"Elegível")</f>
        <v>1 até 30 dias</v>
      </c>
      <c r="AN5" s="5">
        <v>162759.26999999999</v>
      </c>
      <c r="AO5" s="3">
        <v>134420</v>
      </c>
      <c r="AP5" s="3">
        <v>137002.19</v>
      </c>
      <c r="AQ5" s="4">
        <f>AJ5/AP5</f>
        <v>0.88686998361121094</v>
      </c>
      <c r="AR5" s="3">
        <v>137884.28</v>
      </c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>
        <v>4084.38</v>
      </c>
      <c r="BE5" s="3">
        <v>4055.42</v>
      </c>
      <c r="BF5" s="3">
        <v>4055.42</v>
      </c>
      <c r="BG5" s="3">
        <v>4055.42</v>
      </c>
      <c r="BH5" s="3">
        <v>4055.42</v>
      </c>
      <c r="BI5" s="3">
        <v>4055.42</v>
      </c>
      <c r="BJ5" s="3">
        <v>4055.42</v>
      </c>
      <c r="BK5" s="3">
        <v>4055.42</v>
      </c>
      <c r="BL5" s="3">
        <v>4055.42</v>
      </c>
      <c r="BM5" s="3">
        <v>4055.42</v>
      </c>
      <c r="BN5" s="3">
        <v>4055.42</v>
      </c>
      <c r="BO5" s="3">
        <v>4055.42</v>
      </c>
      <c r="BP5" s="3">
        <v>4055.42</v>
      </c>
      <c r="BQ5" s="3">
        <v>4055.42</v>
      </c>
      <c r="BR5" s="3">
        <v>4055.42</v>
      </c>
      <c r="BS5" s="3">
        <v>4055.42</v>
      </c>
      <c r="BT5" s="3">
        <v>4055.42</v>
      </c>
      <c r="BU5" s="3">
        <v>4055.42</v>
      </c>
      <c r="BV5" s="3">
        <v>4055.42</v>
      </c>
      <c r="BW5" s="3">
        <v>4055.42</v>
      </c>
      <c r="BX5" s="3">
        <v>4055.42</v>
      </c>
      <c r="BY5" s="3">
        <v>4055.42</v>
      </c>
      <c r="BZ5" s="3">
        <v>4055.42</v>
      </c>
      <c r="CA5" s="3">
        <v>4055.42</v>
      </c>
      <c r="CB5" s="3">
        <v>4055.42</v>
      </c>
      <c r="CC5" s="3">
        <v>4055.42</v>
      </c>
      <c r="CD5" s="3">
        <v>4055.42</v>
      </c>
      <c r="CE5" s="3">
        <v>4055.42</v>
      </c>
      <c r="CF5" s="3">
        <v>4055.42</v>
      </c>
      <c r="CG5" s="3">
        <v>4055.42</v>
      </c>
      <c r="CH5" s="3">
        <v>4055.42</v>
      </c>
      <c r="CI5" s="3">
        <v>4055.42</v>
      </c>
      <c r="CJ5" s="3">
        <v>4055.42</v>
      </c>
      <c r="CK5" s="3">
        <v>4055.42</v>
      </c>
      <c r="CL5" s="3">
        <v>4055.42</v>
      </c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</row>
    <row r="6" spans="1:236" x14ac:dyDescent="0.2">
      <c r="B6">
        <v>3</v>
      </c>
      <c r="AJ6" s="2">
        <f>SUM(AJ3:AJ5)</f>
        <v>394586.95</v>
      </c>
      <c r="AO6" s="1"/>
      <c r="AP6" s="1"/>
      <c r="AQ6" s="1"/>
      <c r="AR6" s="1"/>
      <c r="AS6" s="1">
        <f>SUM(AS3:AS5)</f>
        <v>0</v>
      </c>
      <c r="AT6" s="1">
        <f>SUM(AT3:AT5)</f>
        <v>0</v>
      </c>
      <c r="AU6" s="1">
        <f>SUM(AU3:AU5)</f>
        <v>0</v>
      </c>
      <c r="AV6" s="1">
        <f>SUM(AV3:AV5)</f>
        <v>0</v>
      </c>
      <c r="AW6" s="1">
        <f>SUM(AW3:AW5)</f>
        <v>0</v>
      </c>
      <c r="AX6" s="1">
        <f>SUM(AX3:AX5)</f>
        <v>0</v>
      </c>
      <c r="AY6" s="1">
        <f>SUM(AY3:AY5)</f>
        <v>0</v>
      </c>
      <c r="AZ6" s="1">
        <f>SUM(AZ3:AZ5)</f>
        <v>0</v>
      </c>
      <c r="BA6" s="1">
        <f>SUM(BA3:BA5)</f>
        <v>0</v>
      </c>
      <c r="BB6" s="1">
        <f>SUM(BB3:BB5)</f>
        <v>0</v>
      </c>
      <c r="BC6" s="1">
        <f>SUM(BC3:BC5)</f>
        <v>0</v>
      </c>
      <c r="BD6" s="1">
        <f>SUM(BD3:BD5)</f>
        <v>7054.8600000000006</v>
      </c>
      <c r="BE6" s="1">
        <f>SUM(BE3:BE5)</f>
        <v>10720.43</v>
      </c>
      <c r="BF6" s="1">
        <f>SUM(BF3:BF5)</f>
        <v>6891.74</v>
      </c>
      <c r="BG6" s="1">
        <f>SUM(BG3:BG5)</f>
        <v>6891.74</v>
      </c>
      <c r="BH6" s="1">
        <f>SUM(BH3:BH5)</f>
        <v>6891.74</v>
      </c>
      <c r="BI6" s="1">
        <f>SUM(BI3:BI5)</f>
        <v>6891.74</v>
      </c>
      <c r="BJ6" s="1">
        <f>SUM(BJ3:BJ5)</f>
        <v>6891.74</v>
      </c>
      <c r="BK6" s="1">
        <f>SUM(BK3:BK5)</f>
        <v>6891.74</v>
      </c>
      <c r="BL6" s="1">
        <f>SUM(BL3:BL5)</f>
        <v>6891.74</v>
      </c>
      <c r="BM6" s="1">
        <f>SUM(BM3:BM5)</f>
        <v>6891.74</v>
      </c>
      <c r="BN6" s="1">
        <f>SUM(BN3:BN5)</f>
        <v>6891.74</v>
      </c>
      <c r="BO6" s="1">
        <f>SUM(BO3:BO5)</f>
        <v>6891.74</v>
      </c>
      <c r="BP6" s="1">
        <f>SUM(BP3:BP5)</f>
        <v>6891.74</v>
      </c>
      <c r="BQ6" s="1">
        <f>SUM(BQ3:BQ5)</f>
        <v>10685.19</v>
      </c>
      <c r="BR6" s="1">
        <f>SUM(BR3:BR5)</f>
        <v>6891.74</v>
      </c>
      <c r="BS6" s="1">
        <f>SUM(BS3:BS5)</f>
        <v>6891.74</v>
      </c>
      <c r="BT6" s="1">
        <f>SUM(BT3:BT5)</f>
        <v>6891.74</v>
      </c>
      <c r="BU6" s="1">
        <f>SUM(BU3:BU5)</f>
        <v>6891.74</v>
      </c>
      <c r="BV6" s="1">
        <f>SUM(BV3:BV5)</f>
        <v>6891.74</v>
      </c>
      <c r="BW6" s="1">
        <f>SUM(BW3:BW5)</f>
        <v>6891.74</v>
      </c>
      <c r="BX6" s="1">
        <f>SUM(BX3:BX5)</f>
        <v>6891.74</v>
      </c>
      <c r="BY6" s="1">
        <f>SUM(BY3:BY5)</f>
        <v>6891.74</v>
      </c>
      <c r="BZ6" s="1">
        <f>SUM(BZ3:BZ5)</f>
        <v>6891.74</v>
      </c>
      <c r="CA6" s="1">
        <f>SUM(CA3:CA5)</f>
        <v>6891.74</v>
      </c>
      <c r="CB6" s="1">
        <f>SUM(CB3:CB5)</f>
        <v>6891.74</v>
      </c>
      <c r="CC6" s="1">
        <f>SUM(CC3:CC5)</f>
        <v>10685.19</v>
      </c>
      <c r="CD6" s="1">
        <f>SUM(CD3:CD5)</f>
        <v>6891.74</v>
      </c>
      <c r="CE6" s="1">
        <f>SUM(CE3:CE5)</f>
        <v>6891.74</v>
      </c>
      <c r="CF6" s="1">
        <f>SUM(CF3:CF5)</f>
        <v>6891.74</v>
      </c>
      <c r="CG6" s="1">
        <f>SUM(CG3:CG5)</f>
        <v>6891.74</v>
      </c>
      <c r="CH6" s="1">
        <f>SUM(CH3:CH5)</f>
        <v>6891.74</v>
      </c>
      <c r="CI6" s="1">
        <f>SUM(CI3:CI5)</f>
        <v>6891.74</v>
      </c>
      <c r="CJ6" s="1">
        <f>SUM(CJ3:CJ5)</f>
        <v>6891.74</v>
      </c>
      <c r="CK6" s="1">
        <f>SUM(CK3:CK5)</f>
        <v>6891.74</v>
      </c>
      <c r="CL6" s="1">
        <f>SUM(CL3:CL5)</f>
        <v>6891.74</v>
      </c>
      <c r="CM6" s="1">
        <f>SUM(CM3:CM5)</f>
        <v>2836.32</v>
      </c>
      <c r="CN6" s="1">
        <f>SUM(CN3:CN5)</f>
        <v>2836.32</v>
      </c>
      <c r="CO6" s="1">
        <f>SUM(CO3:CO5)</f>
        <v>6629.77</v>
      </c>
      <c r="CP6" s="1">
        <f>SUM(CP3:CP5)</f>
        <v>2836.32</v>
      </c>
      <c r="CQ6" s="1">
        <f>SUM(CQ3:CQ5)</f>
        <v>2836.32</v>
      </c>
      <c r="CR6" s="1">
        <f>SUM(CR3:CR5)</f>
        <v>2836.32</v>
      </c>
      <c r="CS6" s="1">
        <f>SUM(CS3:CS5)</f>
        <v>2836.32</v>
      </c>
      <c r="CT6" s="1">
        <f>SUM(CT3:CT5)</f>
        <v>2836.32</v>
      </c>
      <c r="CU6" s="1">
        <f>SUM(CU3:CU5)</f>
        <v>2836.32</v>
      </c>
      <c r="CV6" s="1">
        <f>SUM(CV3:CV5)</f>
        <v>2836.32</v>
      </c>
      <c r="CW6" s="1">
        <f>SUM(CW3:CW5)</f>
        <v>2836.32</v>
      </c>
      <c r="CX6" s="1">
        <f>SUM(CX3:CX5)</f>
        <v>2836.32</v>
      </c>
      <c r="CY6" s="1">
        <f>SUM(CY3:CY5)</f>
        <v>2836.32</v>
      </c>
      <c r="CZ6" s="1">
        <f>SUM(CZ3:CZ5)</f>
        <v>2836.32</v>
      </c>
      <c r="DA6" s="1">
        <f>SUM(DA3:DA5)</f>
        <v>6629.77</v>
      </c>
      <c r="DB6" s="1">
        <f>SUM(DB3:DB5)</f>
        <v>2836.32</v>
      </c>
      <c r="DC6" s="1">
        <f>SUM(DC3:DC5)</f>
        <v>2836.32</v>
      </c>
      <c r="DD6" s="1">
        <f>SUM(DD3:DD5)</f>
        <v>2836.32</v>
      </c>
      <c r="DE6" s="1">
        <f>SUM(DE3:DE5)</f>
        <v>2836.32</v>
      </c>
      <c r="DF6" s="1">
        <f>SUM(DF3:DF5)</f>
        <v>2836.32</v>
      </c>
      <c r="DG6" s="1">
        <f>SUM(DG3:DG5)</f>
        <v>2836.32</v>
      </c>
      <c r="DH6" s="1">
        <f>SUM(DH3:DH5)</f>
        <v>2836.32</v>
      </c>
      <c r="DI6" s="1">
        <f>SUM(DI3:DI5)</f>
        <v>2836.32</v>
      </c>
      <c r="DJ6" s="1">
        <f>SUM(DJ3:DJ5)</f>
        <v>2836.32</v>
      </c>
      <c r="DK6" s="1">
        <f>SUM(DK3:DK5)</f>
        <v>2836.32</v>
      </c>
      <c r="DL6" s="1">
        <f>SUM(DL3:DL5)</f>
        <v>2836.32</v>
      </c>
      <c r="DM6" s="1">
        <f>SUM(DM3:DM5)</f>
        <v>6629.77</v>
      </c>
      <c r="DN6" s="1">
        <f>SUM(DN3:DN5)</f>
        <v>2836.32</v>
      </c>
      <c r="DO6" s="1">
        <f>SUM(DO3:DO5)</f>
        <v>2836.32</v>
      </c>
      <c r="DP6" s="1">
        <f>SUM(DP3:DP5)</f>
        <v>2836.32</v>
      </c>
      <c r="DQ6" s="1">
        <f>SUM(DQ3:DQ5)</f>
        <v>2836.32</v>
      </c>
      <c r="DR6" s="1">
        <f>SUM(DR3:DR5)</f>
        <v>2836.32</v>
      </c>
      <c r="DS6" s="1">
        <f>SUM(DS3:DS5)</f>
        <v>2836.32</v>
      </c>
      <c r="DT6" s="1">
        <f>SUM(DT3:DT5)</f>
        <v>2836.32</v>
      </c>
      <c r="DU6" s="1">
        <f>SUM(DU3:DU5)</f>
        <v>2836.32</v>
      </c>
      <c r="DV6" s="1">
        <f>SUM(DV3:DV5)</f>
        <v>2836.32</v>
      </c>
      <c r="DW6" s="1">
        <f>SUM(DW3:DW5)</f>
        <v>2836.32</v>
      </c>
      <c r="DX6" s="1">
        <f>SUM(DX3:DX5)</f>
        <v>2836.32</v>
      </c>
      <c r="DY6" s="1">
        <f>SUM(DY3:DY5)</f>
        <v>6629.77</v>
      </c>
      <c r="DZ6" s="1">
        <f>SUM(DZ3:DZ5)</f>
        <v>2836.32</v>
      </c>
      <c r="EA6" s="1">
        <f>SUM(EA3:EA5)</f>
        <v>2836.32</v>
      </c>
      <c r="EB6" s="1">
        <f>SUM(EB3:EB5)</f>
        <v>2836.32</v>
      </c>
      <c r="EC6" s="1">
        <f>SUM(EC3:EC5)</f>
        <v>2836.32</v>
      </c>
      <c r="ED6" s="1">
        <f>SUM(ED3:ED5)</f>
        <v>2836.32</v>
      </c>
      <c r="EE6" s="1">
        <f>SUM(EE3:EE5)</f>
        <v>2836.32</v>
      </c>
      <c r="EF6" s="1">
        <f>SUM(EF3:EF5)</f>
        <v>2836.32</v>
      </c>
      <c r="EG6" s="1">
        <f>SUM(EG3:EG5)</f>
        <v>2836.32</v>
      </c>
      <c r="EH6" s="1">
        <f>SUM(EH3:EH5)</f>
        <v>2836.32</v>
      </c>
      <c r="EI6" s="1">
        <f>SUM(EI3:EI5)</f>
        <v>2836.32</v>
      </c>
      <c r="EJ6" s="1">
        <f>SUM(EJ3:EJ5)</f>
        <v>2836.32</v>
      </c>
      <c r="EK6" s="1">
        <f>SUM(EK3:EK5)</f>
        <v>6629.77</v>
      </c>
      <c r="EL6" s="1">
        <f>SUM(EL3:EL5)</f>
        <v>2836.32</v>
      </c>
      <c r="EM6" s="1">
        <f>SUM(EM3:EM5)</f>
        <v>2836.32</v>
      </c>
      <c r="EN6" s="1">
        <f>SUM(EN3:EN5)</f>
        <v>2836.32</v>
      </c>
      <c r="EO6" s="1">
        <f>SUM(EO3:EO5)</f>
        <v>2836.32</v>
      </c>
      <c r="EP6" s="1">
        <f>SUM(EP3:EP5)</f>
        <v>2836.32</v>
      </c>
      <c r="EQ6" s="1">
        <f>SUM(EQ3:EQ5)</f>
        <v>2836.32</v>
      </c>
      <c r="ER6" s="1">
        <f>SUM(ER3:ER5)</f>
        <v>2836.32</v>
      </c>
      <c r="ES6" s="1">
        <f>SUM(ES3:ES5)</f>
        <v>2836.32</v>
      </c>
      <c r="ET6" s="1">
        <f>SUM(ET3:ET5)</f>
        <v>2836.32</v>
      </c>
      <c r="EU6" s="1">
        <f>SUM(EU3:EU5)</f>
        <v>2836.32</v>
      </c>
      <c r="EV6" s="1">
        <f>SUM(EV3:EV5)</f>
        <v>2836.32</v>
      </c>
      <c r="EW6" s="1">
        <f>SUM(EW3:EW5)</f>
        <v>6629.77</v>
      </c>
      <c r="EX6" s="1">
        <f>SUM(EX3:EX5)</f>
        <v>2836.32</v>
      </c>
      <c r="EY6" s="1">
        <f>SUM(EY3:EY5)</f>
        <v>2836.32</v>
      </c>
      <c r="EZ6" s="1">
        <f>SUM(EZ3:EZ5)</f>
        <v>2836.32</v>
      </c>
      <c r="FA6" s="1">
        <f>SUM(FA3:FA5)</f>
        <v>2836.32</v>
      </c>
      <c r="FB6" s="1">
        <f>SUM(FB3:FB5)</f>
        <v>2836.32</v>
      </c>
      <c r="FC6" s="1">
        <f>SUM(FC3:FC5)</f>
        <v>2836.32</v>
      </c>
      <c r="FD6" s="1">
        <f>SUM(FD3:FD5)</f>
        <v>2836.32</v>
      </c>
      <c r="FE6" s="1">
        <f>SUM(FE3:FE5)</f>
        <v>2836.32</v>
      </c>
      <c r="FF6" s="1">
        <f>SUM(FF3:FF5)</f>
        <v>2836.32</v>
      </c>
      <c r="FG6" s="1">
        <f>SUM(FG3:FG5)</f>
        <v>2836.32</v>
      </c>
      <c r="FH6" s="1">
        <f>SUM(FH3:FH5)</f>
        <v>2836.32</v>
      </c>
      <c r="FI6" s="1">
        <f>SUM(FI3:FI5)</f>
        <v>6629.77</v>
      </c>
      <c r="FJ6" s="1">
        <f>SUM(FJ3:FJ5)</f>
        <v>2836.32</v>
      </c>
      <c r="FK6" s="1">
        <f>SUM(FK3:FK5)</f>
        <v>2836.32</v>
      </c>
      <c r="FL6" s="1">
        <f>SUM(FL3:FL5)</f>
        <v>2836.32</v>
      </c>
      <c r="FM6" s="1">
        <f>SUM(FM3:FM5)</f>
        <v>2836.32</v>
      </c>
      <c r="FN6" s="1">
        <f>SUM(FN3:FN5)</f>
        <v>2836.32</v>
      </c>
      <c r="FO6" s="1">
        <f>SUM(FO3:FO5)</f>
        <v>2836.32</v>
      </c>
      <c r="FP6" s="1">
        <f>SUM(FP3:FP5)</f>
        <v>2836.32</v>
      </c>
      <c r="FQ6" s="1">
        <f>SUM(FQ3:FQ5)</f>
        <v>2836.32</v>
      </c>
      <c r="FR6" s="1">
        <f>SUM(FR3:FR5)</f>
        <v>2836.32</v>
      </c>
      <c r="FS6" s="1">
        <f>SUM(FS3:FS5)</f>
        <v>2836.32</v>
      </c>
      <c r="FT6" s="1">
        <f>SUM(FT3:FT5)</f>
        <v>2836.32</v>
      </c>
      <c r="FU6" s="1">
        <f>SUM(FU3:FU5)</f>
        <v>6629.77</v>
      </c>
      <c r="FV6" s="1">
        <f>SUM(FV3:FV5)</f>
        <v>2836.32</v>
      </c>
      <c r="FW6" s="1">
        <f>SUM(FW3:FW5)</f>
        <v>2836.32</v>
      </c>
      <c r="FX6" s="1">
        <f>SUM(FX3:FX5)</f>
        <v>2836.32</v>
      </c>
      <c r="FY6" s="1">
        <f>SUM(FY3:FY5)</f>
        <v>2836.32</v>
      </c>
      <c r="FZ6" s="1">
        <f>SUM(FZ3:FZ5)</f>
        <v>2836.32</v>
      </c>
      <c r="GA6" s="1">
        <f>SUM(GA3:GA5)</f>
        <v>2836.32</v>
      </c>
      <c r="GB6" s="1">
        <f>SUM(GB3:GB5)</f>
        <v>2836.32</v>
      </c>
      <c r="GC6" s="1">
        <f>SUM(GC3:GC5)</f>
        <v>2836.32</v>
      </c>
      <c r="GD6" s="1">
        <f>SUM(GD3:GD5)</f>
        <v>2836.32</v>
      </c>
      <c r="GE6" s="1">
        <f>SUM(GE3:GE5)</f>
        <v>2836.32</v>
      </c>
      <c r="GF6" s="1">
        <f>SUM(GF3:GF5)</f>
        <v>2836.32</v>
      </c>
      <c r="GG6" s="1">
        <f>SUM(GG3:GG5)</f>
        <v>6629.77</v>
      </c>
      <c r="GH6" s="1">
        <f>SUM(GH3:GH5)</f>
        <v>2836.32</v>
      </c>
      <c r="GI6" s="1">
        <f>SUM(GI3:GI5)</f>
        <v>2836.32</v>
      </c>
      <c r="GJ6" s="1">
        <f>SUM(GJ3:GJ5)</f>
        <v>2836.32</v>
      </c>
      <c r="GK6" s="1">
        <f>SUM(GK3:GK5)</f>
        <v>2836.32</v>
      </c>
      <c r="GL6" s="1">
        <f>SUM(GL3:GL5)</f>
        <v>2836.32</v>
      </c>
      <c r="GM6" s="1">
        <f>SUM(GM3:GM5)</f>
        <v>2836.32</v>
      </c>
      <c r="GN6" s="1">
        <f>SUM(GN3:GN5)</f>
        <v>2836.32</v>
      </c>
      <c r="GO6" s="1">
        <f>SUM(GO3:GO5)</f>
        <v>2836.32</v>
      </c>
      <c r="GP6" s="1">
        <f>SUM(GP3:GP5)</f>
        <v>2836.32</v>
      </c>
      <c r="GQ6" s="1">
        <f>SUM(GQ3:GQ5)</f>
        <v>2836.32</v>
      </c>
      <c r="GR6" s="1">
        <f>SUM(GR3:GR5)</f>
        <v>2836.32</v>
      </c>
      <c r="GS6" s="1">
        <f>SUM(GS3:GS5)</f>
        <v>6629.77</v>
      </c>
      <c r="GT6" s="1">
        <f>SUM(GT3:GT5)</f>
        <v>2836.32</v>
      </c>
      <c r="GU6" s="1">
        <f>SUM(GU3:GU5)</f>
        <v>2836.32</v>
      </c>
      <c r="GV6" s="1">
        <f>SUM(GV3:GV5)</f>
        <v>2836.32</v>
      </c>
      <c r="GW6" s="1">
        <f>SUM(GW3:GW5)</f>
        <v>2836.32</v>
      </c>
      <c r="GX6" s="1">
        <f>SUM(GX3:GX5)</f>
        <v>2836.32</v>
      </c>
      <c r="GY6" s="1">
        <f>SUM(GY3:GY5)</f>
        <v>2836.32</v>
      </c>
      <c r="GZ6" s="1">
        <f>SUM(GZ3:GZ5)</f>
        <v>2836.32</v>
      </c>
      <c r="HA6" s="1">
        <f>SUM(HA3:HA5)</f>
        <v>2836.32</v>
      </c>
      <c r="HB6" s="1">
        <f>SUM(HB3:HB5)</f>
        <v>2836.32</v>
      </c>
      <c r="HC6" s="1">
        <f>SUM(HC3:HC5)</f>
        <v>2836.32</v>
      </c>
      <c r="HD6" s="1">
        <f>SUM(HD3:HD5)</f>
        <v>2836.32</v>
      </c>
      <c r="HE6" s="1">
        <f>SUM(HE3:HE5)</f>
        <v>6629.77</v>
      </c>
      <c r="HF6" s="1">
        <f>SUM(HF3:HF5)</f>
        <v>2836.32</v>
      </c>
      <c r="HG6" s="1">
        <f>SUM(HG3:HG5)</f>
        <v>2836.32</v>
      </c>
      <c r="HH6" s="1">
        <f>SUM(HH3:HH5)</f>
        <v>2836.32</v>
      </c>
      <c r="HI6" s="1">
        <f>SUM(HI3:HI5)</f>
        <v>2836.32</v>
      </c>
      <c r="HJ6" s="1">
        <f>SUM(HJ3:HJ5)</f>
        <v>2836.32</v>
      </c>
      <c r="HK6" s="1">
        <f>SUM(HK3:HK5)</f>
        <v>2836.32</v>
      </c>
      <c r="HL6" s="1">
        <f>SUM(HL3:HL5)</f>
        <v>2836.32</v>
      </c>
      <c r="HM6" s="1">
        <f>SUM(HM3:HM5)</f>
        <v>2836.32</v>
      </c>
      <c r="HN6" s="1">
        <f>SUM(HN3:HN5)</f>
        <v>2836.32</v>
      </c>
      <c r="HO6" s="1">
        <f>SUM(HO3:HO5)</f>
        <v>2836.32</v>
      </c>
      <c r="HP6" s="1">
        <f>SUM(HP3:HP5)</f>
        <v>2836.32</v>
      </c>
      <c r="HQ6" s="1">
        <f>SUM(HQ3:HQ5)</f>
        <v>6629.77</v>
      </c>
      <c r="HR6" s="1">
        <f>SUM(HR3:HR5)</f>
        <v>1696.47</v>
      </c>
      <c r="HS6" s="1">
        <f>SUM(HS3:HS5)</f>
        <v>1696.47</v>
      </c>
      <c r="HT6" s="1">
        <f>SUM(HT3:HT5)</f>
        <v>1696.47</v>
      </c>
      <c r="HU6" s="1">
        <f>SUM(HU3:HU5)</f>
        <v>0</v>
      </c>
      <c r="HV6" s="1">
        <f>SUM(HV3:HV5)</f>
        <v>0</v>
      </c>
      <c r="HW6" s="1">
        <f>SUM(HW3:HW5)</f>
        <v>0</v>
      </c>
      <c r="HX6" s="1">
        <f>SUM(HX3:HX5)</f>
        <v>0</v>
      </c>
      <c r="HY6" s="1">
        <f>SUM(HY3:HY5)</f>
        <v>0</v>
      </c>
      <c r="HZ6" s="1">
        <f>SUM(HZ3:HZ5)</f>
        <v>0</v>
      </c>
      <c r="IA6" s="1">
        <f>SUM(IA3:IA5)</f>
        <v>0</v>
      </c>
      <c r="IB6" s="1"/>
    </row>
  </sheetData>
  <autoFilter ref="A2:IB6" xr:uid="{00000000-0009-0000-0000-000006000000}">
    <sortState xmlns:xlrd2="http://schemas.microsoft.com/office/spreadsheetml/2017/richdata2" ref="A19:IB97">
      <sortCondition ref="C2:C148"/>
    </sortState>
  </autoFilter>
  <conditionalFormatting sqref="AM3:AM5">
    <cfRule type="containsText" dxfId="3" priority="4" operator="containsText" text="1 até 30 dias">
      <formula>NOT(ISERROR(SEARCH("1 até 30 dias",AM3)))</formula>
    </cfRule>
  </conditionalFormatting>
  <conditionalFormatting sqref="AL3:AL5">
    <cfRule type="containsText" dxfId="2" priority="1" operator="containsText" text="1 ou + parcelas &gt; 90 dias">
      <formula>NOT(ISERROR(SEARCH("1 ou + parcelas &gt; 90 dias",AL3)))</formula>
    </cfRule>
    <cfRule type="containsText" dxfId="1" priority="2" operator="containsText" text="1 ou + parcelas &gt; 60 dias">
      <formula>NOT(ISERROR(SEARCH("1 ou + parcelas &gt; 60 dias",AL3)))</formula>
    </cfRule>
    <cfRule type="containsText" dxfId="0" priority="3" operator="containsText" text="1 ou + parcelas &gt; 30 dias">
      <formula>NOT(ISERROR(SEARCH("1 ou + parcelas &gt; 30 dias",AL3)))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Vivendas do Bosque - até 30 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Roque</dc:creator>
  <cp:lastModifiedBy>William Roque</cp:lastModifiedBy>
  <dcterms:created xsi:type="dcterms:W3CDTF">2019-09-09T13:56:44Z</dcterms:created>
  <dcterms:modified xsi:type="dcterms:W3CDTF">2019-09-09T13:56:50Z</dcterms:modified>
</cp:coreProperties>
</file>