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tblack/Desktop/"/>
    </mc:Choice>
  </mc:AlternateContent>
  <xr:revisionPtr revIDLastSave="0" documentId="8_{4A44C070-3C02-8E49-A569-F131F5471091}" xr6:coauthVersionLast="44" xr6:coauthVersionMax="44" xr10:uidLastSave="{00000000-0000-0000-0000-000000000000}"/>
  <bookViews>
    <workbookView xWindow="780" yWindow="960" windowWidth="27640" windowHeight="15560" xr2:uid="{8DCCB828-3145-E54C-9674-915B2091DEF3}"/>
  </bookViews>
  <sheets>
    <sheet name="Terras Altas - COMPLEMENTARE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'Terras Altas - COMPLEMENTARES'!$A$2:$IB$23</definedName>
    <definedName name="a" localSheetId="0">#REF!</definedName>
    <definedName name="a">#REF!</definedName>
    <definedName name="aasas" localSheetId="0">OFFSET([3]Fluxo!#REF!,0,0,[3]Fluxo!#REF!)</definedName>
    <definedName name="aasas">OFFSET([3]Fluxo!#REF!,0,0,[3]Fluxo!#REF!)</definedName>
    <definedName name="ADRI" localSheetId="0">#REF!</definedName>
    <definedName name="ADRI">#REF!</definedName>
    <definedName name="AMT.SENIOR" localSheetId="0">OFFSET(#REF!,0,0,#REF!)</definedName>
    <definedName name="AMT.SENIOR">OFFSET(#REF!,0,0,#REF!)</definedName>
    <definedName name="AMT.SENIOR.CONS">OFFSET([4]Consolidado!$D$4,0,0,COUNTIF([4]Consolidado!$D:$D,"&gt;0"))</definedName>
    <definedName name="AMT.SUB" localSheetId="0">OFFSET([3]Fluxo!#REF!,0,0,[3]Fluxo!#REF!)</definedName>
    <definedName name="AMT.SUB">OFFSET([3]Fluxo!#REF!,0,0,[3]Fluxo!#REF!)</definedName>
    <definedName name="AMT.SUB.CONS">OFFSET([5]Consolidado!$H$4,0,0,COUNTIF([5]Consolidado!$H:$H,"&gt;0"))</definedName>
    <definedName name="ANO" localSheetId="0">OFFSET(#REF!,0,0,#REF!)</definedName>
    <definedName name="ANO">OFFSET(#REF!,0,0,#REF!)</definedName>
    <definedName name="ANO.CONS">OFFSET([4]Consolidado!$B$4,0,0,COUNTIF([4]Consolidado!$E:$E,"&gt;0"))</definedName>
    <definedName name="aTaxa">'[6]Valuation DRE'!$H$177</definedName>
    <definedName name="awvwvw" localSheetId="0">OFFSET([3]Fluxo!#REF!,0,0,[3]Fluxo!#REF!)</definedName>
    <definedName name="awvwvw">OFFSET([3]Fluxo!#REF!,0,0,[3]Fluxo!#REF!)</definedName>
    <definedName name="bbbbb" localSheetId="0">OFFSET([3]Fluxo!#REF!,0,0,[3]Fluxo!#REF!)</definedName>
    <definedName name="bbbbb">OFFSET([3]Fluxo!#REF!,0,0,[3]Fluxo!#REF!)</definedName>
    <definedName name="bvnnn" localSheetId="0">OFFSET([3]Fluxo!#REF!,0,0,[3]Fluxo!#REF!)</definedName>
    <definedName name="bvnnn">OFFSET([3]Fluxo!#REF!,0,0,[3]Fluxo!#REF!)</definedName>
    <definedName name="ccccc" localSheetId="0">OFFSET(#REF!,0,0,#REF!+1)</definedName>
    <definedName name="ccccc">OFFSET(#REF!,0,0,#REF!+1)</definedName>
    <definedName name="CIQWBGuid" hidden="1">"1a6c63a9-7039-4838-962e-1993f4656655"</definedName>
    <definedName name="curva" localSheetId="0">OFFSET(#REF!,0,0,#REF!)</definedName>
    <definedName name="curva">OFFSET(#REF!,0,0,#REF!)</definedName>
    <definedName name="CURVA_JV" localSheetId="0">OFFSET(#REF!,0,0,#REF!)</definedName>
    <definedName name="CURVA_JV">OFFSET(#REF!,0,0,#REF!)</definedName>
    <definedName name="CURVA_TS" localSheetId="0">OFFSET(#REF!,0,0,#REF!)</definedName>
    <definedName name="CURVA_TS">OFFSET(#REF!,0,0,#REF!)</definedName>
    <definedName name="CURVA.JV" localSheetId="0">OFFSET(#REF!,0,0,#REF!)</definedName>
    <definedName name="CURVA.JV">OFFSET(#REF!,0,0,#REF!)</definedName>
    <definedName name="Curvapvv" localSheetId="0">OFFSET(#REF!,0,0,#REF!)</definedName>
    <definedName name="Curvapvv">OFFSET(#REF!,0,0,#REF!)</definedName>
    <definedName name="CurvaSunrise" localSheetId="0">OFFSET(#REF!,0,0,#REF!)</definedName>
    <definedName name="CurvaSunrise">OFFSET(#REF!,0,0,#REF!)</definedName>
    <definedName name="curvats" localSheetId="0">OFFSET(#REF!,0,0,#REF!)</definedName>
    <definedName name="curvats">OFFSET(#REF!,0,0,#REF!)</definedName>
    <definedName name="CUSTO" localSheetId="0">OFFSET(#REF!,0,0,#REF!-1)</definedName>
    <definedName name="CUSTO">OFFSET(#REF!,0,0,#REF!-1)</definedName>
    <definedName name="CUSTO.CONS">OFFSET([4]Consolidado!$J$4,0,0,COUNTIF([4]Consolidado!$J:$J,"&gt;0"))</definedName>
    <definedName name="cxcxv" localSheetId="0">#REF!</definedName>
    <definedName name="cxcxv">#REF!</definedName>
    <definedName name="DATA" localSheetId="0">OFFSET(#REF!,0,0,#REF!)</definedName>
    <definedName name="DATA">OFFSET(#REF!,0,0,#REF!)</definedName>
    <definedName name="dddd" localSheetId="0">OFFSET(#REF!,0,0,#REF!-1)</definedName>
    <definedName name="dddd">OFFSET(#REF!,0,0,#REF!-1)</definedName>
    <definedName name="dfs" localSheetId="0">OFFSET(#REF!,0,0,#REF!+1)</definedName>
    <definedName name="dfs">OFFSET(#REF!,0,0,#REF!+1)</definedName>
    <definedName name="dsadf" localSheetId="0">OFFSET(#REF!,0,0,#REF!-1)</definedName>
    <definedName name="dsadf">OFFSET(#REF!,0,0,#REF!-1)</definedName>
    <definedName name="dsafasfds" localSheetId="0">OFFSET(#REF!,0,0,#REF!-1)</definedName>
    <definedName name="dsafasfds">OFFSET(#REF!,0,0,#REF!-1)</definedName>
    <definedName name="DVADV" localSheetId="0">OFFSET([3]Fluxo!#REF!,0,0,[3]Fluxo!#REF!)</definedName>
    <definedName name="DVADV">OFFSET([3]Fluxo!#REF!,0,0,[3]Fluxo!#REF!)</definedName>
    <definedName name="eas" localSheetId="0">OFFSET([3]Fluxo!#REF!,0,0,[3]Fluxo!#REF!)</definedName>
    <definedName name="eas">OFFSET([3]Fluxo!#REF!,0,0,[3]Fluxo!#REF!)</definedName>
    <definedName name="ewr" localSheetId="0">OFFSET(#REF!,0,0,#REF!)</definedName>
    <definedName name="ewr">OFFSET(#REF!,0,0,#REF!)</definedName>
    <definedName name="ewrere" localSheetId="0">OFFSET(#REF!,0,0,#REF!)</definedName>
    <definedName name="ewrere">OFFSET(#REF!,0,0,#REF!)</definedName>
    <definedName name="fdgf" localSheetId="0" hidden="1">#REF!</definedName>
    <definedName name="fdgf" hidden="1">#REF!</definedName>
    <definedName name="fdsfs" localSheetId="0">OFFSET(#REF!,0,0,#REF!-1)</definedName>
    <definedName name="fdsfs">OFFSET(#REF!,0,0,#REF!-1)</definedName>
    <definedName name="fdsgfgfd" localSheetId="0">OFFSET(#REF!,0,0,#REF!)</definedName>
    <definedName name="fdsgfgfd">OFFSET(#REF!,0,0,#REF!)</definedName>
    <definedName name="Feriados">[4]Feriados!$A$2:$A$937</definedName>
    <definedName name="ff" localSheetId="0">OFFSET([3]Fluxo!#REF!,0,0,[3]Fluxo!#REF!)</definedName>
    <definedName name="ff">OFFSET([3]Fluxo!#REF!,0,0,[3]Fluxo!#REF!)</definedName>
    <definedName name="fffff" localSheetId="0">OFFSET(#REF!,0,0,#REF!)</definedName>
    <definedName name="fffff">OFFSET(#REF!,0,0,#REF!)</definedName>
    <definedName name="fsa" localSheetId="0">OFFSET(#REF!,0,0,#REF!)</definedName>
    <definedName name="fsa">OFFSET(#REF!,0,0,#REF!)</definedName>
    <definedName name="fsd" localSheetId="0">OFFSET(#REF!,0,0,#REF!)</definedName>
    <definedName name="fsd">OFFSET(#REF!,0,0,#REF!)</definedName>
    <definedName name="fsdf" localSheetId="0">OFFSET(#REF!,0,0,#REF!+1)</definedName>
    <definedName name="fsdf">OFFSET(#REF!,0,0,#REF!+1)</definedName>
    <definedName name="FSDFS" localSheetId="0">OFFSET(#REF!,0,0,#REF!)</definedName>
    <definedName name="FSDFS">OFFSET(#REF!,0,0,#REF!)</definedName>
    <definedName name="fsdgf" localSheetId="0">OFFSET(#REF!,0,0,#REF!)</definedName>
    <definedName name="fsdgf">OFFSET(#REF!,0,0,#REF!)</definedName>
    <definedName name="g_Bio" localSheetId="0">#REF!</definedName>
    <definedName name="g_Bio">#REF!</definedName>
    <definedName name="gdfgdfg" localSheetId="0">OFFSET(#REF!,0,0,#REF!)</definedName>
    <definedName name="gdfgdfg">OFFSET(#REF!,0,0,#REF!)</definedName>
    <definedName name="gdfgdfgdf" localSheetId="0">OFFSET(#REF!,0,0,#REF!)</definedName>
    <definedName name="gdfgdfgdf">OFFSET(#REF!,0,0,#REF!)</definedName>
    <definedName name="gdgdf" localSheetId="0">OFFSET([3]Fluxo!#REF!,0,0,[3]Fluxo!#REF!)</definedName>
    <definedName name="gdgdf">OFFSET([3]Fluxo!#REF!,0,0,[3]Fluxo!#REF!)</definedName>
    <definedName name="gdgdgfd" localSheetId="0">OFFSET(#REF!,0,0,#REF!)</definedName>
    <definedName name="gdgdgfd">OFFSET(#REF!,0,0,#REF!)</definedName>
    <definedName name="gfd" localSheetId="0">OFFSET(#REF!,0,0,#REF!)</definedName>
    <definedName name="gfd">OFFSET(#REF!,0,0,#REF!)</definedName>
    <definedName name="gfdgdf" localSheetId="0">OFFSET(#REF!,0,0,#REF!)</definedName>
    <definedName name="gfdgdf">OFFSET(#REF!,0,0,#REF!)</definedName>
    <definedName name="gfhfdhf" localSheetId="0">OFFSET(#REF!,0,0,#REF!)</definedName>
    <definedName name="gfhfdhf">OFFSET(#REF!,0,0,#REF!)</definedName>
    <definedName name="ggggg" localSheetId="0">OFFSET(#REF!,0,0,#REF!)</definedName>
    <definedName name="ggggg">OFFSET(#REF!,0,0,#REF!)</definedName>
    <definedName name="hgfhgf" localSheetId="0">OFFSET(#REF!,0,0,#REF!+1)</definedName>
    <definedName name="hgfhgf">OFFSET(#REF!,0,0,#REF!+1)</definedName>
    <definedName name="hgfhghgf" localSheetId="0">OFFSET(#REF!,0,0,#REF!-1)</definedName>
    <definedName name="hgfhghgf">OFFSET(#REF!,0,0,#REF!-1)</definedName>
    <definedName name="hghghggh" localSheetId="0">OFFSET(#REF!,0,0,#REF!+1)</definedName>
    <definedName name="hghghggh">OFFSET(#REF!,0,0,#REF!+1)</definedName>
    <definedName name="hhh" localSheetId="0">OFFSET(#REF!,0,0,#REF!)</definedName>
    <definedName name="hhh">OFFSET(#REF!,0,0,#REF!)</definedName>
    <definedName name="hhhhh" localSheetId="0">OFFSET(#REF!,0,0,#REF!+1)</definedName>
    <definedName name="hhhhh">OFFSET(#REF!,0,0,#REF!+1)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42242.997962963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jjjj" localSheetId="0">OFFSET(#REF!,0,0,#REF!)</definedName>
    <definedName name="jjjjj">OFFSET(#REF!,0,0,#REF!)</definedName>
    <definedName name="JUROS.SENIOR" localSheetId="0">OFFSET(#REF!,0,0,#REF!)</definedName>
    <definedName name="JUROS.SENIOR">OFFSET(#REF!,0,0,#REF!)</definedName>
    <definedName name="JUROS.SENIOR.CONS">OFFSET([4]Consolidado!$C$4,0,0,COUNTIF([4]Consolidado!$C:$C,"&gt;0"))</definedName>
    <definedName name="JUROS.SUB" localSheetId="0">OFFSET([3]Fluxo!#REF!,0,0,[3]Fluxo!#REF!)</definedName>
    <definedName name="JUROS.SUB">OFFSET([3]Fluxo!#REF!,0,0,[3]Fluxo!#REF!)</definedName>
    <definedName name="JUROS.SUB.CONS">OFFSET([5]Consolidado!$G$4,0,0,COUNTIF([5]Consolidado!$G:$G,"&gt;0"))</definedName>
    <definedName name="kkkkk" localSheetId="0">OFFSET(#REF!,0,0,#REF!)</definedName>
    <definedName name="kkkkk">OFFSET(#REF!,0,0,#REF!)</definedName>
    <definedName name="kmdff" localSheetId="0">OFFSET(#REF!,0,0,#REF!)</definedName>
    <definedName name="kmdff">OFFSET(#REF!,0,0,#REF!)</definedName>
    <definedName name="lllll" localSheetId="0">OFFSET([3]Fluxo!#REF!,0,0,[3]Fluxo!#REF!)</definedName>
    <definedName name="lllll">OFFSET([3]Fluxo!#REF!,0,0,[3]Fluxo!#REF!)</definedName>
    <definedName name="mm" localSheetId="0">OFFSET(#REF!,0,0,#REF!-1)</definedName>
    <definedName name="mm">OFFSET(#REF!,0,0,#REF!-1)</definedName>
    <definedName name="mmmmm" localSheetId="0">OFFSET(#REF!,0,0,#REF!+1)</definedName>
    <definedName name="mmmmm">OFFSET(#REF!,0,0,#REF!+1)</definedName>
    <definedName name="nnnnn" localSheetId="0">OFFSET(#REF!,0,0,#REF!)</definedName>
    <definedName name="nnnnn">OFFSET(#REF!,0,0,#REF!)</definedName>
    <definedName name="nnnnnn" localSheetId="0">#REF!</definedName>
    <definedName name="nnnnnn">#REF!</definedName>
    <definedName name="nomes">[7]base!$A$2:$A$12</definedName>
    <definedName name="PERIODO" localSheetId="0">OFFSET(#REF!,0,0,#REF!)</definedName>
    <definedName name="PERIODO">OFFSET(#REF!,0,0,#REF!)</definedName>
    <definedName name="periodo_selecionado">[8]Demonstrativo!$R$3</definedName>
    <definedName name="PeriodoInPlanejado">[8]Demonstrativo!A$9=MEDIAN([8]Demonstrativo!A$9,[8]Demonstrativo!$C1,[8]Demonstrativo!$C1+[8]Demonstrativo!$D1-1)</definedName>
    <definedName name="PeriodoInReal">[8]Demonstrativo!A$9=MEDIAN([8]Demonstrativo!A$9,[8]Demonstrativo!$E1,[8]Demonstrativo!$E1+[8]Demonstrativo!$F1-1)</definedName>
    <definedName name="Plano">PeriodoInPlanejado*([9]PINOTAGE!$C1&gt;0)</definedName>
    <definedName name="PMT.CARTEIRA" localSheetId="0">OFFSET(#REF!,0,0,#REF!)</definedName>
    <definedName name="PMT.CARTEIRA">OFFSET(#REF!,0,0,#REF!)</definedName>
    <definedName name="PMT.LIQUIDA" localSheetId="0">OFFSET(#REF!,0,0,#REF!+1)</definedName>
    <definedName name="PMT.LIQUIDA">OFFSET(#REF!,0,0,#REF!+1)</definedName>
    <definedName name="PMT.SENIOR" localSheetId="0">OFFSET(#REF!,0,0,#REF!)</definedName>
    <definedName name="PMT.SENIOR">OFFSET(#REF!,0,0,#REF!)</definedName>
    <definedName name="PMT.SENIOR.CONS">OFFSET([4]Consolidado!$E$4,0,0,COUNTIF([4]Consolidado!$E:$E,"&gt;0"))</definedName>
    <definedName name="PMT.SUB" localSheetId="0">OFFSET([3]Fluxo!#REF!,0,0,[3]Fluxo!#REF!)</definedName>
    <definedName name="PMT.SUB">OFFSET([3]Fluxo!#REF!,0,0,[3]Fluxo!#REF!)</definedName>
    <definedName name="PMT.SUB.CONS">OFFSET([5]Consolidado!$I$4,0,0,COUNTIF([5]Consolidado!$I:$I,"&gt;0"))</definedName>
    <definedName name="PorcentagemConcluída">PorcentagemConcluídaPosterior*PeriodoInPlanejado</definedName>
    <definedName name="PorcentagemConcluídaPosterior">([8]Demonstrativo!A$9=MEDIAN([8]Demonstrativo!A$9,[8]Demonstrativo!$E1,[8]Demonstrativo!$E1+[8]Demonstrativo!$F1)*([8]Demonstrativo!$E1&gt;0))*(([8]Demonstrativo!A$9&lt;(INT([8]Demonstrativo!$E1+[8]Demonstrativo!$F1*[8]Demonstrativo!$G1)))+([8]Demonstrativo!A$9=[8]Demonstrativo!$E1))*([8]Demonstrativo!$G1&gt;0)</definedName>
    <definedName name="_xlnm.Print_Area">#REF!</definedName>
    <definedName name="_xlnm.Print_Titles">#N/A</definedName>
    <definedName name="prolinks_31d12eecfd5c48c2b3868f18962dfc8b" localSheetId="0" hidden="1">#REF!</definedName>
    <definedName name="prolinks_31d12eecfd5c48c2b3868f18962dfc8b" hidden="1">#REF!</definedName>
    <definedName name="prolinks_95d3bbea96734d0cbfd1df9978a36a16" localSheetId="0" hidden="1">#REF!</definedName>
    <definedName name="prolinks_95d3bbea96734d0cbfd1df9978a36a16" hidden="1">#REF!</definedName>
    <definedName name="prolinks_d7f798af9efc4a9995f8fd1792c8f43a" localSheetId="0" hidden="1">#REF!</definedName>
    <definedName name="prolinks_d7f798af9efc4a9995f8fd1792c8f43a" hidden="1">#REF!</definedName>
    <definedName name="qr" localSheetId="0">OFFSET([3]Fluxo!#REF!,0,0,[3]Fluxo!#REF!)</definedName>
    <definedName name="qr">OFFSET([3]Fluxo!#REF!,0,0,[3]Fluxo!#REF!)</definedName>
    <definedName name="qt" localSheetId="0">OFFSET(#REF!,0,0,#REF!)</definedName>
    <definedName name="qt">OFFSET(#REF!,0,0,#REF!)</definedName>
    <definedName name="qu" localSheetId="0">OFFSET([3]Fluxo!#REF!,0,0,[3]Fluxo!#REF!)</definedName>
    <definedName name="qu">OFFSET([3]Fluxo!#REF!,0,0,[3]Fluxo!#REF!)</definedName>
    <definedName name="qw" localSheetId="0">OFFSET(#REF!,0,0,#REF!)</definedName>
    <definedName name="qw">OFFSET(#REF!,0,0,#REF!)</definedName>
    <definedName name="qweqw" localSheetId="0">OFFSET(#REF!,0,0,#REF!-1)</definedName>
    <definedName name="qweqw">OFFSET(#REF!,0,0,#REF!-1)</definedName>
    <definedName name="Real">(PeriodoInReal*([9]PINOTAGE!$E1&gt;0))*PeriodoInPlanejado</definedName>
    <definedName name="RealPosterior">PeriodoInReal*([9]PINOTAGE!$E1&gt;0)</definedName>
    <definedName name="res1_RSF">'[10]Assump Input'!$S$74</definedName>
    <definedName name="res2_RSF">'[10]Assump Input'!$S$75</definedName>
    <definedName name="res3_RSF">'[10]Assump Input'!$S$76</definedName>
    <definedName name="res4_RSF">'[10]Assump Input'!$S$77</definedName>
    <definedName name="ret" localSheetId="0">OFFSET(#REF!,0,0,#REF!)</definedName>
    <definedName name="ret">OFFSET(#REF!,0,0,#REF!)</definedName>
    <definedName name="ret_RSF">'[10]Assump Input'!$S$80</definedName>
    <definedName name="retretre" localSheetId="0">OFFSET([3]Fluxo!#REF!,0,0,[3]Fluxo!#REF!)</definedName>
    <definedName name="retretre">OFFSET([3]Fluxo!#REF!,0,0,[3]Fluxo!#REF!)</definedName>
    <definedName name="rreyy" localSheetId="0">OFFSET(#REF!,0,0,#REF!)</definedName>
    <definedName name="rreyy">OFFSET(#REF!,0,0,#REF!)</definedName>
    <definedName name="rrrraa" localSheetId="0">OFFSET(#REF!,0,0,#REF!-1)</definedName>
    <definedName name="rrrraa">OFFSET(#REF!,0,0,#REF!-1)</definedName>
    <definedName name="rrrrrr" localSheetId="0">OFFSET(#REF!,0,0,#REF!-1)</definedName>
    <definedName name="rrrrrr">OFFSET(#REF!,0,0,#REF!-1)</definedName>
    <definedName name="RSF_ph1">'[10]Assump Input'!$S$68</definedName>
    <definedName name="RSF_ph2">'[10]Assump Input'!$S$69</definedName>
    <definedName name="RSF_ph3">'[10]Assump Input'!$S$70</definedName>
    <definedName name="RSF_ph4">'[10]Assump Input'!$S$71</definedName>
    <definedName name="rttr" localSheetId="0">OFFSET(#REF!,0,0,#REF!)</definedName>
    <definedName name="rttr">OFFSET(#REF!,0,0,#REF!)</definedName>
    <definedName name="SD.RECEBIVEIS" localSheetId="0">OFFSET(#REF!,0,0,#REF!+1)</definedName>
    <definedName name="SD.RECEBIVEIS">OFFSET(#REF!,0,0,#REF!+1)</definedName>
    <definedName name="SD.RESERVA" localSheetId="0">OFFSET(#REF!,0,0,#REF!-1)</definedName>
    <definedName name="SD.RESERVA">OFFSET(#REF!,0,0,#REF!-1)</definedName>
    <definedName name="SD.SENIOR" localSheetId="0">OFFSET(#REF!,0,0,#REF!)</definedName>
    <definedName name="SD.SENIOR">OFFSET(#REF!,0,0,#REF!)</definedName>
    <definedName name="SD.SUB" localSheetId="0">OFFSET([3]Fluxo!#REF!,0,0,[3]Fluxo!#REF!)</definedName>
    <definedName name="SD.SUB">OFFSET([3]Fluxo!#REF!,0,0,[3]Fluxo!#REF!)</definedName>
    <definedName name="sdf" localSheetId="0">OFFSET(#REF!,0,0,#REF!)</definedName>
    <definedName name="sdf">OFFSET(#REF!,0,0,#REF!)</definedName>
    <definedName name="sdfdfd" localSheetId="0">#REF!</definedName>
    <definedName name="sdfdfd">#REF!</definedName>
    <definedName name="sdfs" localSheetId="0" hidden="1">#REF!</definedName>
    <definedName name="sdfs" hidden="1">#REF!</definedName>
    <definedName name="sscv" localSheetId="0">OFFSET([3]Fluxo!#REF!,0,0,[3]Fluxo!#REF!)</definedName>
    <definedName name="sscv">OFFSET([3]Fluxo!#REF!,0,0,[3]Fluxo!#REF!)</definedName>
    <definedName name="sssss" localSheetId="0">OFFSET([3]Fluxo!#REF!,0,0,[3]Fluxo!#REF!)</definedName>
    <definedName name="sssss">OFFSET([3]Fluxo!#REF!,0,0,[3]Fluxo!#REF!)</definedName>
    <definedName name="SUB">[11]Basic!$B$4:$F$46</definedName>
    <definedName name="T">'[12]GEN Inputs'!$D$28</definedName>
    <definedName name="tre" localSheetId="0">OFFSET(#REF!,0,0,#REF!)</definedName>
    <definedName name="tre">OFFSET(#REF!,0,0,#REF!)</definedName>
    <definedName name="trete" localSheetId="0">OFFSET(#REF!,0,0,#REF!)</definedName>
    <definedName name="trete">OFFSET(#REF!,0,0,#REF!)</definedName>
    <definedName name="treter" localSheetId="0">OFFSET([3]Fluxo!#REF!,0,0,[3]Fluxo!#REF!)</definedName>
    <definedName name="treter">OFFSET([3]Fluxo!#REF!,0,0,[3]Fluxo!#REF!)</definedName>
    <definedName name="tretre" localSheetId="0">OFFSET(#REF!,0,0,#REF!)</definedName>
    <definedName name="tretre">OFFSET(#REF!,0,0,#REF!)</definedName>
    <definedName name="trtretr" localSheetId="0">OFFSET(#REF!,0,0,#REF!+1)</definedName>
    <definedName name="trtretr">OFFSET(#REF!,0,0,#REF!+1)</definedName>
    <definedName name="trttt" localSheetId="0">OFFSET(#REF!,0,0,#REF!)</definedName>
    <definedName name="trttt">OFFSET(#REF!,0,0,#REF!)</definedName>
    <definedName name="ttrytyt" localSheetId="0">OFFSET(#REF!,0,0,#REF!)</definedName>
    <definedName name="ttrytyt">OFFSET(#REF!,0,0,#REF!)</definedName>
    <definedName name="tttr" localSheetId="0">#REF!</definedName>
    <definedName name="tttr">#REF!</definedName>
    <definedName name="ttttt" localSheetId="0">OFFSET(#REF!,0,0,#REF!)</definedName>
    <definedName name="ttttt">OFFSET(#REF!,0,0,#REF!)</definedName>
    <definedName name="tytr" localSheetId="0">OFFSET(#REF!,0,0,#REF!+1)</definedName>
    <definedName name="tytr">OFFSET(#REF!,0,0,#REF!+1)</definedName>
    <definedName name="uyuyt" localSheetId="0">OFFSET([3]Fluxo!#REF!,0,0,[3]Fluxo!#REF!)</definedName>
    <definedName name="uyuyt">OFFSET([3]Fluxo!#REF!,0,0,[3]Fluxo!#REF!)</definedName>
    <definedName name="uyuytyu" localSheetId="0">#REF!</definedName>
    <definedName name="uyuytyu">#REF!</definedName>
    <definedName name="uyytyu" localSheetId="0" hidden="1">#REF!</definedName>
    <definedName name="uyytyu" hidden="1">#REF!</definedName>
    <definedName name="vbvbvbv" localSheetId="0">OFFSET(#REF!,0,0,#REF!)</definedName>
    <definedName name="vbvbvbv">OFFSET(#REF!,0,0,#REF!)</definedName>
    <definedName name="VGV" localSheetId="0">#REF!</definedName>
    <definedName name="VGV">#REF!</definedName>
    <definedName name="vvvvv" localSheetId="0">OFFSET(#REF!,0,0,#REF!)</definedName>
    <definedName name="vvvvv">OFFSET(#REF!,0,0,#REF!)</definedName>
    <definedName name="wdqwdq" localSheetId="0">OFFSET([3]Fluxo!#REF!,0,0,[3]Fluxo!#REF!)</definedName>
    <definedName name="wdqwdq">OFFSET([3]Fluxo!#REF!,0,0,[3]Fluxo!#REF!)</definedName>
    <definedName name="we" localSheetId="0" hidden="1">#REF!</definedName>
    <definedName name="we" hidden="1">#REF!</definedName>
    <definedName name="wr" localSheetId="0" hidden="1">#REF!</definedName>
    <definedName name="wr" hidden="1">#REF!</definedName>
    <definedName name="wt" localSheetId="0" hidden="1">#REF!</definedName>
    <definedName name="wt" hidden="1">#REF!</definedName>
    <definedName name="xxxx" localSheetId="0">OFFSET(#REF!,0,0,#REF!)</definedName>
    <definedName name="xxxx">OFFSET(#REF!,0,0,#REF!)</definedName>
    <definedName name="y54y54" localSheetId="0">OFFSET(#REF!,0,0,#REF!)</definedName>
    <definedName name="y54y54">OFFSET(#REF!,0,0,#REF!)</definedName>
    <definedName name="ytrytryt" localSheetId="0">OFFSET(#REF!,0,0,#REF!)</definedName>
    <definedName name="ytrytryt">OFFSET(#REF!,0,0,#REF!)</definedName>
    <definedName name="ytrytrytrtr" localSheetId="0">OFFSET(#REF!,0,0,#REF!)</definedName>
    <definedName name="ytrytrytrtr">OFFSET(#REF!,0,0,#REF!)</definedName>
    <definedName name="ytryttr" localSheetId="0">OFFSET(#REF!,0,0,#REF!-1)</definedName>
    <definedName name="ytryttr">OFFSET(#REF!,0,0,#REF!-1)</definedName>
    <definedName name="ytty" localSheetId="0">OFFSET(#REF!,0,0,#REF!)</definedName>
    <definedName name="ytty">OFFSET(#REF!,0,0,#REF!)</definedName>
    <definedName name="yyyy" localSheetId="0">OFFSET(#REF!,0,0,#REF!+1)</definedName>
    <definedName name="yyyy">OFFSET(#REF!,0,0,#REF!+1)</definedName>
    <definedName name="zxxzz" localSheetId="0">OFFSET(#REF!,0,0,#REF!)</definedName>
    <definedName name="zxxzz">OFFSET(#REF!,0,0,#REF!)</definedName>
    <definedName name="zzzz" localSheetId="0">OFFSET(#REF!,0,0,#REF!)</definedName>
    <definedName name="zzzz">OFFSET(#REF!,0,0,#REF!)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" i="1" l="1"/>
  <c r="AK3" i="1"/>
  <c r="AL3" i="1"/>
  <c r="AM3" i="1"/>
  <c r="AQ3" i="1"/>
  <c r="AI4" i="1"/>
  <c r="AK4" i="1"/>
  <c r="AL4" i="1"/>
  <c r="AM4" i="1"/>
  <c r="AQ4" i="1"/>
  <c r="AI5" i="1"/>
  <c r="AK5" i="1"/>
  <c r="AL5" i="1"/>
  <c r="AM5" i="1"/>
  <c r="AQ5" i="1"/>
  <c r="AI6" i="1"/>
  <c r="AK6" i="1"/>
  <c r="AL6" i="1"/>
  <c r="AM6" i="1"/>
  <c r="AQ6" i="1"/>
  <c r="AI7" i="1"/>
  <c r="AK7" i="1"/>
  <c r="AL7" i="1"/>
  <c r="AM7" i="1"/>
  <c r="AQ7" i="1"/>
  <c r="AI8" i="1"/>
  <c r="AK8" i="1"/>
  <c r="AL8" i="1"/>
  <c r="AM8" i="1"/>
  <c r="AQ8" i="1"/>
  <c r="AI9" i="1"/>
  <c r="AK9" i="1"/>
  <c r="AL9" i="1"/>
  <c r="AM9" i="1"/>
  <c r="AQ9" i="1"/>
  <c r="AI10" i="1"/>
  <c r="AK10" i="1"/>
  <c r="AL10" i="1"/>
  <c r="AM10" i="1"/>
  <c r="AQ10" i="1"/>
  <c r="AI11" i="1"/>
  <c r="AK11" i="1"/>
  <c r="AL11" i="1"/>
  <c r="AM11" i="1"/>
  <c r="AQ11" i="1"/>
  <c r="AI12" i="1"/>
  <c r="AK12" i="1"/>
  <c r="AL12" i="1"/>
  <c r="AM12" i="1"/>
  <c r="AQ12" i="1"/>
  <c r="AI13" i="1"/>
  <c r="AK13" i="1"/>
  <c r="AL13" i="1"/>
  <c r="AM13" i="1"/>
  <c r="AQ13" i="1"/>
  <c r="AI14" i="1"/>
  <c r="AK14" i="1"/>
  <c r="AL14" i="1"/>
  <c r="AM14" i="1"/>
  <c r="AQ14" i="1"/>
  <c r="AI15" i="1"/>
  <c r="AK15" i="1"/>
  <c r="AL15" i="1"/>
  <c r="AM15" i="1"/>
  <c r="AQ15" i="1"/>
  <c r="AI16" i="1"/>
  <c r="AK16" i="1"/>
  <c r="AL16" i="1"/>
  <c r="AM16" i="1"/>
  <c r="AQ16" i="1"/>
  <c r="AI17" i="1"/>
  <c r="AK17" i="1"/>
  <c r="AL17" i="1"/>
  <c r="AM17" i="1"/>
  <c r="AQ17" i="1"/>
  <c r="AI18" i="1"/>
  <c r="AK18" i="1"/>
  <c r="AL18" i="1"/>
  <c r="AM18" i="1"/>
  <c r="AQ18" i="1"/>
  <c r="AI19" i="1"/>
  <c r="AK19" i="1"/>
  <c r="AL19" i="1"/>
  <c r="AM19" i="1"/>
  <c r="AQ19" i="1"/>
  <c r="AI20" i="1"/>
  <c r="AK20" i="1"/>
  <c r="AL20" i="1"/>
  <c r="AM20" i="1"/>
  <c r="AQ20" i="1"/>
  <c r="AI21" i="1"/>
  <c r="AK21" i="1"/>
  <c r="AL21" i="1"/>
  <c r="AM21" i="1"/>
  <c r="AQ21" i="1"/>
  <c r="AI22" i="1"/>
  <c r="AK22" i="1"/>
  <c r="AL22" i="1"/>
  <c r="AM22" i="1"/>
  <c r="AQ22" i="1"/>
  <c r="B23" i="1"/>
  <c r="AJ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</calcChain>
</file>

<file path=xl/sharedStrings.xml><?xml version="1.0" encoding="utf-8"?>
<sst xmlns="http://schemas.openxmlformats.org/spreadsheetml/2006/main" count="538" uniqueCount="408">
  <si>
    <t>Compra e Venda com Alienação Fiduciária</t>
  </si>
  <si>
    <t>Inadimplente</t>
  </si>
  <si>
    <t>jazeelferreira@gmail.com</t>
  </si>
  <si>
    <t>RES: 47 3365-0583-CEL: 47 8479-9070</t>
  </si>
  <si>
    <t>88.343-112</t>
  </si>
  <si>
    <t>SC</t>
  </si>
  <si>
    <t>CAMBORIU</t>
  </si>
  <si>
    <t>RIO PEQUENO</t>
  </si>
  <si>
    <t>432</t>
  </si>
  <si>
    <t>R RIO TEIXEIRA</t>
  </si>
  <si>
    <t>JAZEEL FERREIRA</t>
  </si>
  <si>
    <t>553.019.081-20</t>
  </si>
  <si>
    <t>CARLENE LOPES DOS SANTOS FERREIRA</t>
  </si>
  <si>
    <t>PAYSAGE RECANTO</t>
  </si>
  <si>
    <t>PAYSAGE TERRAS ALTAS</t>
  </si>
  <si>
    <t>manutencao@jarussi.com.br</t>
  </si>
  <si>
    <t>RES: 47 3365-6875-CEL: 47 9999-6535</t>
  </si>
  <si>
    <t>88.345-173</t>
  </si>
  <si>
    <t>AREIAS</t>
  </si>
  <si>
    <t>44</t>
  </si>
  <si>
    <t>R PIAUÍ</t>
  </si>
  <si>
    <t>FRANCIELE EDNA GANCHEIRO</t>
  </si>
  <si>
    <t>045.792.739-90</t>
  </si>
  <si>
    <t>MOISES HILARIO</t>
  </si>
  <si>
    <t>vivisumelo@gmail.com</t>
  </si>
  <si>
    <t>RES: 47 3365-5665-CEL: 47 9970-06754</t>
  </si>
  <si>
    <t>88.337-260</t>
  </si>
  <si>
    <t>BALNEARIO CAMBORIU</t>
  </si>
  <si>
    <t>- DE 587/588 AO FIM</t>
  </si>
  <si>
    <t>JARDIM IATE CLUBE</t>
  </si>
  <si>
    <t>1027</t>
  </si>
  <si>
    <t>R DOM HENRIQUE</t>
  </si>
  <si>
    <t>ADRIANO PERA DE JESUSEIR</t>
  </si>
  <si>
    <t>045.018.549-44</t>
  </si>
  <si>
    <t>VIVIANE SUELEN DE MELO DE JESUS</t>
  </si>
  <si>
    <t>marcio10araujo@hotmail.com</t>
  </si>
  <si>
    <t>RES: 41 3356-6765-CEL: 41 8439-6557-CEL: 41 9848-1840</t>
  </si>
  <si>
    <t>82.720-460</t>
  </si>
  <si>
    <t>PR</t>
  </si>
  <si>
    <t>CURITIBA</t>
  </si>
  <si>
    <t>APTO 302 BLOCO 09</t>
  </si>
  <si>
    <t>SANTA CÂNDIDA</t>
  </si>
  <si>
    <t>40</t>
  </si>
  <si>
    <t>R WAL. LANDAL</t>
  </si>
  <si>
    <t>ELIANE ANTUNES DE ARAUJO</t>
  </si>
  <si>
    <t>048.705.619-13</t>
  </si>
  <si>
    <t>EDIMARCIO MARTINS DE ARAUJO</t>
  </si>
  <si>
    <t>emersonprytula@hotmail.com</t>
  </si>
  <si>
    <t>RES: 51 3102-4771-CEL: 51 9568-2002-CEL: 51 9920-0211</t>
  </si>
  <si>
    <t>94.965-110</t>
  </si>
  <si>
    <t>RS</t>
  </si>
  <si>
    <t>CACHOEIRINHA</t>
  </si>
  <si>
    <t>RES. MAL. RONDON</t>
  </si>
  <si>
    <t>PARQUE MARECHAL RONDON</t>
  </si>
  <si>
    <t>79</t>
  </si>
  <si>
    <t>R ELDORADO</t>
  </si>
  <si>
    <t>LISIANE DA SILVA PRYTULA</t>
  </si>
  <si>
    <t>710.589.820-87</t>
  </si>
  <si>
    <t>EMERSON PRYTULA</t>
  </si>
  <si>
    <t>soninhamartin2011@hotmail.com</t>
  </si>
  <si>
    <t>RES: 47 3081-0764-CEL: 47 9995-77609</t>
  </si>
  <si>
    <t>88.338-010</t>
  </si>
  <si>
    <t>NAÇÕES</t>
  </si>
  <si>
    <t>1781</t>
  </si>
  <si>
    <t>AV PALESTINA</t>
  </si>
  <si>
    <t>GILMAR ANTONIO MARTINS</t>
  </si>
  <si>
    <t>926.827.589-91</t>
  </si>
  <si>
    <t>SONIA BELO LEMOS</t>
  </si>
  <si>
    <t>PAYSAGE BOSQUES</t>
  </si>
  <si>
    <t>janicevida10@gmail.com</t>
  </si>
  <si>
    <t>RES: 47 3268-6871-RES: 47 99901-9686</t>
  </si>
  <si>
    <t>88.330-363</t>
  </si>
  <si>
    <t>APTO 06</t>
  </si>
  <si>
    <t>CENTRO</t>
  </si>
  <si>
    <t>310</t>
  </si>
  <si>
    <t>R 2850</t>
  </si>
  <si>
    <t>PAULO BENTO REBELO</t>
  </si>
  <si>
    <t>757.039.209-49</t>
  </si>
  <si>
    <t>JANICE MARIA GUIMARAES REBELO</t>
  </si>
  <si>
    <t>panificadoraeconfeitabombocado@gmail.com</t>
  </si>
  <si>
    <t>RES: 47 3365-7402-COM: 47 9963-50976</t>
  </si>
  <si>
    <t>88.340-724</t>
  </si>
  <si>
    <t>apto 302</t>
  </si>
  <si>
    <t>São Francisco de Assis</t>
  </si>
  <si>
    <t>20</t>
  </si>
  <si>
    <t>R Rua Santa Terezinha</t>
  </si>
  <si>
    <t>DEISIMARA ANTUNES DE OLIVEIRA</t>
  </si>
  <si>
    <t>862.758.289-00</t>
  </si>
  <si>
    <t>SERGIO BIESK</t>
  </si>
  <si>
    <t>maiconfarm@hotmail.com</t>
  </si>
  <si>
    <t>RES: 47 3050-2513-CEL: 47 9967-70610</t>
  </si>
  <si>
    <t>88.340-482</t>
  </si>
  <si>
    <t>21</t>
  </si>
  <si>
    <t>R JOÃO LAZARO DO NASCIMENTO</t>
  </si>
  <si>
    <t>069.024.759-11</t>
  </si>
  <si>
    <t>MAICON FRANCO BONIOLO</t>
  </si>
  <si>
    <t>rodrigotopgesso@gmail.com</t>
  </si>
  <si>
    <t>CEL: 47 98466-7178-RES: 47 99905-6056</t>
  </si>
  <si>
    <t>88.340-449</t>
  </si>
  <si>
    <t>AP 501</t>
  </si>
  <si>
    <t>867</t>
  </si>
  <si>
    <t xml:space="preserve">R SIQUEIRA CAMPOS </t>
  </si>
  <si>
    <t>945.362.100-59</t>
  </si>
  <si>
    <t>RODRIGO FORTES SILVEIRA</t>
  </si>
  <si>
    <t>marcia.fiel@telefonica.com;</t>
  </si>
  <si>
    <t>RES: 47 3065-1175-CEL: 47 9990-21951-CEL: 47-99269-8405-Marcia</t>
  </si>
  <si>
    <t>88.303-140</t>
  </si>
  <si>
    <t>ITAJAI</t>
  </si>
  <si>
    <t>AP 1202</t>
  </si>
  <si>
    <t>244</t>
  </si>
  <si>
    <t>R ALFREDO TROMPOWSKI</t>
  </si>
  <si>
    <t>GUTIERRE OLIMPIO SILVA FIEL</t>
  </si>
  <si>
    <t>018.886.905-00</t>
  </si>
  <si>
    <t>MARCIA DOS ANJOS FIEL</t>
  </si>
  <si>
    <t>realizza.construir@hotmail.com</t>
  </si>
  <si>
    <t>RES: 47 3311-8143</t>
  </si>
  <si>
    <t>88.337-020</t>
  </si>
  <si>
    <t>BALNEÁRIO CAMBORIÚ</t>
  </si>
  <si>
    <t>TR</t>
  </si>
  <si>
    <t>VILA REAL</t>
  </si>
  <si>
    <t>131</t>
  </si>
  <si>
    <t>R DOM FELIPE</t>
  </si>
  <si>
    <t>MALDINA NEVES WON MÜLLER</t>
  </si>
  <si>
    <t>801.623.470-49</t>
  </si>
  <si>
    <t>CARLOS DANIEL DA SILVA NEVES</t>
  </si>
  <si>
    <t>marelucia.soaresp@gmail.com</t>
  </si>
  <si>
    <t>RES: 47 98421-4865</t>
  </si>
  <si>
    <t>88.337-220</t>
  </si>
  <si>
    <t>154</t>
  </si>
  <si>
    <t>R ASCURRA</t>
  </si>
  <si>
    <t>798.090.499-00</t>
  </si>
  <si>
    <t>JOANILSON BORGES DA SILVA</t>
  </si>
  <si>
    <t>alexandresalviano@gmail.com</t>
  </si>
  <si>
    <t>RES: 43 9917-50030</t>
  </si>
  <si>
    <t>86.062-630</t>
  </si>
  <si>
    <t>LONDRINA</t>
  </si>
  <si>
    <t>JARDIM ALVORADA</t>
  </si>
  <si>
    <t>393</t>
  </si>
  <si>
    <t>R CABO FRIO</t>
  </si>
  <si>
    <t>033.498.929-90</t>
  </si>
  <si>
    <t>ALEXANDRE SALVIANO DE SOUZA</t>
  </si>
  <si>
    <t>PAYSAGE ARBOREDO</t>
  </si>
  <si>
    <t>abrantesjean7857@gmail.com</t>
  </si>
  <si>
    <t>RES: 47 3366-5506-CEL: 47 9949-2643</t>
  </si>
  <si>
    <t>88.339-080</t>
  </si>
  <si>
    <t>ESTADOS</t>
  </si>
  <si>
    <t>347</t>
  </si>
  <si>
    <t>R ACRE</t>
  </si>
  <si>
    <t>098.578.736-85</t>
  </si>
  <si>
    <t>JEAN FRANCISCO SANTOS ABRANTES</t>
  </si>
  <si>
    <t>leonardobastoscarol@gmail.com</t>
  </si>
  <si>
    <t>RES: 47 3344-5627-CEL: 47 9110-8835-CEL: 47 9254-6349</t>
  </si>
  <si>
    <t>88.302-530</t>
  </si>
  <si>
    <t>FAZENDA</t>
  </si>
  <si>
    <t>330</t>
  </si>
  <si>
    <t>R MARCIANO MARQUETTI</t>
  </si>
  <si>
    <t>039.894.209-92</t>
  </si>
  <si>
    <t>LEONARDO BASTOS</t>
  </si>
  <si>
    <t>nemosimartins@hotmail.com</t>
  </si>
  <si>
    <t>RES: 47 3263-0244-CEL: 47 9215-8247</t>
  </si>
  <si>
    <t>88.348-405</t>
  </si>
  <si>
    <t>MONTE ALEGRE</t>
  </si>
  <si>
    <t>379</t>
  </si>
  <si>
    <t>R MONTE ACARAÍ</t>
  </si>
  <si>
    <t>839.499.689-20</t>
  </si>
  <si>
    <t>SIMONE APARECIDA MARTINS</t>
  </si>
  <si>
    <t>althoffelevadores@hotmail.com</t>
  </si>
  <si>
    <t>RES: 47 98496-0790</t>
  </si>
  <si>
    <t>88.330-570</t>
  </si>
  <si>
    <t>83</t>
  </si>
  <si>
    <t>R 916</t>
  </si>
  <si>
    <t>035.143.269-83</t>
  </si>
  <si>
    <t>IRINEU LUCIANO ALTHOFF</t>
  </si>
  <si>
    <t>Total</t>
  </si>
  <si>
    <t>Jul/2034</t>
  </si>
  <si>
    <t>Jun/2034</t>
  </si>
  <si>
    <t>Mai/2034</t>
  </si>
  <si>
    <t>Abr/2034</t>
  </si>
  <si>
    <t>Mar/2034</t>
  </si>
  <si>
    <t>Fev/2034</t>
  </si>
  <si>
    <t>Jan/2034</t>
  </si>
  <si>
    <t>Dez/2033</t>
  </si>
  <si>
    <t>Nov/2033</t>
  </si>
  <si>
    <t>Out/2033</t>
  </si>
  <si>
    <t>Set/2033</t>
  </si>
  <si>
    <t>Ago/2033</t>
  </si>
  <si>
    <t>Jul/2033</t>
  </si>
  <si>
    <t>Jun/2033</t>
  </si>
  <si>
    <t>Mai/2033</t>
  </si>
  <si>
    <t>Abr/2033</t>
  </si>
  <si>
    <t>Mar/2033</t>
  </si>
  <si>
    <t>Fev/2033</t>
  </si>
  <si>
    <t>Jan/2033</t>
  </si>
  <si>
    <t>Dez/2032</t>
  </si>
  <si>
    <t>Nov/2032</t>
  </si>
  <si>
    <t>Out/2032</t>
  </si>
  <si>
    <t>Set/2032</t>
  </si>
  <si>
    <t>Ago/2032</t>
  </si>
  <si>
    <t>Jul/2032</t>
  </si>
  <si>
    <t>Jun/2032</t>
  </si>
  <si>
    <t>Mai/2032</t>
  </si>
  <si>
    <t>Abr/2032</t>
  </si>
  <si>
    <t>Mar/2032</t>
  </si>
  <si>
    <t>Fev/2032</t>
  </si>
  <si>
    <t>Jan/2032</t>
  </si>
  <si>
    <t>Dez/2031</t>
  </si>
  <si>
    <t>Nov/2031</t>
  </si>
  <si>
    <t>Out/2031</t>
  </si>
  <si>
    <t>Set/2031</t>
  </si>
  <si>
    <t>Ago/2031</t>
  </si>
  <si>
    <t>Jul/2031</t>
  </si>
  <si>
    <t>Jun/2031</t>
  </si>
  <si>
    <t>Mai/2031</t>
  </si>
  <si>
    <t>Abr/2031</t>
  </si>
  <si>
    <t>Mar/2031</t>
  </si>
  <si>
    <t>Fev/2031</t>
  </si>
  <si>
    <t>Jan/2031</t>
  </si>
  <si>
    <t>Dez/2030</t>
  </si>
  <si>
    <t>Nov/2030</t>
  </si>
  <si>
    <t>Out/2030</t>
  </si>
  <si>
    <t>Set/2030</t>
  </si>
  <si>
    <t>Ago/2030</t>
  </si>
  <si>
    <t>Jul/2030</t>
  </si>
  <si>
    <t>Jun/2030</t>
  </si>
  <si>
    <t>Mai/2030</t>
  </si>
  <si>
    <t>Abr/2030</t>
  </si>
  <si>
    <t>Mar/2030</t>
  </si>
  <si>
    <t>Fev/2030</t>
  </si>
  <si>
    <t>Jan/2030</t>
  </si>
  <si>
    <t>Dez/2029</t>
  </si>
  <si>
    <t>Nov/2029</t>
  </si>
  <si>
    <t>Out/2029</t>
  </si>
  <si>
    <t>Set/2029</t>
  </si>
  <si>
    <t>Ago/2029</t>
  </si>
  <si>
    <t>Jul/2029</t>
  </si>
  <si>
    <t>Jun/2029</t>
  </si>
  <si>
    <t>Mai/2029</t>
  </si>
  <si>
    <t>Abr/2029</t>
  </si>
  <si>
    <t>Mar/2029</t>
  </si>
  <si>
    <t>Fev/2029</t>
  </si>
  <si>
    <t>Jan/2029</t>
  </si>
  <si>
    <t>Dez/2028</t>
  </si>
  <si>
    <t>Nov/2028</t>
  </si>
  <si>
    <t>Out/2028</t>
  </si>
  <si>
    <t>Set/2028</t>
  </si>
  <si>
    <t>Ago/2028</t>
  </si>
  <si>
    <t>Jul/2028</t>
  </si>
  <si>
    <t>Jun/2028</t>
  </si>
  <si>
    <t>Mai/2028</t>
  </si>
  <si>
    <t>Abr/2028</t>
  </si>
  <si>
    <t>Mar/2028</t>
  </si>
  <si>
    <t>Fev/2028</t>
  </si>
  <si>
    <t>Jan/2028</t>
  </si>
  <si>
    <t>Dez/2027</t>
  </si>
  <si>
    <t>Nov/2027</t>
  </si>
  <si>
    <t>Out/2027</t>
  </si>
  <si>
    <t>Set/2027</t>
  </si>
  <si>
    <t>Ago/2027</t>
  </si>
  <si>
    <t>Jul/2027</t>
  </si>
  <si>
    <t>Jun/2027</t>
  </si>
  <si>
    <t>Mai/2027</t>
  </si>
  <si>
    <t>Abr/2027</t>
  </si>
  <si>
    <t>Mar/2027</t>
  </si>
  <si>
    <t>Fev/2027</t>
  </si>
  <si>
    <t>Jan/2027</t>
  </si>
  <si>
    <t>Dez/2026</t>
  </si>
  <si>
    <t>Nov/2026</t>
  </si>
  <si>
    <t>Out/2026</t>
  </si>
  <si>
    <t>Set/2026</t>
  </si>
  <si>
    <t>Ago/2026</t>
  </si>
  <si>
    <t>Jul/2026</t>
  </si>
  <si>
    <t>Jun/2026</t>
  </si>
  <si>
    <t>Mai/2026</t>
  </si>
  <si>
    <t>Abr/2026</t>
  </si>
  <si>
    <t>Mar/2026</t>
  </si>
  <si>
    <t>Fev/2026</t>
  </si>
  <si>
    <t>Jan/2026</t>
  </si>
  <si>
    <t>Dez/2025</t>
  </si>
  <si>
    <t>Nov/2025</t>
  </si>
  <si>
    <t>Out/2025</t>
  </si>
  <si>
    <t>Set/2025</t>
  </si>
  <si>
    <t>Ago/2025</t>
  </si>
  <si>
    <t>Jul/2025</t>
  </si>
  <si>
    <t>Jun/2025</t>
  </si>
  <si>
    <t>Mai/2025</t>
  </si>
  <si>
    <t>Abr/2025</t>
  </si>
  <si>
    <t>Mar/2025</t>
  </si>
  <si>
    <t>Fev/2025</t>
  </si>
  <si>
    <t>Jan/2025</t>
  </si>
  <si>
    <t>Dez/2024</t>
  </si>
  <si>
    <t>Nov/2024</t>
  </si>
  <si>
    <t>Out/2024</t>
  </si>
  <si>
    <t>Set/2024</t>
  </si>
  <si>
    <t>Ago/2024</t>
  </si>
  <si>
    <t>Jul/2024</t>
  </si>
  <si>
    <t>Jun/2024</t>
  </si>
  <si>
    <t>Mai/2024</t>
  </si>
  <si>
    <t>Abr/2024</t>
  </si>
  <si>
    <t>Mar/2024</t>
  </si>
  <si>
    <t>Fev/2024</t>
  </si>
  <si>
    <t>Jan/2024</t>
  </si>
  <si>
    <t>Dez/2023</t>
  </si>
  <si>
    <t>Nov/2023</t>
  </si>
  <si>
    <t>Out/2023</t>
  </si>
  <si>
    <t>Set/2023</t>
  </si>
  <si>
    <t>Ago/2023</t>
  </si>
  <si>
    <t>Jul/2023</t>
  </si>
  <si>
    <t>Jun/2023</t>
  </si>
  <si>
    <t>Mai/2023</t>
  </si>
  <si>
    <t>Abr/2023</t>
  </si>
  <si>
    <t>Mar/2023</t>
  </si>
  <si>
    <t>Fev/2023</t>
  </si>
  <si>
    <t>Jan/2023</t>
  </si>
  <si>
    <t>Dez/2022</t>
  </si>
  <si>
    <t>Nov/2022</t>
  </si>
  <si>
    <t>Out/2022</t>
  </si>
  <si>
    <t>Set/2022</t>
  </si>
  <si>
    <t>Ago/2022</t>
  </si>
  <si>
    <t>Jul/2022</t>
  </si>
  <si>
    <t>Jun/2022</t>
  </si>
  <si>
    <t>Mai/2022</t>
  </si>
  <si>
    <t>Abr/2022</t>
  </si>
  <si>
    <t>Mar/2022</t>
  </si>
  <si>
    <t>Fev/2022</t>
  </si>
  <si>
    <t>Jan/2022</t>
  </si>
  <si>
    <t>Dez/2021</t>
  </si>
  <si>
    <t>Nov/2021</t>
  </si>
  <si>
    <t>Out/2021</t>
  </si>
  <si>
    <t>Set/2021</t>
  </si>
  <si>
    <t>Ago/2021</t>
  </si>
  <si>
    <t>Jul/2021</t>
  </si>
  <si>
    <t>Jun/2021</t>
  </si>
  <si>
    <t>Mai/2021</t>
  </si>
  <si>
    <t>Abr/2021</t>
  </si>
  <si>
    <t>Mar/2021</t>
  </si>
  <si>
    <t>Fev/2021</t>
  </si>
  <si>
    <t>Jan/2021</t>
  </si>
  <si>
    <t>Dez/2020</t>
  </si>
  <si>
    <t>Nov/2020</t>
  </si>
  <si>
    <t>Out/2020</t>
  </si>
  <si>
    <t>Set/2020</t>
  </si>
  <si>
    <t>Ago/2020</t>
  </si>
  <si>
    <t>Jul/2020</t>
  </si>
  <si>
    <t>Jun/2020</t>
  </si>
  <si>
    <t>Mai/2020</t>
  </si>
  <si>
    <t>Abr/2020</t>
  </si>
  <si>
    <t>Mar/2020</t>
  </si>
  <si>
    <t>Fev/2020</t>
  </si>
  <si>
    <t>Jan/2020</t>
  </si>
  <si>
    <t>Dez/2019</t>
  </si>
  <si>
    <t>Nov/2019</t>
  </si>
  <si>
    <t>Out/2019</t>
  </si>
  <si>
    <t>Set/2019</t>
  </si>
  <si>
    <t>Ago/2019</t>
  </si>
  <si>
    <t>Jul/2019</t>
  </si>
  <si>
    <t>Jun/2019</t>
  </si>
  <si>
    <t>Mai/2019</t>
  </si>
  <si>
    <t>Abr/2019</t>
  </si>
  <si>
    <t>Mar/2019</t>
  </si>
  <si>
    <t>Fev/2019</t>
  </si>
  <si>
    <t>Jan/2019</t>
  </si>
  <si>
    <t>Dez/2018</t>
  </si>
  <si>
    <t>Nov/2018</t>
  </si>
  <si>
    <t>Out/2018</t>
  </si>
  <si>
    <t>Set/2018</t>
  </si>
  <si>
    <t>Total Valor Futuro</t>
  </si>
  <si>
    <t>LTV</t>
  </si>
  <si>
    <t>Valor Compra Atualiz.</t>
  </si>
  <si>
    <t>Valor Compra</t>
  </si>
  <si>
    <t>Preço Tabela</t>
  </si>
  <si>
    <t>Status</t>
  </si>
  <si>
    <t>Critério</t>
  </si>
  <si>
    <t>Elegibilidade</t>
  </si>
  <si>
    <t>Saldo p/ Quitação</t>
  </si>
  <si>
    <t>Valor Contrato Atualizado</t>
  </si>
  <si>
    <t>Valor Rec. Atualiz.</t>
  </si>
  <si>
    <t>Data Financ.</t>
  </si>
  <si>
    <t>Total Valor Financ.</t>
  </si>
  <si>
    <t>Nº Parc. Atraso</t>
  </si>
  <si>
    <t>Valor Atraso</t>
  </si>
  <si>
    <t>Nº Meses a Vencer</t>
  </si>
  <si>
    <t>Dt.Último Venc.</t>
  </si>
  <si>
    <t>Nº Meses Adimp.</t>
  </si>
  <si>
    <t>Nº Meses Assinatura</t>
  </si>
  <si>
    <t>Data Assinatura</t>
  </si>
  <si>
    <t>Classificação</t>
  </si>
  <si>
    <t>Status Contrato</t>
  </si>
  <si>
    <t>E-mail</t>
  </si>
  <si>
    <t>Telefone(s)</t>
  </si>
  <si>
    <t>Cep</t>
  </si>
  <si>
    <t>Estado</t>
  </si>
  <si>
    <t>Cidade</t>
  </si>
  <si>
    <t>Complemento</t>
  </si>
  <si>
    <t>Bairro</t>
  </si>
  <si>
    <t>Número</t>
  </si>
  <si>
    <t>Endereço</t>
  </si>
  <si>
    <t>Dt.Nasc.</t>
  </si>
  <si>
    <t>Cônjuge</t>
  </si>
  <si>
    <t>Documento</t>
  </si>
  <si>
    <t>Cliente</t>
  </si>
  <si>
    <t>Tabela</t>
  </si>
  <si>
    <t>Contrato</t>
  </si>
  <si>
    <t>Ocorrência</t>
  </si>
  <si>
    <t>Área Priv.</t>
  </si>
  <si>
    <t>Unidade</t>
  </si>
  <si>
    <t>Quadra</t>
  </si>
  <si>
    <t>Empreendimento</t>
  </si>
  <si>
    <t>Filial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</si>
</sst>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2" applyFont="1"/>
    <xf numFmtId="164" fontId="2" fillId="2" borderId="0" xfId="0" applyNumberFormat="1" applyFont="1" applyFill="1"/>
    <xf numFmtId="164" fontId="3" fillId="0" borderId="1" xfId="2" applyFont="1" applyBorder="1" applyAlignment="1">
      <alignment horizontal="right" vertical="top"/>
    </xf>
    <xf numFmtId="9" fontId="3" fillId="0" borderId="1" xfId="1" applyFont="1" applyBorder="1" applyAlignment="1">
      <alignment horizontal="right" vertical="top"/>
    </xf>
    <xf numFmtId="0" fontId="3" fillId="0" borderId="1" xfId="3" applyFont="1" applyBorder="1" applyAlignment="1">
      <alignment horizontal="right" vertical="top"/>
    </xf>
    <xf numFmtId="164" fontId="3" fillId="0" borderId="1" xfId="4" applyFont="1" applyBorder="1" applyAlignment="1">
      <alignment horizontal="right" vertical="top"/>
    </xf>
    <xf numFmtId="0" fontId="3" fillId="0" borderId="1" xfId="3" applyFont="1" applyBorder="1" applyAlignment="1">
      <alignment horizontal="center" vertical="top"/>
    </xf>
    <xf numFmtId="14" fontId="3" fillId="0" borderId="1" xfId="3" applyNumberFormat="1" applyFont="1" applyBorder="1" applyAlignment="1">
      <alignment horizontal="center" vertical="top"/>
    </xf>
    <xf numFmtId="0" fontId="3" fillId="0" borderId="1" xfId="3" applyFont="1" applyBorder="1" applyAlignment="1">
      <alignment horizontal="left" vertical="top"/>
    </xf>
    <xf numFmtId="0" fontId="0" fillId="3" borderId="0" xfId="0" applyFill="1"/>
    <xf numFmtId="0" fontId="3" fillId="3" borderId="1" xfId="3" applyFont="1" applyFill="1" applyBorder="1" applyAlignment="1">
      <alignment horizontal="center" vertical="top"/>
    </xf>
    <xf numFmtId="164" fontId="3" fillId="3" borderId="1" xfId="4" applyFont="1" applyFill="1" applyBorder="1" applyAlignment="1">
      <alignment horizontal="center" vertical="top"/>
    </xf>
  </cellXfs>
  <cellStyles count="5">
    <cellStyle name="Moeda [0] 2 3" xfId="4" xr:uid="{B3CA5FF1-8BCD-D248-8D01-5391854434EF}"/>
    <cellStyle name="Normal" xfId="0" builtinId="0"/>
    <cellStyle name="Normal 3 5" xfId="3" xr:uid="{99BBFC95-5F72-CD42-89B4-0EEC77FBA119}"/>
    <cellStyle name="Percent" xfId="1" builtinId="5"/>
    <cellStyle name="Vírgula 10" xfId="2" xr:uid="{2E42B2F5-A2EE-9D42-ADFF-6882BD3595F3}"/>
  </cellStyles>
  <dxfs count="4"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esktop/ELEGIBILIDADE%20PAYSAGE%2026.08.2019/ELEGIBILIDADE%20PAYSAGE%20-%2027.08.201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4p/z2clj51x0nb0khzdl5p2dprh0000gn/T/TemporaryItems/Outlook%20Temp/Residenci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708MBR%2007030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VS%20Comprehensive%20PPA%20Model%20(07_01)%20-%20Colauto%20-%20workfor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RI%20PAYSAGE%20(02.09.19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luxo%20CRI%20-%20Palho&#231;a%20-%2013.05.2014%20-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ownloads/EF%20CRI%20Paysage%20Luna%2003%2010%202013%20(2)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F%20Cipasa%2019.07.2013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T_Modelo%20v11%20F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peline%202014%20-%20Landbank%20Geral%20-%20REV08%20-%2007.10.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ownloads/Demonstrativo_Saldos_Cto2_LONDRIN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ronograma%20Marialva_31-03-2017_vs%20revisada%20pgto%20com%20permu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nstrativo"/>
      <sheetName val="Inadimplencia"/>
      <sheetName val="Elegibilidade"/>
      <sheetName val="Saldos Elegibilidade"/>
      <sheetName val="Visão Geral"/>
      <sheetName val="Vendas"/>
    </sheetNames>
    <sheetDataSet>
      <sheetData sheetId="0"/>
      <sheetData sheetId="1"/>
      <sheetData sheetId="2">
        <row r="4">
          <cell r="B4" t="str">
            <v>MORADAS DA BARRAA8KAYO EDUARDO SEDLACEK FRILLMANN</v>
          </cell>
          <cell r="C4">
            <v>1</v>
          </cell>
          <cell r="D4">
            <v>0</v>
          </cell>
          <cell r="E4">
            <v>0</v>
          </cell>
          <cell r="F4">
            <v>0</v>
          </cell>
          <cell r="G4" t="str">
            <v>Elegível</v>
          </cell>
          <cell r="H4" t="str">
            <v>Elegível</v>
          </cell>
          <cell r="I4" t="str">
            <v>1 até 30 dias</v>
          </cell>
        </row>
        <row r="5">
          <cell r="B5" t="str">
            <v>MORADAS DA BARRAC10RODRIGO BERGER</v>
          </cell>
          <cell r="C5">
            <v>1</v>
          </cell>
          <cell r="D5">
            <v>0</v>
          </cell>
          <cell r="E5">
            <v>0</v>
          </cell>
          <cell r="F5">
            <v>0</v>
          </cell>
          <cell r="G5" t="str">
            <v>Elegível</v>
          </cell>
          <cell r="H5" t="str">
            <v>Elegível</v>
          </cell>
          <cell r="I5" t="str">
            <v>1 até 30 dias</v>
          </cell>
        </row>
        <row r="6">
          <cell r="B6" t="str">
            <v>MORADAS DA BARRAC11EDIMAR VIEIRA AOKI</v>
          </cell>
          <cell r="C6">
            <v>1</v>
          </cell>
          <cell r="D6">
            <v>1</v>
          </cell>
          <cell r="E6">
            <v>0</v>
          </cell>
          <cell r="F6">
            <v>0</v>
          </cell>
          <cell r="G6" t="str">
            <v>Inelegível</v>
          </cell>
          <cell r="H6" t="str">
            <v>1 ou + parcelas &gt; 30 dias</v>
          </cell>
          <cell r="I6" t="b">
            <v>0</v>
          </cell>
        </row>
        <row r="7">
          <cell r="B7" t="str">
            <v>MORADAS DA BARRAC12ROMI DE SOUZA</v>
          </cell>
          <cell r="C7">
            <v>1</v>
          </cell>
          <cell r="D7">
            <v>1</v>
          </cell>
          <cell r="E7">
            <v>1</v>
          </cell>
          <cell r="F7">
            <v>9</v>
          </cell>
          <cell r="G7" t="str">
            <v>Inelegível</v>
          </cell>
          <cell r="H7" t="str">
            <v>1 ou + parcelas &gt; 90 dias</v>
          </cell>
          <cell r="I7" t="b">
            <v>0</v>
          </cell>
        </row>
        <row r="8">
          <cell r="B8" t="str">
            <v>MORADAS DA BARRAE8EMERSON DA SILVA LIMA</v>
          </cell>
          <cell r="C8">
            <v>1</v>
          </cell>
          <cell r="D8">
            <v>1</v>
          </cell>
          <cell r="E8">
            <v>0</v>
          </cell>
          <cell r="F8">
            <v>0</v>
          </cell>
          <cell r="G8" t="str">
            <v>Inelegível</v>
          </cell>
          <cell r="H8" t="str">
            <v>1 ou + parcelas &gt; 30 dias</v>
          </cell>
          <cell r="I8" t="b">
            <v>0</v>
          </cell>
        </row>
        <row r="9">
          <cell r="B9" t="str">
            <v>MORADAS DA BARRAE10GILBERTO DA MOTTA TRENTO DE BORBA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 t="str">
            <v>Elegível</v>
          </cell>
          <cell r="H9" t="str">
            <v>Elegível</v>
          </cell>
          <cell r="I9" t="str">
            <v>1 até 30 dias</v>
          </cell>
        </row>
        <row r="10">
          <cell r="B10" t="str">
            <v>PAYSAGE TERRAS ALTASPAYSAGE ARBOREDO8IRINEU LUCIANO ALTHOFF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 t="str">
            <v>Inelegível</v>
          </cell>
          <cell r="H10" t="str">
            <v>1 ou + parcelas &gt; 60 dias</v>
          </cell>
          <cell r="I10" t="b">
            <v>0</v>
          </cell>
        </row>
        <row r="11">
          <cell r="B11" t="str">
            <v>PAYSAGE TERRAS ALTASPAYSAGE ARBOREDO14SIMONE APARECIDA MARTINS</v>
          </cell>
          <cell r="C11">
            <v>1</v>
          </cell>
          <cell r="D11">
            <v>0</v>
          </cell>
          <cell r="E11">
            <v>0</v>
          </cell>
          <cell r="F11">
            <v>2</v>
          </cell>
          <cell r="G11" t="str">
            <v>Inelegível</v>
          </cell>
          <cell r="H11" t="str">
            <v>1 ou + parcelas &gt; 90 dias</v>
          </cell>
          <cell r="I11" t="b">
            <v>0</v>
          </cell>
        </row>
        <row r="12">
          <cell r="B12" t="str">
            <v>PAYSAGE TERRAS ALTASPAYSAGE ARBOREDO19LEONARDO BASTOS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 t="str">
            <v>Inelegível</v>
          </cell>
          <cell r="H12" t="str">
            <v>1 ou + parcelas &gt; 30 dias</v>
          </cell>
          <cell r="I12" t="b">
            <v>0</v>
          </cell>
        </row>
        <row r="13">
          <cell r="B13" t="str">
            <v>PAYSAGE TERRAS ALTASPAYSAGE ARBOREDO20THIAGO MARCIO DE OLIVEIRA</v>
          </cell>
          <cell r="C13">
            <v>1</v>
          </cell>
          <cell r="D13">
            <v>1</v>
          </cell>
          <cell r="E13">
            <v>1</v>
          </cell>
          <cell r="F13">
            <v>48</v>
          </cell>
          <cell r="G13" t="str">
            <v>Inelegível</v>
          </cell>
          <cell r="H13" t="str">
            <v>1 ou + parcelas &gt; 90 dias</v>
          </cell>
          <cell r="I13" t="b">
            <v>0</v>
          </cell>
        </row>
        <row r="14">
          <cell r="B14" t="str">
            <v>PAYSAGE TERRAS ALTASPAYSAGE ARBOREDO22JEAN FRANCISCO SANTOS ABRANTES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 t="str">
            <v>Inelegível</v>
          </cell>
          <cell r="H14" t="str">
            <v>1 ou + parcelas &gt; 90 dias</v>
          </cell>
          <cell r="I14" t="b">
            <v>0</v>
          </cell>
        </row>
        <row r="15">
          <cell r="B15" t="str">
            <v>PAYSAGE TERRAS ALTASPAYSAGE ARBOREDO36ALEXANDRE SALVIANO DE SOUZA</v>
          </cell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 t="str">
            <v>Inelegível</v>
          </cell>
          <cell r="H15" t="str">
            <v>1 ou + parcelas &gt; 90 dias</v>
          </cell>
          <cell r="I15" t="b">
            <v>0</v>
          </cell>
        </row>
        <row r="16">
          <cell r="B16" t="str">
            <v>PAYSAGE TERRAS ALTASPAYSAGE ARBOREDO44ANDERSON IWAMIZU</v>
          </cell>
          <cell r="C16">
            <v>1</v>
          </cell>
          <cell r="D16">
            <v>1</v>
          </cell>
          <cell r="E16">
            <v>1</v>
          </cell>
          <cell r="F16">
            <v>28</v>
          </cell>
          <cell r="G16" t="str">
            <v>Inelegível</v>
          </cell>
          <cell r="H16" t="str">
            <v>1 ou + parcelas &gt; 90 dias</v>
          </cell>
          <cell r="I16" t="b">
            <v>0</v>
          </cell>
        </row>
        <row r="17">
          <cell r="B17" t="str">
            <v>PAYSAGE TERRAS ALTASPAYSAGE BOSQUES13JOANILSON BORGES DA SILVA</v>
          </cell>
          <cell r="C17">
            <v>1</v>
          </cell>
          <cell r="D17">
            <v>1</v>
          </cell>
          <cell r="E17">
            <v>1</v>
          </cell>
          <cell r="F17">
            <v>2</v>
          </cell>
          <cell r="G17" t="str">
            <v>Inelegível</v>
          </cell>
          <cell r="H17" t="str">
            <v>1 ou + parcelas &gt; 90 dias</v>
          </cell>
          <cell r="I17" t="b">
            <v>0</v>
          </cell>
        </row>
        <row r="18">
          <cell r="B18" t="str">
            <v>PAYSAGE TERRAS ALTASPAYSAGE BOSQUES55ANA PAULA PROVENSI</v>
          </cell>
          <cell r="C18">
            <v>1</v>
          </cell>
          <cell r="D18">
            <v>0</v>
          </cell>
          <cell r="E18">
            <v>0</v>
          </cell>
          <cell r="F18">
            <v>0</v>
          </cell>
          <cell r="G18" t="str">
            <v>Elegível</v>
          </cell>
          <cell r="H18" t="str">
            <v>Elegível</v>
          </cell>
          <cell r="I18" t="str">
            <v>1 até 30 dias</v>
          </cell>
        </row>
        <row r="19">
          <cell r="B19" t="str">
            <v>PAYSAGE TERRAS ALTASPAYSAGE BOSQUES62CARLOS DANIEL DA SILVA NEVES</v>
          </cell>
          <cell r="C19">
            <v>1</v>
          </cell>
          <cell r="D19">
            <v>0</v>
          </cell>
          <cell r="E19">
            <v>1</v>
          </cell>
          <cell r="F19">
            <v>0</v>
          </cell>
          <cell r="G19" t="str">
            <v>Inelegível</v>
          </cell>
          <cell r="H19" t="str">
            <v>1 ou + parcelas &gt; 60 dias</v>
          </cell>
          <cell r="I19" t="b">
            <v>0</v>
          </cell>
        </row>
        <row r="20">
          <cell r="B20" t="str">
            <v>PAYSAGE TERRAS ALTASPAYSAGE BOSQUES68MARCIA DOS ANJOS FIEL</v>
          </cell>
          <cell r="C20">
            <v>0</v>
          </cell>
          <cell r="D20">
            <v>1</v>
          </cell>
          <cell r="E20">
            <v>0</v>
          </cell>
          <cell r="F20">
            <v>5</v>
          </cell>
          <cell r="G20" t="str">
            <v>Inelegível</v>
          </cell>
          <cell r="H20" t="str">
            <v>1 ou + parcelas &gt; 90 dias</v>
          </cell>
          <cell r="I20" t="b">
            <v>0</v>
          </cell>
        </row>
        <row r="21">
          <cell r="B21" t="str">
            <v>PAYSAGE TERRAS ALTASPAYSAGE BOSQUES85PAULO GOMES DA SILVA JUNIOR</v>
          </cell>
          <cell r="C21">
            <v>1</v>
          </cell>
          <cell r="D21">
            <v>1</v>
          </cell>
          <cell r="E21">
            <v>1</v>
          </cell>
          <cell r="F21">
            <v>11</v>
          </cell>
          <cell r="G21" t="str">
            <v>Inelegível</v>
          </cell>
          <cell r="H21" t="str">
            <v>1 ou + parcelas &gt; 90 dias</v>
          </cell>
          <cell r="I21" t="b">
            <v>0</v>
          </cell>
        </row>
        <row r="22">
          <cell r="B22" t="str">
            <v>PAYSAGE TERRAS ALTASPAYSAGE BOSQUES97RODRIGO FORTES SILVEIRA</v>
          </cell>
          <cell r="C22">
            <v>1</v>
          </cell>
          <cell r="D22">
            <v>1</v>
          </cell>
          <cell r="E22">
            <v>1</v>
          </cell>
          <cell r="F22">
            <v>0</v>
          </cell>
          <cell r="G22" t="str">
            <v>Inelegível</v>
          </cell>
          <cell r="H22" t="str">
            <v>1 ou + parcelas &gt; 60 dias</v>
          </cell>
          <cell r="I22" t="b">
            <v>0</v>
          </cell>
        </row>
        <row r="23">
          <cell r="B23" t="str">
            <v>PAYSAGE TERRAS ALTASPAYSAGE BOSQUES99MAICON FRANCO BONIOLO</v>
          </cell>
          <cell r="C23">
            <v>0</v>
          </cell>
          <cell r="D23">
            <v>0</v>
          </cell>
          <cell r="E23">
            <v>1</v>
          </cell>
          <cell r="F23">
            <v>1</v>
          </cell>
          <cell r="G23" t="str">
            <v>Inelegível</v>
          </cell>
          <cell r="H23" t="str">
            <v>1 ou + parcelas &gt; 90 dias</v>
          </cell>
          <cell r="I23" t="b">
            <v>0</v>
          </cell>
        </row>
        <row r="24">
          <cell r="B24" t="str">
            <v>PAYSAGE TERRAS ALTASPAYSAGE BOSQUES100JOÃO DANIEL DOS SANTOS</v>
          </cell>
          <cell r="C24">
            <v>1</v>
          </cell>
          <cell r="D24">
            <v>0</v>
          </cell>
          <cell r="E24">
            <v>0</v>
          </cell>
          <cell r="F24">
            <v>0</v>
          </cell>
          <cell r="G24" t="str">
            <v>Elegível</v>
          </cell>
          <cell r="H24" t="str">
            <v>Elegível</v>
          </cell>
          <cell r="I24" t="str">
            <v>1 até 30 dias</v>
          </cell>
        </row>
        <row r="25">
          <cell r="B25" t="str">
            <v>PAYSAGE TERRAS ALTASPAYSAGE BOSQUES102SERGIO BIESK</v>
          </cell>
          <cell r="C25">
            <v>0</v>
          </cell>
          <cell r="D25">
            <v>1</v>
          </cell>
          <cell r="E25">
            <v>0</v>
          </cell>
          <cell r="F25">
            <v>0</v>
          </cell>
          <cell r="G25" t="str">
            <v>Inelegível</v>
          </cell>
          <cell r="H25" t="str">
            <v>1 ou + parcelas &gt; 30 dias</v>
          </cell>
          <cell r="I25" t="b">
            <v>0</v>
          </cell>
        </row>
        <row r="26">
          <cell r="B26" t="str">
            <v>PAYSAGE TERRAS ALTASPAYSAGE BOSQUES103SERGIO BIESK</v>
          </cell>
          <cell r="C26">
            <v>0</v>
          </cell>
          <cell r="D26">
            <v>1</v>
          </cell>
          <cell r="E26">
            <v>0</v>
          </cell>
          <cell r="F26">
            <v>0</v>
          </cell>
          <cell r="G26" t="str">
            <v>Inelegível</v>
          </cell>
          <cell r="H26" t="str">
            <v>1 ou + parcelas &gt; 30 dias</v>
          </cell>
          <cell r="I26" t="b">
            <v>0</v>
          </cell>
        </row>
        <row r="27">
          <cell r="B27" t="str">
            <v>PAYSAGE TERRAS ALTASPAYSAGE BOSQUES110JANICE MARIA GUIMARAES REBELO</v>
          </cell>
          <cell r="C27">
            <v>0</v>
          </cell>
          <cell r="D27">
            <v>0</v>
          </cell>
          <cell r="E27">
            <v>1</v>
          </cell>
          <cell r="F27">
            <v>0</v>
          </cell>
          <cell r="G27" t="str">
            <v>Inelegível</v>
          </cell>
          <cell r="H27" t="str">
            <v>1 ou + parcelas &gt; 60 dias</v>
          </cell>
          <cell r="I27" t="b">
            <v>0</v>
          </cell>
        </row>
        <row r="28">
          <cell r="B28" t="str">
            <v>PAYSAGE TERRAS ALTASPAYSAGE BOSQUES115SONIA BELO LEMOS</v>
          </cell>
          <cell r="C28">
            <v>1</v>
          </cell>
          <cell r="D28">
            <v>0</v>
          </cell>
          <cell r="E28">
            <v>1</v>
          </cell>
          <cell r="F28">
            <v>2</v>
          </cell>
          <cell r="G28" t="str">
            <v>Inelegível</v>
          </cell>
          <cell r="H28" t="str">
            <v>1 ou + parcelas &gt; 90 dias</v>
          </cell>
          <cell r="I28" t="b">
            <v>0</v>
          </cell>
        </row>
        <row r="29">
          <cell r="B29" t="str">
            <v>PAYSAGE TERRAS ALTASPAYSAGE RECANTO1EMERSON PRYTULA</v>
          </cell>
          <cell r="C29">
            <v>0</v>
          </cell>
          <cell r="D29">
            <v>1</v>
          </cell>
          <cell r="E29">
            <v>0</v>
          </cell>
          <cell r="F29">
            <v>0</v>
          </cell>
          <cell r="G29" t="str">
            <v>Inelegível</v>
          </cell>
          <cell r="H29" t="str">
            <v>1 ou + parcelas &gt; 30 dias</v>
          </cell>
          <cell r="I29" t="b">
            <v>0</v>
          </cell>
        </row>
        <row r="30">
          <cell r="B30" t="str">
            <v>PAYSAGE TERRAS ALTASPAYSAGE RECANTO2EMERSON PRYTULA</v>
          </cell>
          <cell r="C30">
            <v>0</v>
          </cell>
          <cell r="D30">
            <v>1</v>
          </cell>
          <cell r="E30">
            <v>0</v>
          </cell>
          <cell r="F30">
            <v>0</v>
          </cell>
          <cell r="G30" t="str">
            <v>Inelegível</v>
          </cell>
          <cell r="H30" t="str">
            <v>1 ou + parcelas &gt; 30 dias</v>
          </cell>
          <cell r="I30" t="b">
            <v>0</v>
          </cell>
        </row>
        <row r="31">
          <cell r="B31" t="str">
            <v>PAYSAGE TERRAS ALTASPAYSAGE RECANTO3VILMAR MACHADO GOMES DA SILVA</v>
          </cell>
          <cell r="C31">
            <v>1</v>
          </cell>
          <cell r="D31">
            <v>1</v>
          </cell>
          <cell r="E31">
            <v>1</v>
          </cell>
          <cell r="F31">
            <v>6</v>
          </cell>
          <cell r="G31" t="str">
            <v>Inelegível</v>
          </cell>
          <cell r="H31" t="str">
            <v>1 ou + parcelas &gt; 90 dias</v>
          </cell>
          <cell r="I31" t="b">
            <v>0</v>
          </cell>
        </row>
        <row r="32">
          <cell r="B32" t="str">
            <v>PAYSAGE TERRAS ALTASPAYSAGE RECANTO5CARLOS ROBERTO SOUSA BRAZ</v>
          </cell>
          <cell r="C32">
            <v>1</v>
          </cell>
          <cell r="D32">
            <v>0</v>
          </cell>
          <cell r="E32">
            <v>0</v>
          </cell>
          <cell r="F32">
            <v>0</v>
          </cell>
          <cell r="G32" t="str">
            <v>Elegível</v>
          </cell>
          <cell r="H32" t="str">
            <v>Elegível</v>
          </cell>
          <cell r="I32" t="str">
            <v>1 até 30 dias</v>
          </cell>
        </row>
        <row r="33">
          <cell r="B33" t="str">
            <v>PAYSAGE TERRAS ALTASPAYSAGE RECANTO6EMERSON TIAGO SOUSA SILVA</v>
          </cell>
          <cell r="C33">
            <v>1</v>
          </cell>
          <cell r="D33">
            <v>1</v>
          </cell>
          <cell r="E33">
            <v>1</v>
          </cell>
          <cell r="F33">
            <v>8</v>
          </cell>
          <cell r="G33" t="str">
            <v>Inelegível</v>
          </cell>
          <cell r="H33" t="str">
            <v>1 ou + parcelas &gt; 90 dias</v>
          </cell>
          <cell r="I33" t="b">
            <v>0</v>
          </cell>
        </row>
        <row r="34">
          <cell r="B34" t="str">
            <v>PAYSAGE TERRAS ALTASPAYSAGE RECANTO8EDIMARCIO MARTINS DE ARAUJO</v>
          </cell>
          <cell r="C34">
            <v>1</v>
          </cell>
          <cell r="D34">
            <v>1</v>
          </cell>
          <cell r="E34">
            <v>1</v>
          </cell>
          <cell r="F34">
            <v>2</v>
          </cell>
          <cell r="G34" t="str">
            <v>Inelegível</v>
          </cell>
          <cell r="H34" t="str">
            <v>1 ou + parcelas &gt; 90 dias</v>
          </cell>
          <cell r="I34" t="b">
            <v>0</v>
          </cell>
        </row>
        <row r="35">
          <cell r="B35" t="str">
            <v>PAYSAGE TERRAS ALTASPAYSAGE RECANTO14DANIELA FERREIRA SODRE</v>
          </cell>
          <cell r="C35">
            <v>0</v>
          </cell>
          <cell r="D35">
            <v>0</v>
          </cell>
          <cell r="E35">
            <v>0</v>
          </cell>
          <cell r="F35">
            <v>30</v>
          </cell>
          <cell r="G35" t="str">
            <v>Inelegível</v>
          </cell>
          <cell r="H35" t="str">
            <v>1 ou + parcelas &gt; 90 dias</v>
          </cell>
          <cell r="I35" t="b">
            <v>0</v>
          </cell>
        </row>
        <row r="36">
          <cell r="B36" t="str">
            <v>PAYSAGE TERRAS ALTASPAYSAGE RECANTO26CLEBER IYAMA</v>
          </cell>
          <cell r="C36">
            <v>1</v>
          </cell>
          <cell r="D36">
            <v>1</v>
          </cell>
          <cell r="E36">
            <v>1</v>
          </cell>
          <cell r="F36">
            <v>28</v>
          </cell>
          <cell r="G36" t="str">
            <v>Inelegível</v>
          </cell>
          <cell r="H36" t="str">
            <v>1 ou + parcelas &gt; 90 dias</v>
          </cell>
          <cell r="I36" t="b">
            <v>0</v>
          </cell>
        </row>
        <row r="37">
          <cell r="B37" t="str">
            <v>PAYSAGE TERRAS ALTASPAYSAGE RECANTO27CHARLES MARGUERON</v>
          </cell>
          <cell r="C37">
            <v>1</v>
          </cell>
          <cell r="D37">
            <v>1</v>
          </cell>
          <cell r="E37">
            <v>1</v>
          </cell>
          <cell r="F37">
            <v>5</v>
          </cell>
          <cell r="G37" t="str">
            <v>Inelegível</v>
          </cell>
          <cell r="H37" t="str">
            <v>1 ou + parcelas &gt; 90 dias</v>
          </cell>
          <cell r="I37" t="b">
            <v>0</v>
          </cell>
        </row>
        <row r="38">
          <cell r="B38" t="str">
            <v>PAYSAGE TERRAS ALTASPAYSAGE RECANTO28VIVIANE SUELEN DE MELO DE JESUS</v>
          </cell>
          <cell r="C38">
            <v>1</v>
          </cell>
          <cell r="D38">
            <v>1</v>
          </cell>
          <cell r="E38">
            <v>1</v>
          </cell>
          <cell r="F38">
            <v>4</v>
          </cell>
          <cell r="G38" t="str">
            <v>Inelegível</v>
          </cell>
          <cell r="H38" t="str">
            <v>1 ou + parcelas &gt; 90 dias</v>
          </cell>
          <cell r="I38" t="b">
            <v>0</v>
          </cell>
        </row>
        <row r="39">
          <cell r="B39" t="str">
            <v>PAYSAGE TERRAS ALTASPAYSAGE RECANTO29FELIPI FRANCO DE SOUZA FRANZ</v>
          </cell>
          <cell r="C39">
            <v>1</v>
          </cell>
          <cell r="D39">
            <v>1</v>
          </cell>
          <cell r="E39">
            <v>2</v>
          </cell>
          <cell r="F39">
            <v>18</v>
          </cell>
          <cell r="G39" t="str">
            <v>Inelegível</v>
          </cell>
          <cell r="H39" t="str">
            <v>1 ou + parcelas &gt; 90 dias</v>
          </cell>
          <cell r="I39" t="b">
            <v>0</v>
          </cell>
        </row>
        <row r="40">
          <cell r="B40" t="str">
            <v>PAYSAGE TERRAS ALTASPAYSAGE RECANTO30MOISES HILARIO</v>
          </cell>
          <cell r="C40">
            <v>0</v>
          </cell>
          <cell r="D40">
            <v>0</v>
          </cell>
          <cell r="E40">
            <v>1</v>
          </cell>
          <cell r="F40">
            <v>5</v>
          </cell>
          <cell r="G40" t="str">
            <v>Inelegível</v>
          </cell>
          <cell r="H40" t="str">
            <v>1 ou + parcelas &gt; 90 dias</v>
          </cell>
          <cell r="I40" t="b">
            <v>0</v>
          </cell>
        </row>
        <row r="41">
          <cell r="B41" t="str">
            <v>PAYSAGE TERRAS ALTASPAYSAGE RECANTO40CARLENE LOPES DOS SANTOS FERREIRA</v>
          </cell>
          <cell r="C41">
            <v>1</v>
          </cell>
          <cell r="D41">
            <v>1</v>
          </cell>
          <cell r="E41">
            <v>1</v>
          </cell>
          <cell r="F41">
            <v>5</v>
          </cell>
          <cell r="G41" t="str">
            <v>Inelegível</v>
          </cell>
          <cell r="H41" t="str">
            <v>1 ou + parcelas &gt; 90 dias</v>
          </cell>
          <cell r="I41" t="b">
            <v>0</v>
          </cell>
        </row>
        <row r="42">
          <cell r="B42" t="str">
            <v>PAYSAGE TERRAS ALTASPAYSAGE RECANTO42CLAUDIO DE OLIVEIRA</v>
          </cell>
          <cell r="C42">
            <v>1</v>
          </cell>
          <cell r="D42">
            <v>0</v>
          </cell>
          <cell r="E42">
            <v>0</v>
          </cell>
          <cell r="F42">
            <v>0</v>
          </cell>
          <cell r="G42" t="str">
            <v>Elegível</v>
          </cell>
          <cell r="H42" t="str">
            <v>Elegível</v>
          </cell>
          <cell r="I42" t="str">
            <v>1 até 30 dias</v>
          </cell>
        </row>
        <row r="43">
          <cell r="B43" t="str">
            <v>PAYSAGE VIVENDAS DO BOSQUEUNICO12LUIZ FERNANDO LIMA FORMIGHERI</v>
          </cell>
          <cell r="C43">
            <v>1</v>
          </cell>
          <cell r="D43">
            <v>0</v>
          </cell>
          <cell r="E43">
            <v>0</v>
          </cell>
          <cell r="F43">
            <v>0</v>
          </cell>
          <cell r="G43" t="str">
            <v>Elegível</v>
          </cell>
          <cell r="H43" t="str">
            <v>Elegível</v>
          </cell>
          <cell r="I43" t="str">
            <v>1 até 30 dias</v>
          </cell>
        </row>
        <row r="44">
          <cell r="B44" t="str">
            <v>PAYSAGE VIVENDAS DO BOSQUEUNICO18LEONARDO ANTONIO PRUDLIK</v>
          </cell>
          <cell r="C44">
            <v>1</v>
          </cell>
          <cell r="D44">
            <v>0</v>
          </cell>
          <cell r="E44">
            <v>0</v>
          </cell>
          <cell r="F44">
            <v>0</v>
          </cell>
          <cell r="G44" t="str">
            <v>Elegível</v>
          </cell>
          <cell r="H44" t="str">
            <v>Elegível</v>
          </cell>
          <cell r="I44" t="str">
            <v>1 até 30 dias</v>
          </cell>
        </row>
        <row r="45">
          <cell r="B45" t="str">
            <v>PAYSAGE VIVENDAS DO BOSQUEUNICO28FLÁVIO EUGENIO HEIDEN IESKI</v>
          </cell>
          <cell r="C45">
            <v>1</v>
          </cell>
          <cell r="D45">
            <v>0</v>
          </cell>
          <cell r="E45">
            <v>0</v>
          </cell>
          <cell r="F45">
            <v>0</v>
          </cell>
          <cell r="G45" t="str">
            <v>Elegível</v>
          </cell>
          <cell r="H45" t="str">
            <v>Elegível</v>
          </cell>
          <cell r="I45" t="str">
            <v>1 até 30 dias</v>
          </cell>
        </row>
        <row r="46">
          <cell r="B46" t="str">
            <v>PAYSAGE VIVENDAS DO BOSQUEUNICO42ALEXANDRE GUILHERME WICTHOFF</v>
          </cell>
          <cell r="C46">
            <v>1</v>
          </cell>
          <cell r="D46">
            <v>0</v>
          </cell>
          <cell r="E46">
            <v>0</v>
          </cell>
          <cell r="F46">
            <v>0</v>
          </cell>
          <cell r="G46" t="str">
            <v>Elegível</v>
          </cell>
          <cell r="H46" t="str">
            <v>Elegível</v>
          </cell>
          <cell r="I46" t="str">
            <v>1 até 30 dias</v>
          </cell>
        </row>
        <row r="47">
          <cell r="B47" t="str">
            <v>PAYSAGE VIVENDAS DO BOSQUEUNICO46VDL CONSTRUTORA - EIRELI - EPP</v>
          </cell>
          <cell r="C47">
            <v>0</v>
          </cell>
          <cell r="D47">
            <v>1</v>
          </cell>
          <cell r="E47">
            <v>0</v>
          </cell>
          <cell r="F47">
            <v>0</v>
          </cell>
          <cell r="G47" t="str">
            <v>Inelegível</v>
          </cell>
          <cell r="H47" t="str">
            <v>1 ou + parcelas &gt; 30 dias</v>
          </cell>
          <cell r="I47" t="b">
            <v>0</v>
          </cell>
        </row>
        <row r="48">
          <cell r="B48" t="str">
            <v>PAYSAGE VIVENDAS DO BOSQUEUNICO94VITOR ANTONIO FLORES RIBEIRO</v>
          </cell>
          <cell r="C48">
            <v>1</v>
          </cell>
          <cell r="D48">
            <v>1</v>
          </cell>
          <cell r="E48">
            <v>1</v>
          </cell>
          <cell r="F48">
            <v>0</v>
          </cell>
          <cell r="G48" t="str">
            <v>Inelegível</v>
          </cell>
          <cell r="H48" t="str">
            <v>1 ou + parcelas &gt; 60 dias</v>
          </cell>
          <cell r="I48" t="b">
            <v>0</v>
          </cell>
        </row>
        <row r="49">
          <cell r="B49" t="str">
            <v>PAYSAGE VIVENDAS DO BOSQUEUNICO120JEFFERSON ROBERTO SEIDEL</v>
          </cell>
          <cell r="C49">
            <v>2</v>
          </cell>
          <cell r="D49">
            <v>1</v>
          </cell>
          <cell r="E49">
            <v>1</v>
          </cell>
          <cell r="F49">
            <v>2</v>
          </cell>
          <cell r="G49" t="str">
            <v>Inelegível</v>
          </cell>
          <cell r="H49" t="str">
            <v>1 ou + parcelas &gt; 90 dias</v>
          </cell>
          <cell r="I49" t="b">
            <v>0</v>
          </cell>
        </row>
        <row r="50">
          <cell r="B50" t="str">
            <v>PAYSAGE VIVENDAS DO BOSQUEUNICO137GISLAINE LISBOA SANTOS</v>
          </cell>
          <cell r="C50">
            <v>0</v>
          </cell>
          <cell r="D50">
            <v>0</v>
          </cell>
          <cell r="E50">
            <v>1</v>
          </cell>
          <cell r="F50">
            <v>1</v>
          </cell>
          <cell r="G50" t="str">
            <v>Inelegível</v>
          </cell>
          <cell r="H50" t="str">
            <v>1 ou + parcelas &gt; 90 dias</v>
          </cell>
          <cell r="I50" t="b">
            <v>0</v>
          </cell>
        </row>
        <row r="51">
          <cell r="B51" t="str">
            <v>PAYSAGE VIVENDAS DO BOSQUEUNICO151VDL CONSTRUTORA - EIRELI - EPP</v>
          </cell>
          <cell r="C51">
            <v>0</v>
          </cell>
          <cell r="D51">
            <v>1</v>
          </cell>
          <cell r="E51">
            <v>0</v>
          </cell>
          <cell r="F51">
            <v>0</v>
          </cell>
          <cell r="G51" t="str">
            <v>Inelegível</v>
          </cell>
          <cell r="H51" t="str">
            <v>1 ou + parcelas &gt; 30 dias</v>
          </cell>
          <cell r="I51" t="b">
            <v>0</v>
          </cell>
        </row>
        <row r="52">
          <cell r="B52" t="str">
            <v>PAYSAGE VIVENDAS DO BOSQUEUNICO153VDL CONSTRUTORA - EIRELI - EPP</v>
          </cell>
          <cell r="C52">
            <v>0</v>
          </cell>
          <cell r="D52">
            <v>1</v>
          </cell>
          <cell r="E52">
            <v>0</v>
          </cell>
          <cell r="F52">
            <v>0</v>
          </cell>
          <cell r="G52" t="str">
            <v>Inelegível</v>
          </cell>
          <cell r="H52" t="str">
            <v>1 ou + parcelas &gt; 30 dias</v>
          </cell>
          <cell r="I52" t="b">
            <v>0</v>
          </cell>
        </row>
        <row r="53">
          <cell r="B53" t="str">
            <v>PAYSAGE VIVENDAS DO BOSQUEUNICO169FABIANO MOTTA GOMES</v>
          </cell>
          <cell r="C53">
            <v>1</v>
          </cell>
          <cell r="D53">
            <v>1</v>
          </cell>
          <cell r="E53">
            <v>1</v>
          </cell>
          <cell r="F53">
            <v>32</v>
          </cell>
          <cell r="G53" t="str">
            <v>Inelegível</v>
          </cell>
          <cell r="H53" t="str">
            <v>1 ou + parcelas &gt; 90 dias</v>
          </cell>
          <cell r="I53" t="b">
            <v>0</v>
          </cell>
        </row>
        <row r="54">
          <cell r="B54" t="str">
            <v>PAYSAGE VIVENDAS DO BOSQUEUNICO172CRISTIANE DE OLIVEIRA HENRIQUES</v>
          </cell>
          <cell r="C54">
            <v>1</v>
          </cell>
          <cell r="D54">
            <v>1</v>
          </cell>
          <cell r="E54">
            <v>1</v>
          </cell>
          <cell r="F54">
            <v>7</v>
          </cell>
          <cell r="G54" t="str">
            <v>Inelegível</v>
          </cell>
          <cell r="H54" t="str">
            <v>1 ou + parcelas &gt; 90 dias</v>
          </cell>
          <cell r="I54" t="b">
            <v>0</v>
          </cell>
        </row>
        <row r="55">
          <cell r="B55" t="str">
            <v>PAYSAGE VIVENDAS DO BOSQUEUNICO184JOAO PEDRO BITTENCOURT</v>
          </cell>
          <cell r="C55">
            <v>1</v>
          </cell>
          <cell r="D55">
            <v>1</v>
          </cell>
          <cell r="E55">
            <v>1</v>
          </cell>
          <cell r="F55">
            <v>31</v>
          </cell>
          <cell r="G55" t="str">
            <v>Inelegível</v>
          </cell>
          <cell r="H55" t="str">
            <v>1 ou + parcelas &gt; 90 dias</v>
          </cell>
          <cell r="I55" t="b">
            <v>0</v>
          </cell>
        </row>
        <row r="56">
          <cell r="B56" t="str">
            <v>PAYSAGE VIVENDAS DO BOSQUEUNICO198FERNANDO JOSE COSTA ARAUJO DE PAULA BRUM</v>
          </cell>
          <cell r="C56">
            <v>1</v>
          </cell>
          <cell r="D56">
            <v>1</v>
          </cell>
          <cell r="E56">
            <v>1</v>
          </cell>
          <cell r="F56">
            <v>10</v>
          </cell>
          <cell r="G56" t="str">
            <v>Inelegível</v>
          </cell>
          <cell r="H56" t="str">
            <v>1 ou + parcelas &gt; 90 dias</v>
          </cell>
          <cell r="I56" t="b">
            <v>0</v>
          </cell>
        </row>
        <row r="57">
          <cell r="B57" t="str">
            <v>PAYSAGE VIVENDAS DO BOSQUEUNICO200GUILHERME BONI TEIXEIRA DOS SANTOS</v>
          </cell>
          <cell r="C57">
            <v>1</v>
          </cell>
          <cell r="D57">
            <v>1</v>
          </cell>
          <cell r="E57">
            <v>1</v>
          </cell>
          <cell r="F57">
            <v>41</v>
          </cell>
          <cell r="G57" t="str">
            <v>Inelegível</v>
          </cell>
          <cell r="H57" t="str">
            <v>1 ou + parcelas &gt; 90 dias</v>
          </cell>
          <cell r="I57" t="b">
            <v>0</v>
          </cell>
        </row>
        <row r="58">
          <cell r="B58" t="str">
            <v>PAYSAGE VIVENDAS DO BOSQUEUNICO201CONTREL CONSTRUCOES EIRELI</v>
          </cell>
          <cell r="C58">
            <v>0</v>
          </cell>
          <cell r="D58">
            <v>0</v>
          </cell>
          <cell r="E58">
            <v>0</v>
          </cell>
          <cell r="F58">
            <v>1</v>
          </cell>
          <cell r="G58" t="str">
            <v>Inelegível</v>
          </cell>
          <cell r="H58" t="str">
            <v>1 ou + parcelas &gt; 90 dias</v>
          </cell>
          <cell r="I58" t="b">
            <v>0</v>
          </cell>
        </row>
      </sheetData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 Inpu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_Inputs"/>
      <sheetName val="TM_DR"/>
      <sheetName val="TM_Rev_ Alloc_EE"/>
      <sheetName val="TM_Dep_Capex"/>
      <sheetName val="TM_NWC"/>
      <sheetName val="TM_AWF"/>
      <sheetName val="TM_NOTE"/>
      <sheetName val="NOTE"/>
      <sheetName val="Title"/>
      <sheetName val="TM_ToC"/>
      <sheetName val="ToC"/>
      <sheetName val="TM_Sum"/>
      <sheetName val="Sum"/>
      <sheetName val="TM_WACC_CAPM"/>
      <sheetName val="TM_WACC"/>
      <sheetName val="WACC"/>
      <sheetName val="TM_COMPS"/>
      <sheetName val="TM_COMPS_DESC"/>
      <sheetName val="COMPS_DESC"/>
      <sheetName val="Proj"/>
      <sheetName val="TM_Proj"/>
      <sheetName val="TM_BS"/>
      <sheetName val="BS"/>
      <sheetName val="TM_BEV_IRR"/>
      <sheetName val="TM_IRR"/>
      <sheetName val="TM_PPE"/>
      <sheetName val="IRR"/>
      <sheetName val="TM_ROCA"/>
      <sheetName val="TM_TN_RfR1"/>
      <sheetName val="AWF"/>
      <sheetName val="TN_RR1"/>
      <sheetName val="TM_Intangible_EE1"/>
      <sheetName val="CR_EE1"/>
      <sheetName val="TECH_EE3"/>
      <sheetName val="TM_TECH_EE3"/>
      <sheetName val="NCT_Agmt"/>
      <sheetName val="TM_Tech_EE"/>
      <sheetName val="TM_NCT_Agmt"/>
      <sheetName val="TM_Tech_RfR2"/>
      <sheetName val="TM_INV"/>
      <sheetName val="TM_Deferred REV"/>
      <sheetName val="WP_Title"/>
      <sheetName val="GEN Inputs"/>
      <sheetName val="Rev_ Alloc_EE"/>
      <sheetName val="NWC"/>
      <sheetName val="Dep_Capex"/>
      <sheetName val="AWFWP"/>
      <sheetName val="ROCA"/>
      <sheetName val="DR_Alt"/>
      <sheetName val="BL_EE2"/>
      <sheetName val="TECH_RR2"/>
      <sheetName val="MultiTech_EE"/>
      <sheetName val="Tech_Cost"/>
      <sheetName val="Intangible_EE4"/>
      <sheetName val="Intangible_EE5"/>
      <sheetName val="PPE"/>
      <sheetName val="TM_INV_SUM"/>
      <sheetName val="INV_SUM"/>
      <sheetName val="TM_INV_DETAIL"/>
      <sheetName val="INV_DETAIL"/>
      <sheetName val="TM_Deferred_REV"/>
      <sheetName val="Deferred_REV"/>
      <sheetName val="TM_LH_SUM"/>
      <sheetName val="LH_SUM"/>
      <sheetName val="LHs"/>
      <sheetName val="WACC_BUILDUP"/>
      <sheetName val="TM_GEN Inputs"/>
      <sheetName val="TM_DR_Alt"/>
      <sheetName val="TM_LHs"/>
      <sheetName val="TM_Analysis_Inc NWC"/>
      <sheetName val="TM_Analysis_Ind Eco Lives"/>
      <sheetName val="TM_Sheet1"/>
      <sheetName val="TM_Tech_Cost"/>
      <sheetName val="TM_Analysis_RfR"/>
      <sheetName val="TM_CR Att_Cust Mthd"/>
      <sheetName val="TM_CR Att_Rev Mthd"/>
      <sheetName val="Model_Ctrl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0">
          <cell r="D10" t="str">
            <v>Sika</v>
          </cell>
        </row>
        <row r="28">
          <cell r="D28">
            <v>0.34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A CRI"/>
      <sheetName val="Custos da Operação"/>
      <sheetName val="Totais"/>
      <sheetName val="Demonst. original (consulta)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Lastro"/>
      <sheetName val="Fluxo"/>
      <sheetName val="Historico"/>
      <sheetName val="Anexo"/>
      <sheetName val="Sênior 75ª"/>
      <sheetName val="Subordinada 76ª"/>
      <sheetName val="Feriados"/>
      <sheetName val="Alíquotas"/>
      <sheetName val="Mapa Liquidação"/>
      <sheetName val="Cronograma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Feriad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Recebíveis"/>
      <sheetName val="Fluxo"/>
      <sheetName val="Anexo"/>
      <sheetName val="G1"/>
      <sheetName val="G2"/>
      <sheetName val="G3"/>
      <sheetName val="PU"/>
      <sheetName val="Feriados"/>
      <sheetName val="Mapa Liquidação"/>
      <sheetName val="Análise"/>
      <sheetName val="Alíquotas"/>
      <sheetName val="Consolidado"/>
      <sheetName val="Índices"/>
      <sheetName val="Créditos"/>
      <sheetName val="CRI"/>
      <sheetName val="IGP-M"/>
      <sheetName val="ANEXO TS"/>
    </sheetNames>
    <sheetDataSet>
      <sheetData sheetId="0">
        <row r="42">
          <cell r="D42">
            <v>3400</v>
          </cell>
        </row>
      </sheetData>
      <sheetData sheetId="1">
        <row r="5">
          <cell r="B5">
            <v>4840</v>
          </cell>
        </row>
      </sheetData>
      <sheetData sheetId="2">
        <row r="4">
          <cell r="J4">
            <v>15686041.829999993</v>
          </cell>
        </row>
      </sheetData>
      <sheetData sheetId="3">
        <row r="26">
          <cell r="P26">
            <v>45822</v>
          </cell>
        </row>
      </sheetData>
      <sheetData sheetId="4" refreshError="1"/>
      <sheetData sheetId="5" refreshError="1"/>
      <sheetData sheetId="6"/>
      <sheetData sheetId="7"/>
      <sheetData sheetId="8">
        <row r="2">
          <cell r="A2">
            <v>36892</v>
          </cell>
        </row>
      </sheetData>
      <sheetData sheetId="9"/>
      <sheetData sheetId="10"/>
      <sheetData sheetId="11"/>
      <sheetData sheetId="12">
        <row r="2">
          <cell r="C2">
            <v>0</v>
          </cell>
          <cell r="G2" t="str">
            <v>Subordinada</v>
          </cell>
          <cell r="H2">
            <v>0</v>
          </cell>
          <cell r="I2">
            <v>0</v>
          </cell>
        </row>
        <row r="3">
          <cell r="G3" t="str">
            <v>Juros</v>
          </cell>
          <cell r="H3" t="str">
            <v>AMT</v>
          </cell>
          <cell r="I3" t="str">
            <v>PMT</v>
          </cell>
        </row>
        <row r="4">
          <cell r="G4">
            <v>168666.02269984304</v>
          </cell>
          <cell r="H4">
            <v>291727.09002799791</v>
          </cell>
          <cell r="I4">
            <v>460393.11272784095</v>
          </cell>
        </row>
        <row r="5">
          <cell r="G5">
            <v>355873.73738769675</v>
          </cell>
          <cell r="H5">
            <v>599127.03473684401</v>
          </cell>
          <cell r="I5">
            <v>955000.77212454076</v>
          </cell>
        </row>
        <row r="6">
          <cell r="G6">
            <v>298532.70871524594</v>
          </cell>
          <cell r="H6">
            <v>488705.39682946505</v>
          </cell>
          <cell r="I6">
            <v>787238.105544711</v>
          </cell>
        </row>
        <row r="7">
          <cell r="G7">
            <v>253210.95146109367</v>
          </cell>
          <cell r="H7">
            <v>404804.97322143451</v>
          </cell>
          <cell r="I7">
            <v>658015.92468252825</v>
          </cell>
        </row>
        <row r="8">
          <cell r="G8">
            <v>210174.47781999988</v>
          </cell>
          <cell r="H8">
            <v>411742.28244579618</v>
          </cell>
          <cell r="I8">
            <v>621916.7602657961</v>
          </cell>
        </row>
        <row r="9">
          <cell r="G9">
            <v>171594.61912806251</v>
          </cell>
          <cell r="H9">
            <v>288507.79203019553</v>
          </cell>
          <cell r="I9">
            <v>460102.41115825804</v>
          </cell>
        </row>
        <row r="10">
          <cell r="G10">
            <v>144599.0792850765</v>
          </cell>
          <cell r="H10">
            <v>253767.30878779729</v>
          </cell>
          <cell r="I10">
            <v>398366.38807287381</v>
          </cell>
        </row>
        <row r="11">
          <cell r="G11">
            <v>117050.45910233202</v>
          </cell>
          <cell r="H11">
            <v>275240.06927997287</v>
          </cell>
          <cell r="I11">
            <v>392290.52838230488</v>
          </cell>
        </row>
        <row r="12">
          <cell r="G12">
            <v>87002.020146112816</v>
          </cell>
          <cell r="H12">
            <v>301067.71305475081</v>
          </cell>
          <cell r="I12">
            <v>388069.73320086364</v>
          </cell>
        </row>
        <row r="13">
          <cell r="G13">
            <v>54446.027666591443</v>
          </cell>
          <cell r="H13">
            <v>318682.8383538624</v>
          </cell>
          <cell r="I13">
            <v>373128.86602045386</v>
          </cell>
        </row>
        <row r="14">
          <cell r="G14">
            <v>9365.9974220845397</v>
          </cell>
          <cell r="H14">
            <v>346481.20123187941</v>
          </cell>
          <cell r="I14">
            <v>355847.19865396398</v>
          </cell>
        </row>
        <row r="15">
          <cell r="G15">
            <v>0</v>
          </cell>
          <cell r="H15">
            <v>0</v>
          </cell>
          <cell r="I15">
            <v>0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 DRE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 CAD"/>
      <sheetName val="RESUMO INVESTIDORES"/>
      <sheetName val="PIPELINE"/>
      <sheetName val="dinâmica"/>
      <sheetName val="business plan"/>
      <sheetName val="gráfico"/>
      <sheetName val="bas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Alfredo</v>
          </cell>
        </row>
        <row r="3">
          <cell r="A3" t="str">
            <v>Antônio Carlos</v>
          </cell>
        </row>
        <row r="4">
          <cell r="A4" t="str">
            <v>Carlos Augusto</v>
          </cell>
        </row>
        <row r="5">
          <cell r="A5" t="str">
            <v>Eduardo</v>
          </cell>
        </row>
        <row r="6">
          <cell r="A6" t="str">
            <v>Lameira</v>
          </cell>
        </row>
        <row r="7">
          <cell r="A7" t="str">
            <v>Lorana</v>
          </cell>
        </row>
        <row r="8">
          <cell r="A8" t="str">
            <v>N/A</v>
          </cell>
        </row>
        <row r="9">
          <cell r="A9" t="str">
            <v>Noguemar</v>
          </cell>
        </row>
        <row r="10">
          <cell r="A10" t="str">
            <v>Rogério</v>
          </cell>
        </row>
        <row r="11">
          <cell r="A11" t="str">
            <v>Rogério / Lorana</v>
          </cell>
        </row>
        <row r="12">
          <cell r="A12" t="str">
            <v>Rogério / Samia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nstrativo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OTAGE"/>
      <sheetName val="BONARDA"/>
      <sheetName val="Crono Fis"/>
    </sheetNames>
    <sheetDataSet>
      <sheetData sheetId="0">
        <row r="3">
          <cell r="R3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7A77-F5B2-5F4D-837A-A76591B5B0E1}">
  <dimension ref="A1:IB23"/>
  <sheetViews>
    <sheetView tabSelected="1" workbookViewId="0">
      <pane xSplit="9" ySplit="2" topLeftCell="BB3" activePane="bottomRight" state="frozen"/>
      <selection pane="topRight" activeCell="J1" sqref="J1"/>
      <selection pane="bottomLeft" activeCell="A2" sqref="A2"/>
      <selection pane="bottomRight" activeCell="M33" sqref="M33"/>
    </sheetView>
  </sheetViews>
  <sheetFormatPr baseColWidth="10" defaultColWidth="8.83203125" defaultRowHeight="15" x14ac:dyDescent="0.2"/>
  <cols>
    <col min="1" max="1" width="6" bestFit="1" customWidth="1"/>
    <col min="2" max="2" width="30.1640625" bestFit="1" customWidth="1"/>
    <col min="3" max="3" width="20.6640625" bestFit="1" customWidth="1"/>
    <col min="4" max="4" width="7.5" bestFit="1" customWidth="1"/>
    <col min="5" max="5" width="8.5" bestFit="1" customWidth="1"/>
    <col min="6" max="6" width="9.83203125" bestFit="1" customWidth="1"/>
    <col min="7" max="7" width="7.83203125" bestFit="1" customWidth="1"/>
    <col min="8" max="8" width="6.33203125" bestFit="1" customWidth="1"/>
    <col min="9" max="9" width="37.5" bestFit="1" customWidth="1"/>
    <col min="10" max="10" width="13.5" bestFit="1" customWidth="1"/>
    <col min="11" max="11" width="10.5" bestFit="1" customWidth="1"/>
    <col min="12" max="12" width="29.6640625" bestFit="1" customWidth="1"/>
    <col min="13" max="13" width="10.5" bestFit="1" customWidth="1"/>
    <col min="14" max="14" width="26.33203125" bestFit="1" customWidth="1"/>
    <col min="15" max="15" width="7.1640625" bestFit="1" customWidth="1"/>
    <col min="16" max="16" width="16.33203125" bestFit="1" customWidth="1"/>
    <col min="17" max="17" width="17.5" bestFit="1" customWidth="1"/>
    <col min="18" max="18" width="18.83203125" bestFit="1" customWidth="1"/>
    <col min="19" max="19" width="6.33203125" bestFit="1" customWidth="1"/>
    <col min="20" max="20" width="10" bestFit="1" customWidth="1"/>
    <col min="21" max="21" width="48.83203125" bestFit="1" customWidth="1"/>
    <col min="22" max="22" width="42.83203125" bestFit="1" customWidth="1"/>
    <col min="23" max="23" width="13.33203125" bestFit="1" customWidth="1"/>
    <col min="24" max="24" width="35.1640625" bestFit="1" customWidth="1"/>
    <col min="25" max="25" width="13.83203125" bestFit="1" customWidth="1"/>
    <col min="26" max="26" width="17.5" bestFit="1" customWidth="1"/>
    <col min="27" max="27" width="14.33203125" bestFit="1" customWidth="1"/>
    <col min="28" max="28" width="13.1640625" bestFit="1" customWidth="1"/>
    <col min="29" max="29" width="15.5" bestFit="1" customWidth="1"/>
    <col min="30" max="30" width="12" bestFit="1" customWidth="1"/>
    <col min="31" max="31" width="12.83203125" bestFit="1" customWidth="1"/>
    <col min="32" max="32" width="16" bestFit="1" customWidth="1"/>
    <col min="33" max="33" width="10.83203125" bestFit="1" customWidth="1"/>
    <col min="34" max="34" width="16.5" bestFit="1" customWidth="1"/>
    <col min="35" max="35" width="16.5" customWidth="1"/>
    <col min="36" max="36" width="16.5" bestFit="1" customWidth="1"/>
    <col min="37" max="37" width="16.5" customWidth="1"/>
    <col min="38" max="38" width="22.1640625" bestFit="1" customWidth="1"/>
    <col min="39" max="39" width="22.1640625" customWidth="1"/>
    <col min="40" max="41" width="12" bestFit="1" customWidth="1"/>
    <col min="42" max="42" width="18.5" bestFit="1" customWidth="1"/>
    <col min="43" max="43" width="11" bestFit="1" customWidth="1"/>
    <col min="44" max="44" width="15.5" bestFit="1" customWidth="1"/>
    <col min="45" max="45" width="12.6640625" bestFit="1" customWidth="1"/>
    <col min="46" max="53" width="10.5" bestFit="1" customWidth="1"/>
    <col min="54" max="54" width="11.5" bestFit="1" customWidth="1"/>
    <col min="55" max="55" width="10.5" bestFit="1" customWidth="1"/>
    <col min="56" max="59" width="11.5" bestFit="1" customWidth="1"/>
    <col min="60" max="60" width="13.33203125" bestFit="1" customWidth="1"/>
    <col min="61" max="221" width="11.5" bestFit="1" customWidth="1"/>
    <col min="222" max="234" width="10.5" bestFit="1" customWidth="1"/>
    <col min="235" max="235" width="9.5" bestFit="1" customWidth="1"/>
    <col min="236" max="236" width="11" bestFit="1" customWidth="1"/>
  </cols>
  <sheetData>
    <row r="1" spans="1:23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J1">
        <v>35</v>
      </c>
      <c r="AK1">
        <v>36</v>
      </c>
      <c r="AL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236" s="10" customFormat="1" x14ac:dyDescent="0.2">
      <c r="A2" s="11" t="s">
        <v>407</v>
      </c>
      <c r="B2" s="11" t="s">
        <v>406</v>
      </c>
      <c r="C2" s="11" t="s">
        <v>405</v>
      </c>
      <c r="D2" s="11" t="s">
        <v>404</v>
      </c>
      <c r="E2" s="11" t="s">
        <v>403</v>
      </c>
      <c r="F2" s="11" t="s">
        <v>402</v>
      </c>
      <c r="G2" s="11" t="s">
        <v>401</v>
      </c>
      <c r="H2" s="11" t="s">
        <v>400</v>
      </c>
      <c r="I2" s="11" t="s">
        <v>399</v>
      </c>
      <c r="J2" s="11" t="s">
        <v>398</v>
      </c>
      <c r="K2" s="11" t="s">
        <v>396</v>
      </c>
      <c r="L2" s="11" t="s">
        <v>397</v>
      </c>
      <c r="M2" s="11" t="s">
        <v>396</v>
      </c>
      <c r="N2" s="11" t="s">
        <v>395</v>
      </c>
      <c r="O2" s="11" t="s">
        <v>394</v>
      </c>
      <c r="P2" s="11" t="s">
        <v>393</v>
      </c>
      <c r="Q2" s="11" t="s">
        <v>392</v>
      </c>
      <c r="R2" s="11" t="s">
        <v>391</v>
      </c>
      <c r="S2" s="11" t="s">
        <v>390</v>
      </c>
      <c r="T2" s="11" t="s">
        <v>389</v>
      </c>
      <c r="U2" s="11" t="s">
        <v>388</v>
      </c>
      <c r="V2" s="11" t="s">
        <v>387</v>
      </c>
      <c r="W2" s="11" t="s">
        <v>386</v>
      </c>
      <c r="X2" s="11" t="s">
        <v>385</v>
      </c>
      <c r="Y2" s="11" t="s">
        <v>384</v>
      </c>
      <c r="Z2" s="11" t="s">
        <v>383</v>
      </c>
      <c r="AA2" s="11" t="s">
        <v>382</v>
      </c>
      <c r="AB2" s="11" t="s">
        <v>381</v>
      </c>
      <c r="AC2" s="11" t="s">
        <v>380</v>
      </c>
      <c r="AD2" s="12" t="s">
        <v>379</v>
      </c>
      <c r="AE2" s="11" t="s">
        <v>378</v>
      </c>
      <c r="AF2" s="11" t="s">
        <v>377</v>
      </c>
      <c r="AG2" s="11" t="s">
        <v>376</v>
      </c>
      <c r="AH2" s="12" t="s">
        <v>375</v>
      </c>
      <c r="AI2" s="12" t="s">
        <v>374</v>
      </c>
      <c r="AJ2" s="12" t="s">
        <v>373</v>
      </c>
      <c r="AK2" s="12" t="s">
        <v>372</v>
      </c>
      <c r="AL2" s="12" t="s">
        <v>371</v>
      </c>
      <c r="AM2" s="12" t="s">
        <v>370</v>
      </c>
      <c r="AN2" s="11" t="s">
        <v>369</v>
      </c>
      <c r="AO2" s="11" t="s">
        <v>368</v>
      </c>
      <c r="AP2" s="11" t="s">
        <v>367</v>
      </c>
      <c r="AQ2" s="11" t="s">
        <v>366</v>
      </c>
      <c r="AR2" s="11" t="s">
        <v>365</v>
      </c>
      <c r="AS2" s="11" t="s">
        <v>364</v>
      </c>
      <c r="AT2" s="11" t="s">
        <v>363</v>
      </c>
      <c r="AU2" s="11" t="s">
        <v>362</v>
      </c>
      <c r="AV2" s="11" t="s">
        <v>361</v>
      </c>
      <c r="AW2" s="11" t="s">
        <v>360</v>
      </c>
      <c r="AX2" s="11" t="s">
        <v>359</v>
      </c>
      <c r="AY2" s="11" t="s">
        <v>358</v>
      </c>
      <c r="AZ2" s="11" t="s">
        <v>357</v>
      </c>
      <c r="BA2" s="11" t="s">
        <v>356</v>
      </c>
      <c r="BB2" s="11" t="s">
        <v>355</v>
      </c>
      <c r="BC2" s="11" t="s">
        <v>354</v>
      </c>
      <c r="BD2" s="11" t="s">
        <v>353</v>
      </c>
      <c r="BE2" s="11" t="s">
        <v>352</v>
      </c>
      <c r="BF2" s="11" t="s">
        <v>351</v>
      </c>
      <c r="BG2" s="11" t="s">
        <v>350</v>
      </c>
      <c r="BH2" s="11" t="s">
        <v>349</v>
      </c>
      <c r="BI2" s="11" t="s">
        <v>348</v>
      </c>
      <c r="BJ2" s="11" t="s">
        <v>347</v>
      </c>
      <c r="BK2" s="11" t="s">
        <v>346</v>
      </c>
      <c r="BL2" s="11" t="s">
        <v>345</v>
      </c>
      <c r="BM2" s="11" t="s">
        <v>344</v>
      </c>
      <c r="BN2" s="11" t="s">
        <v>343</v>
      </c>
      <c r="BO2" s="11" t="s">
        <v>342</v>
      </c>
      <c r="BP2" s="11" t="s">
        <v>341</v>
      </c>
      <c r="BQ2" s="11" t="s">
        <v>340</v>
      </c>
      <c r="BR2" s="11" t="s">
        <v>339</v>
      </c>
      <c r="BS2" s="11" t="s">
        <v>338</v>
      </c>
      <c r="BT2" s="11" t="s">
        <v>337</v>
      </c>
      <c r="BU2" s="11" t="s">
        <v>336</v>
      </c>
      <c r="BV2" s="11" t="s">
        <v>335</v>
      </c>
      <c r="BW2" s="11" t="s">
        <v>334</v>
      </c>
      <c r="BX2" s="11" t="s">
        <v>333</v>
      </c>
      <c r="BY2" s="11" t="s">
        <v>332</v>
      </c>
      <c r="BZ2" s="11" t="s">
        <v>331</v>
      </c>
      <c r="CA2" s="11" t="s">
        <v>330</v>
      </c>
      <c r="CB2" s="11" t="s">
        <v>329</v>
      </c>
      <c r="CC2" s="11" t="s">
        <v>328</v>
      </c>
      <c r="CD2" s="11" t="s">
        <v>327</v>
      </c>
      <c r="CE2" s="11" t="s">
        <v>326</v>
      </c>
      <c r="CF2" s="11" t="s">
        <v>325</v>
      </c>
      <c r="CG2" s="11" t="s">
        <v>324</v>
      </c>
      <c r="CH2" s="11" t="s">
        <v>323</v>
      </c>
      <c r="CI2" s="11" t="s">
        <v>322</v>
      </c>
      <c r="CJ2" s="11" t="s">
        <v>321</v>
      </c>
      <c r="CK2" s="11" t="s">
        <v>320</v>
      </c>
      <c r="CL2" s="11" t="s">
        <v>319</v>
      </c>
      <c r="CM2" s="11" t="s">
        <v>318</v>
      </c>
      <c r="CN2" s="11" t="s">
        <v>317</v>
      </c>
      <c r="CO2" s="11" t="s">
        <v>316</v>
      </c>
      <c r="CP2" s="11" t="s">
        <v>315</v>
      </c>
      <c r="CQ2" s="11" t="s">
        <v>314</v>
      </c>
      <c r="CR2" s="11" t="s">
        <v>313</v>
      </c>
      <c r="CS2" s="11" t="s">
        <v>312</v>
      </c>
      <c r="CT2" s="11" t="s">
        <v>311</v>
      </c>
      <c r="CU2" s="11" t="s">
        <v>310</v>
      </c>
      <c r="CV2" s="11" t="s">
        <v>309</v>
      </c>
      <c r="CW2" s="11" t="s">
        <v>308</v>
      </c>
      <c r="CX2" s="11" t="s">
        <v>307</v>
      </c>
      <c r="CY2" s="11" t="s">
        <v>306</v>
      </c>
      <c r="CZ2" s="11" t="s">
        <v>305</v>
      </c>
      <c r="DA2" s="11" t="s">
        <v>304</v>
      </c>
      <c r="DB2" s="11" t="s">
        <v>303</v>
      </c>
      <c r="DC2" s="11" t="s">
        <v>302</v>
      </c>
      <c r="DD2" s="11" t="s">
        <v>301</v>
      </c>
      <c r="DE2" s="11" t="s">
        <v>300</v>
      </c>
      <c r="DF2" s="11" t="s">
        <v>299</v>
      </c>
      <c r="DG2" s="11" t="s">
        <v>298</v>
      </c>
      <c r="DH2" s="11" t="s">
        <v>297</v>
      </c>
      <c r="DI2" s="11" t="s">
        <v>296</v>
      </c>
      <c r="DJ2" s="11" t="s">
        <v>295</v>
      </c>
      <c r="DK2" s="11" t="s">
        <v>294</v>
      </c>
      <c r="DL2" s="11" t="s">
        <v>293</v>
      </c>
      <c r="DM2" s="11" t="s">
        <v>292</v>
      </c>
      <c r="DN2" s="11" t="s">
        <v>291</v>
      </c>
      <c r="DO2" s="11" t="s">
        <v>290</v>
      </c>
      <c r="DP2" s="11" t="s">
        <v>289</v>
      </c>
      <c r="DQ2" s="11" t="s">
        <v>288</v>
      </c>
      <c r="DR2" s="11" t="s">
        <v>287</v>
      </c>
      <c r="DS2" s="11" t="s">
        <v>286</v>
      </c>
      <c r="DT2" s="11" t="s">
        <v>285</v>
      </c>
      <c r="DU2" s="11" t="s">
        <v>284</v>
      </c>
      <c r="DV2" s="11" t="s">
        <v>283</v>
      </c>
      <c r="DW2" s="11" t="s">
        <v>282</v>
      </c>
      <c r="DX2" s="11" t="s">
        <v>281</v>
      </c>
      <c r="DY2" s="11" t="s">
        <v>280</v>
      </c>
      <c r="DZ2" s="11" t="s">
        <v>279</v>
      </c>
      <c r="EA2" s="11" t="s">
        <v>278</v>
      </c>
      <c r="EB2" s="11" t="s">
        <v>277</v>
      </c>
      <c r="EC2" s="11" t="s">
        <v>276</v>
      </c>
      <c r="ED2" s="11" t="s">
        <v>275</v>
      </c>
      <c r="EE2" s="11" t="s">
        <v>274</v>
      </c>
      <c r="EF2" s="11" t="s">
        <v>273</v>
      </c>
      <c r="EG2" s="11" t="s">
        <v>272</v>
      </c>
      <c r="EH2" s="11" t="s">
        <v>271</v>
      </c>
      <c r="EI2" s="11" t="s">
        <v>270</v>
      </c>
      <c r="EJ2" s="11" t="s">
        <v>269</v>
      </c>
      <c r="EK2" s="11" t="s">
        <v>268</v>
      </c>
      <c r="EL2" s="11" t="s">
        <v>267</v>
      </c>
      <c r="EM2" s="11" t="s">
        <v>266</v>
      </c>
      <c r="EN2" s="11" t="s">
        <v>265</v>
      </c>
      <c r="EO2" s="11" t="s">
        <v>264</v>
      </c>
      <c r="EP2" s="11" t="s">
        <v>263</v>
      </c>
      <c r="EQ2" s="11" t="s">
        <v>262</v>
      </c>
      <c r="ER2" s="11" t="s">
        <v>261</v>
      </c>
      <c r="ES2" s="11" t="s">
        <v>260</v>
      </c>
      <c r="ET2" s="11" t="s">
        <v>259</v>
      </c>
      <c r="EU2" s="11" t="s">
        <v>258</v>
      </c>
      <c r="EV2" s="11" t="s">
        <v>257</v>
      </c>
      <c r="EW2" s="11" t="s">
        <v>256</v>
      </c>
      <c r="EX2" s="11" t="s">
        <v>255</v>
      </c>
      <c r="EY2" s="11" t="s">
        <v>254</v>
      </c>
      <c r="EZ2" s="11" t="s">
        <v>253</v>
      </c>
      <c r="FA2" s="11" t="s">
        <v>252</v>
      </c>
      <c r="FB2" s="11" t="s">
        <v>251</v>
      </c>
      <c r="FC2" s="11" t="s">
        <v>250</v>
      </c>
      <c r="FD2" s="11" t="s">
        <v>249</v>
      </c>
      <c r="FE2" s="11" t="s">
        <v>248</v>
      </c>
      <c r="FF2" s="11" t="s">
        <v>247</v>
      </c>
      <c r="FG2" s="11" t="s">
        <v>246</v>
      </c>
      <c r="FH2" s="11" t="s">
        <v>245</v>
      </c>
      <c r="FI2" s="11" t="s">
        <v>244</v>
      </c>
      <c r="FJ2" s="11" t="s">
        <v>243</v>
      </c>
      <c r="FK2" s="11" t="s">
        <v>242</v>
      </c>
      <c r="FL2" s="11" t="s">
        <v>241</v>
      </c>
      <c r="FM2" s="11" t="s">
        <v>240</v>
      </c>
      <c r="FN2" s="11" t="s">
        <v>239</v>
      </c>
      <c r="FO2" s="11" t="s">
        <v>238</v>
      </c>
      <c r="FP2" s="11" t="s">
        <v>237</v>
      </c>
      <c r="FQ2" s="11" t="s">
        <v>236</v>
      </c>
      <c r="FR2" s="11" t="s">
        <v>235</v>
      </c>
      <c r="FS2" s="11" t="s">
        <v>234</v>
      </c>
      <c r="FT2" s="11" t="s">
        <v>233</v>
      </c>
      <c r="FU2" s="11" t="s">
        <v>232</v>
      </c>
      <c r="FV2" s="11" t="s">
        <v>231</v>
      </c>
      <c r="FW2" s="11" t="s">
        <v>230</v>
      </c>
      <c r="FX2" s="11" t="s">
        <v>229</v>
      </c>
      <c r="FY2" s="11" t="s">
        <v>228</v>
      </c>
      <c r="FZ2" s="11" t="s">
        <v>227</v>
      </c>
      <c r="GA2" s="11" t="s">
        <v>226</v>
      </c>
      <c r="GB2" s="11" t="s">
        <v>225</v>
      </c>
      <c r="GC2" s="11" t="s">
        <v>224</v>
      </c>
      <c r="GD2" s="11" t="s">
        <v>223</v>
      </c>
      <c r="GE2" s="11" t="s">
        <v>222</v>
      </c>
      <c r="GF2" s="11" t="s">
        <v>221</v>
      </c>
      <c r="GG2" s="11" t="s">
        <v>220</v>
      </c>
      <c r="GH2" s="11" t="s">
        <v>219</v>
      </c>
      <c r="GI2" s="11" t="s">
        <v>218</v>
      </c>
      <c r="GJ2" s="11" t="s">
        <v>217</v>
      </c>
      <c r="GK2" s="11" t="s">
        <v>216</v>
      </c>
      <c r="GL2" s="11" t="s">
        <v>215</v>
      </c>
      <c r="GM2" s="11" t="s">
        <v>214</v>
      </c>
      <c r="GN2" s="11" t="s">
        <v>213</v>
      </c>
      <c r="GO2" s="11" t="s">
        <v>212</v>
      </c>
      <c r="GP2" s="11" t="s">
        <v>211</v>
      </c>
      <c r="GQ2" s="11" t="s">
        <v>210</v>
      </c>
      <c r="GR2" s="11" t="s">
        <v>209</v>
      </c>
      <c r="GS2" s="11" t="s">
        <v>208</v>
      </c>
      <c r="GT2" s="11" t="s">
        <v>207</v>
      </c>
      <c r="GU2" s="11" t="s">
        <v>206</v>
      </c>
      <c r="GV2" s="11" t="s">
        <v>205</v>
      </c>
      <c r="GW2" s="11" t="s">
        <v>204</v>
      </c>
      <c r="GX2" s="11" t="s">
        <v>203</v>
      </c>
      <c r="GY2" s="11" t="s">
        <v>202</v>
      </c>
      <c r="GZ2" s="11" t="s">
        <v>201</v>
      </c>
      <c r="HA2" s="11" t="s">
        <v>200</v>
      </c>
      <c r="HB2" s="11" t="s">
        <v>199</v>
      </c>
      <c r="HC2" s="11" t="s">
        <v>198</v>
      </c>
      <c r="HD2" s="11" t="s">
        <v>197</v>
      </c>
      <c r="HE2" s="11" t="s">
        <v>196</v>
      </c>
      <c r="HF2" s="11" t="s">
        <v>195</v>
      </c>
      <c r="HG2" s="11" t="s">
        <v>194</v>
      </c>
      <c r="HH2" s="11" t="s">
        <v>193</v>
      </c>
      <c r="HI2" s="11" t="s">
        <v>192</v>
      </c>
      <c r="HJ2" s="11" t="s">
        <v>191</v>
      </c>
      <c r="HK2" s="11" t="s">
        <v>190</v>
      </c>
      <c r="HL2" s="11" t="s">
        <v>189</v>
      </c>
      <c r="HM2" s="11" t="s">
        <v>188</v>
      </c>
      <c r="HN2" s="11" t="s">
        <v>187</v>
      </c>
      <c r="HO2" s="11" t="s">
        <v>186</v>
      </c>
      <c r="HP2" s="11" t="s">
        <v>185</v>
      </c>
      <c r="HQ2" s="11" t="s">
        <v>184</v>
      </c>
      <c r="HR2" s="11" t="s">
        <v>183</v>
      </c>
      <c r="HS2" s="11" t="s">
        <v>182</v>
      </c>
      <c r="HT2" s="11" t="s">
        <v>181</v>
      </c>
      <c r="HU2" s="11" t="s">
        <v>180</v>
      </c>
      <c r="HV2" s="11" t="s">
        <v>179</v>
      </c>
      <c r="HW2" s="11" t="s">
        <v>178</v>
      </c>
      <c r="HX2" s="11" t="s">
        <v>177</v>
      </c>
      <c r="HY2" s="11" t="s">
        <v>176</v>
      </c>
      <c r="HZ2" s="11" t="s">
        <v>175</v>
      </c>
      <c r="IA2" s="11" t="s">
        <v>174</v>
      </c>
      <c r="IB2" s="11" t="s">
        <v>173</v>
      </c>
    </row>
    <row r="3" spans="1:236" x14ac:dyDescent="0.2">
      <c r="A3" s="5">
        <v>5620</v>
      </c>
      <c r="B3" s="9" t="s">
        <v>14</v>
      </c>
      <c r="C3" s="9" t="s">
        <v>141</v>
      </c>
      <c r="D3" s="7">
        <v>8</v>
      </c>
      <c r="E3" s="5">
        <v>300</v>
      </c>
      <c r="F3" s="7"/>
      <c r="G3" s="7">
        <v>6599</v>
      </c>
      <c r="H3" s="7"/>
      <c r="I3" s="9" t="s">
        <v>172</v>
      </c>
      <c r="J3" s="9" t="s">
        <v>171</v>
      </c>
      <c r="K3" s="8">
        <v>29883</v>
      </c>
      <c r="L3" s="9"/>
      <c r="M3" s="7"/>
      <c r="N3" s="9" t="s">
        <v>170</v>
      </c>
      <c r="O3" s="7" t="s">
        <v>169</v>
      </c>
      <c r="P3" s="9" t="s">
        <v>73</v>
      </c>
      <c r="Q3" s="9"/>
      <c r="R3" s="9" t="s">
        <v>27</v>
      </c>
      <c r="S3" s="7" t="s">
        <v>5</v>
      </c>
      <c r="T3" s="7" t="s">
        <v>168</v>
      </c>
      <c r="U3" s="9" t="s">
        <v>167</v>
      </c>
      <c r="V3" s="9" t="s">
        <v>166</v>
      </c>
      <c r="W3" s="7" t="s">
        <v>1</v>
      </c>
      <c r="X3" s="7" t="s">
        <v>0</v>
      </c>
      <c r="Y3" s="8">
        <v>43341</v>
      </c>
      <c r="Z3" s="7">
        <v>11</v>
      </c>
      <c r="AA3" s="7">
        <v>0</v>
      </c>
      <c r="AB3" s="8">
        <v>48775</v>
      </c>
      <c r="AC3" s="7">
        <v>166</v>
      </c>
      <c r="AD3" s="6">
        <v>4188.42</v>
      </c>
      <c r="AE3" s="7">
        <v>2</v>
      </c>
      <c r="AF3" s="5">
        <v>0</v>
      </c>
      <c r="AG3" s="7"/>
      <c r="AH3" s="6">
        <v>29327.79</v>
      </c>
      <c r="AI3" s="6">
        <f>AH3+AJ3</f>
        <v>216539.72</v>
      </c>
      <c r="AJ3" s="6">
        <v>187211.93</v>
      </c>
      <c r="AK3" s="6" t="str">
        <f>IFERROR(VLOOKUP(CONCATENATE(B3,C3,D3,I3),[1]Elegibilidade!$B$4:$H$58,6,0),"Elegível")</f>
        <v>Inelegível</v>
      </c>
      <c r="AL3" s="6" t="str">
        <f>IFERROR(VLOOKUP(CONCATENATE(B3,C3,D3,I3),[1]Elegibilidade!$B$4:$H$58,7,0),"Elegível")</f>
        <v>1 ou + parcelas &gt; 60 dias</v>
      </c>
      <c r="AM3" s="6" t="b">
        <f>IFERROR(VLOOKUP(CONCATENATE(B3,C3,D3,I3),[1]Elegibilidade!$B$4:$I$58,8,0),"Elegível")</f>
        <v>0</v>
      </c>
      <c r="AN3" s="5">
        <v>198624.58000000002</v>
      </c>
      <c r="AO3" s="3">
        <v>197399.77000000002</v>
      </c>
      <c r="AP3" s="3">
        <v>216206.04</v>
      </c>
      <c r="AQ3" s="4">
        <f>AJ3/AP3</f>
        <v>0.86589592964192852</v>
      </c>
      <c r="AR3" s="3">
        <v>322581.84000000003</v>
      </c>
      <c r="AS3" s="3"/>
      <c r="AT3" s="3"/>
      <c r="AU3" s="3"/>
      <c r="AV3" s="3"/>
      <c r="AW3" s="3"/>
      <c r="AX3" s="3"/>
      <c r="AY3" s="3"/>
      <c r="AZ3" s="3"/>
      <c r="BA3" s="3"/>
      <c r="BB3" s="3">
        <v>2114.1999999999998</v>
      </c>
      <c r="BC3" s="3">
        <v>2074.2200000000003</v>
      </c>
      <c r="BD3" s="3"/>
      <c r="BE3" s="3">
        <v>2000.98</v>
      </c>
      <c r="BF3" s="3">
        <v>1931.21</v>
      </c>
      <c r="BG3" s="3">
        <v>1931.21</v>
      </c>
      <c r="BH3" s="3">
        <v>1931.21</v>
      </c>
      <c r="BI3" s="3">
        <v>1931.21</v>
      </c>
      <c r="BJ3" s="3">
        <v>1931.21</v>
      </c>
      <c r="BK3" s="3">
        <v>1931.21</v>
      </c>
      <c r="BL3" s="3">
        <v>1931.21</v>
      </c>
      <c r="BM3" s="3">
        <v>1931.21</v>
      </c>
      <c r="BN3" s="3">
        <v>1931.21</v>
      </c>
      <c r="BO3" s="3">
        <v>1931.21</v>
      </c>
      <c r="BP3" s="3">
        <v>1931.21</v>
      </c>
      <c r="BQ3" s="3">
        <v>1931.21</v>
      </c>
      <c r="BR3" s="3">
        <v>1931.21</v>
      </c>
      <c r="BS3" s="3">
        <v>1931.21</v>
      </c>
      <c r="BT3" s="3">
        <v>1931.21</v>
      </c>
      <c r="BU3" s="3">
        <v>1931.21</v>
      </c>
      <c r="BV3" s="3">
        <v>1931.21</v>
      </c>
      <c r="BW3" s="3">
        <v>1931.21</v>
      </c>
      <c r="BX3" s="3">
        <v>1931.21</v>
      </c>
      <c r="BY3" s="3">
        <v>1931.21</v>
      </c>
      <c r="BZ3" s="3">
        <v>1931.21</v>
      </c>
      <c r="CA3" s="3">
        <v>1931.21</v>
      </c>
      <c r="CB3" s="3">
        <v>1931.21</v>
      </c>
      <c r="CC3" s="3">
        <v>1931.21</v>
      </c>
      <c r="CD3" s="3">
        <v>1931.21</v>
      </c>
      <c r="CE3" s="3">
        <v>1931.21</v>
      </c>
      <c r="CF3" s="3">
        <v>1931.21</v>
      </c>
      <c r="CG3" s="3">
        <v>1931.21</v>
      </c>
      <c r="CH3" s="3">
        <v>1931.21</v>
      </c>
      <c r="CI3" s="3">
        <v>1931.21</v>
      </c>
      <c r="CJ3" s="3">
        <v>1931.21</v>
      </c>
      <c r="CK3" s="3">
        <v>1931.21</v>
      </c>
      <c r="CL3" s="3">
        <v>1931.21</v>
      </c>
      <c r="CM3" s="3">
        <v>1931.21</v>
      </c>
      <c r="CN3" s="3">
        <v>1931.21</v>
      </c>
      <c r="CO3" s="3">
        <v>1931.21</v>
      </c>
      <c r="CP3" s="3">
        <v>1931.21</v>
      </c>
      <c r="CQ3" s="3">
        <v>1931.21</v>
      </c>
      <c r="CR3" s="3">
        <v>1931.21</v>
      </c>
      <c r="CS3" s="3">
        <v>1931.21</v>
      </c>
      <c r="CT3" s="3">
        <v>1931.21</v>
      </c>
      <c r="CU3" s="3">
        <v>1931.21</v>
      </c>
      <c r="CV3" s="3">
        <v>1931.21</v>
      </c>
      <c r="CW3" s="3">
        <v>1931.21</v>
      </c>
      <c r="CX3" s="3">
        <v>1931.21</v>
      </c>
      <c r="CY3" s="3">
        <v>1931.21</v>
      </c>
      <c r="CZ3" s="3">
        <v>1931.21</v>
      </c>
      <c r="DA3" s="3">
        <v>1931.21</v>
      </c>
      <c r="DB3" s="3">
        <v>1931.21</v>
      </c>
      <c r="DC3" s="3">
        <v>1931.21</v>
      </c>
      <c r="DD3" s="3">
        <v>1931.21</v>
      </c>
      <c r="DE3" s="3">
        <v>1931.21</v>
      </c>
      <c r="DF3" s="3">
        <v>1931.21</v>
      </c>
      <c r="DG3" s="3">
        <v>1931.21</v>
      </c>
      <c r="DH3" s="3">
        <v>1931.21</v>
      </c>
      <c r="DI3" s="3">
        <v>1931.21</v>
      </c>
      <c r="DJ3" s="3">
        <v>1931.21</v>
      </c>
      <c r="DK3" s="3">
        <v>1931.21</v>
      </c>
      <c r="DL3" s="3">
        <v>1931.21</v>
      </c>
      <c r="DM3" s="3">
        <v>1931.21</v>
      </c>
      <c r="DN3" s="3">
        <v>1931.21</v>
      </c>
      <c r="DO3" s="3">
        <v>1931.21</v>
      </c>
      <c r="DP3" s="3">
        <v>1931.21</v>
      </c>
      <c r="DQ3" s="3">
        <v>1931.21</v>
      </c>
      <c r="DR3" s="3">
        <v>1931.21</v>
      </c>
      <c r="DS3" s="3">
        <v>1931.21</v>
      </c>
      <c r="DT3" s="3">
        <v>1931.21</v>
      </c>
      <c r="DU3" s="3">
        <v>1931.21</v>
      </c>
      <c r="DV3" s="3">
        <v>1931.21</v>
      </c>
      <c r="DW3" s="3">
        <v>1931.21</v>
      </c>
      <c r="DX3" s="3">
        <v>1931.21</v>
      </c>
      <c r="DY3" s="3">
        <v>1931.21</v>
      </c>
      <c r="DZ3" s="3">
        <v>1931.21</v>
      </c>
      <c r="EA3" s="3">
        <v>1931.21</v>
      </c>
      <c r="EB3" s="3">
        <v>1931.21</v>
      </c>
      <c r="EC3" s="3">
        <v>1931.21</v>
      </c>
      <c r="ED3" s="3">
        <v>1931.21</v>
      </c>
      <c r="EE3" s="3">
        <v>1931.21</v>
      </c>
      <c r="EF3" s="3">
        <v>1931.21</v>
      </c>
      <c r="EG3" s="3">
        <v>1931.21</v>
      </c>
      <c r="EH3" s="3">
        <v>1931.21</v>
      </c>
      <c r="EI3" s="3">
        <v>1931.21</v>
      </c>
      <c r="EJ3" s="3">
        <v>1931.21</v>
      </c>
      <c r="EK3" s="3">
        <v>1931.21</v>
      </c>
      <c r="EL3" s="3">
        <v>1931.21</v>
      </c>
      <c r="EM3" s="3">
        <v>1931.21</v>
      </c>
      <c r="EN3" s="3">
        <v>1931.21</v>
      </c>
      <c r="EO3" s="3">
        <v>1931.21</v>
      </c>
      <c r="EP3" s="3">
        <v>1931.21</v>
      </c>
      <c r="EQ3" s="3">
        <v>1931.21</v>
      </c>
      <c r="ER3" s="3">
        <v>1931.21</v>
      </c>
      <c r="ES3" s="3">
        <v>1931.21</v>
      </c>
      <c r="ET3" s="3">
        <v>1931.21</v>
      </c>
      <c r="EU3" s="3">
        <v>1931.21</v>
      </c>
      <c r="EV3" s="3">
        <v>1931.21</v>
      </c>
      <c r="EW3" s="3">
        <v>1931.21</v>
      </c>
      <c r="EX3" s="3">
        <v>1931.21</v>
      </c>
      <c r="EY3" s="3">
        <v>1931.21</v>
      </c>
      <c r="EZ3" s="3">
        <v>1931.21</v>
      </c>
      <c r="FA3" s="3">
        <v>1931.21</v>
      </c>
      <c r="FB3" s="3">
        <v>1931.21</v>
      </c>
      <c r="FC3" s="3">
        <v>1931.21</v>
      </c>
      <c r="FD3" s="3">
        <v>1931.21</v>
      </c>
      <c r="FE3" s="3">
        <v>1931.21</v>
      </c>
      <c r="FF3" s="3">
        <v>1931.21</v>
      </c>
      <c r="FG3" s="3">
        <v>1931.21</v>
      </c>
      <c r="FH3" s="3">
        <v>1931.21</v>
      </c>
      <c r="FI3" s="3">
        <v>1931.21</v>
      </c>
      <c r="FJ3" s="3">
        <v>1931.21</v>
      </c>
      <c r="FK3" s="3">
        <v>1931.21</v>
      </c>
      <c r="FL3" s="3">
        <v>1931.21</v>
      </c>
      <c r="FM3" s="3">
        <v>1931.21</v>
      </c>
      <c r="FN3" s="3">
        <v>1931.21</v>
      </c>
      <c r="FO3" s="3">
        <v>1931.21</v>
      </c>
      <c r="FP3" s="3">
        <v>1931.21</v>
      </c>
      <c r="FQ3" s="3">
        <v>1931.21</v>
      </c>
      <c r="FR3" s="3">
        <v>1931.21</v>
      </c>
      <c r="FS3" s="3">
        <v>1931.21</v>
      </c>
      <c r="FT3" s="3">
        <v>1931.21</v>
      </c>
      <c r="FU3" s="3">
        <v>1931.21</v>
      </c>
      <c r="FV3" s="3">
        <v>1931.21</v>
      </c>
      <c r="FW3" s="3">
        <v>1931.21</v>
      </c>
      <c r="FX3" s="3">
        <v>1931.21</v>
      </c>
      <c r="FY3" s="3">
        <v>1931.21</v>
      </c>
      <c r="FZ3" s="3">
        <v>1931.21</v>
      </c>
      <c r="GA3" s="3">
        <v>1931.21</v>
      </c>
      <c r="GB3" s="3">
        <v>1931.21</v>
      </c>
      <c r="GC3" s="3">
        <v>1931.21</v>
      </c>
      <c r="GD3" s="3">
        <v>1931.21</v>
      </c>
      <c r="GE3" s="3">
        <v>1931.21</v>
      </c>
      <c r="GF3" s="3">
        <v>1931.21</v>
      </c>
      <c r="GG3" s="3">
        <v>1931.21</v>
      </c>
      <c r="GH3" s="3">
        <v>1931.21</v>
      </c>
      <c r="GI3" s="3">
        <v>1931.21</v>
      </c>
      <c r="GJ3" s="3">
        <v>1931.21</v>
      </c>
      <c r="GK3" s="3">
        <v>1931.21</v>
      </c>
      <c r="GL3" s="3">
        <v>1931.21</v>
      </c>
      <c r="GM3" s="3">
        <v>1931.21</v>
      </c>
      <c r="GN3" s="3">
        <v>1931.21</v>
      </c>
      <c r="GO3" s="3">
        <v>1931.21</v>
      </c>
      <c r="GP3" s="3">
        <v>1931.21</v>
      </c>
      <c r="GQ3" s="3">
        <v>1931.21</v>
      </c>
      <c r="GR3" s="3">
        <v>1931.21</v>
      </c>
      <c r="GS3" s="3">
        <v>1931.21</v>
      </c>
      <c r="GT3" s="3">
        <v>1931.21</v>
      </c>
      <c r="GU3" s="3">
        <v>1931.21</v>
      </c>
      <c r="GV3" s="3">
        <v>1931.21</v>
      </c>
      <c r="GW3" s="3">
        <v>1931.21</v>
      </c>
      <c r="GX3" s="3">
        <v>1931.21</v>
      </c>
      <c r="GY3" s="3">
        <v>1931.21</v>
      </c>
      <c r="GZ3" s="3">
        <v>1931.21</v>
      </c>
      <c r="HA3" s="3">
        <v>1931.21</v>
      </c>
      <c r="HB3" s="3">
        <v>1931.21</v>
      </c>
      <c r="HC3" s="3">
        <v>1931.21</v>
      </c>
      <c r="HD3" s="3">
        <v>1931.21</v>
      </c>
      <c r="HE3" s="3">
        <v>1931.21</v>
      </c>
      <c r="HF3" s="3">
        <v>1931.21</v>
      </c>
      <c r="HG3" s="3">
        <v>1931.21</v>
      </c>
      <c r="HH3" s="3">
        <v>1931.21</v>
      </c>
      <c r="HI3" s="3">
        <v>1931.21</v>
      </c>
      <c r="HJ3" s="3">
        <v>1931.21</v>
      </c>
      <c r="HK3" s="3">
        <v>1931.21</v>
      </c>
      <c r="HL3" s="3">
        <v>1931.21</v>
      </c>
      <c r="HM3" s="3">
        <v>1931.21</v>
      </c>
      <c r="HN3" s="3">
        <v>1931.21</v>
      </c>
      <c r="HO3" s="3">
        <v>1931.21</v>
      </c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</row>
    <row r="4" spans="1:236" x14ac:dyDescent="0.2">
      <c r="A4" s="5">
        <v>5620</v>
      </c>
      <c r="B4" s="9" t="s">
        <v>14</v>
      </c>
      <c r="C4" s="9" t="s">
        <v>141</v>
      </c>
      <c r="D4" s="7">
        <v>14</v>
      </c>
      <c r="E4" s="5">
        <v>300</v>
      </c>
      <c r="F4" s="7"/>
      <c r="G4" s="7">
        <v>4484</v>
      </c>
      <c r="H4" s="7"/>
      <c r="I4" s="9" t="s">
        <v>165</v>
      </c>
      <c r="J4" s="9" t="s">
        <v>164</v>
      </c>
      <c r="K4" s="8">
        <v>26805</v>
      </c>
      <c r="L4" s="9"/>
      <c r="M4" s="7"/>
      <c r="N4" s="9" t="s">
        <v>163</v>
      </c>
      <c r="O4" s="7" t="s">
        <v>162</v>
      </c>
      <c r="P4" s="9" t="s">
        <v>161</v>
      </c>
      <c r="Q4" s="9"/>
      <c r="R4" s="9" t="s">
        <v>6</v>
      </c>
      <c r="S4" s="7" t="s">
        <v>5</v>
      </c>
      <c r="T4" s="7" t="s">
        <v>160</v>
      </c>
      <c r="U4" s="9" t="s">
        <v>159</v>
      </c>
      <c r="V4" s="9" t="s">
        <v>158</v>
      </c>
      <c r="W4" s="7" t="s">
        <v>1</v>
      </c>
      <c r="X4" s="7" t="s">
        <v>0</v>
      </c>
      <c r="Y4" s="8">
        <v>42065</v>
      </c>
      <c r="Z4" s="7">
        <v>53</v>
      </c>
      <c r="AA4" s="7">
        <v>0</v>
      </c>
      <c r="AB4" s="8">
        <v>43971</v>
      </c>
      <c r="AC4" s="7">
        <v>8</v>
      </c>
      <c r="AD4" s="6">
        <v>6837.83</v>
      </c>
      <c r="AE4" s="7">
        <v>3</v>
      </c>
      <c r="AF4" s="5">
        <v>0</v>
      </c>
      <c r="AG4" s="7"/>
      <c r="AH4" s="6">
        <v>207514.28</v>
      </c>
      <c r="AI4" s="6">
        <f>AH4+AJ4</f>
        <v>232409.58</v>
      </c>
      <c r="AJ4" s="6">
        <v>24895.3</v>
      </c>
      <c r="AK4" s="6" t="str">
        <f>IFERROR(VLOOKUP(CONCATENATE(B4,C4,D4,I4),[1]Elegibilidade!$B$4:$H$58,6,0),"Elegível")</f>
        <v>Inelegível</v>
      </c>
      <c r="AL4" s="6" t="str">
        <f>IFERROR(VLOOKUP(CONCATENATE(B4,C4,D4,I4),[1]Elegibilidade!$B$4:$H$58,7,0),"Elegível")</f>
        <v>1 ou + parcelas &gt; 90 dias</v>
      </c>
      <c r="AM4" s="6" t="b">
        <f>IFERROR(VLOOKUP(CONCATENATE(B4,C4,D4,I4),[1]Elegibilidade!$B$4:$I$58,8,0),"Elegível")</f>
        <v>0</v>
      </c>
      <c r="AN4" s="5">
        <v>198624.58000000002</v>
      </c>
      <c r="AO4" s="3">
        <v>150000</v>
      </c>
      <c r="AP4" s="3">
        <v>194878.5</v>
      </c>
      <c r="AQ4" s="4">
        <f>AJ4/AP4</f>
        <v>0.12774780183550263</v>
      </c>
      <c r="AR4" s="3">
        <v>18889.2</v>
      </c>
      <c r="AS4" s="3"/>
      <c r="AT4" s="3"/>
      <c r="AU4" s="3">
        <v>2374.4299999999998</v>
      </c>
      <c r="AV4" s="3"/>
      <c r="AW4" s="3"/>
      <c r="AX4" s="3"/>
      <c r="AY4" s="3">
        <v>2286.85</v>
      </c>
      <c r="AZ4" s="3"/>
      <c r="BA4" s="3"/>
      <c r="BB4" s="3"/>
      <c r="BC4" s="3"/>
      <c r="BD4" s="3">
        <v>2176.5500000000002</v>
      </c>
      <c r="BE4" s="3">
        <v>2098.8000000000002</v>
      </c>
      <c r="BF4" s="3">
        <v>2098.8000000000002</v>
      </c>
      <c r="BG4" s="3">
        <v>2098.8000000000002</v>
      </c>
      <c r="BH4" s="3">
        <v>2098.8000000000002</v>
      </c>
      <c r="BI4" s="3">
        <v>2098.8000000000002</v>
      </c>
      <c r="BJ4" s="3">
        <v>2098.8000000000002</v>
      </c>
      <c r="BK4" s="3">
        <v>2098.8000000000002</v>
      </c>
      <c r="BL4" s="3">
        <v>2098.8000000000002</v>
      </c>
      <c r="BM4" s="3">
        <v>2098.8000000000002</v>
      </c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</row>
    <row r="5" spans="1:236" x14ac:dyDescent="0.2">
      <c r="A5" s="5">
        <v>5620</v>
      </c>
      <c r="B5" s="9" t="s">
        <v>14</v>
      </c>
      <c r="C5" s="9" t="s">
        <v>141</v>
      </c>
      <c r="D5" s="7">
        <v>19</v>
      </c>
      <c r="E5" s="5">
        <v>300</v>
      </c>
      <c r="F5" s="7"/>
      <c r="G5" s="7">
        <v>4693</v>
      </c>
      <c r="H5" s="7"/>
      <c r="I5" s="9" t="s">
        <v>157</v>
      </c>
      <c r="J5" s="9" t="s">
        <v>156</v>
      </c>
      <c r="K5" s="8">
        <v>30540</v>
      </c>
      <c r="L5" s="9"/>
      <c r="M5" s="7"/>
      <c r="N5" s="9" t="s">
        <v>155</v>
      </c>
      <c r="O5" s="7" t="s">
        <v>154</v>
      </c>
      <c r="P5" s="9" t="s">
        <v>153</v>
      </c>
      <c r="Q5" s="9"/>
      <c r="R5" s="9" t="s">
        <v>107</v>
      </c>
      <c r="S5" s="7" t="s">
        <v>5</v>
      </c>
      <c r="T5" s="7" t="s">
        <v>152</v>
      </c>
      <c r="U5" s="9" t="s">
        <v>151</v>
      </c>
      <c r="V5" s="9" t="s">
        <v>150</v>
      </c>
      <c r="W5" s="7" t="s">
        <v>1</v>
      </c>
      <c r="X5" s="7" t="s">
        <v>0</v>
      </c>
      <c r="Y5" s="8">
        <v>42117</v>
      </c>
      <c r="Z5" s="7">
        <v>52</v>
      </c>
      <c r="AA5" s="7">
        <v>0</v>
      </c>
      <c r="AB5" s="8">
        <v>47654</v>
      </c>
      <c r="AC5" s="7">
        <v>129</v>
      </c>
      <c r="AD5" s="6">
        <v>3955.14</v>
      </c>
      <c r="AE5" s="7">
        <v>2</v>
      </c>
      <c r="AF5" s="5">
        <v>0</v>
      </c>
      <c r="AG5" s="7"/>
      <c r="AH5" s="6">
        <v>140034.26999999999</v>
      </c>
      <c r="AI5" s="6">
        <f>AH5+AJ5</f>
        <v>283267.3</v>
      </c>
      <c r="AJ5" s="6">
        <v>143233.03</v>
      </c>
      <c r="AK5" s="6" t="str">
        <f>IFERROR(VLOOKUP(CONCATENATE(B5,C5,D5,I5),[1]Elegibilidade!$B$4:$H$58,6,0),"Elegível")</f>
        <v>Inelegível</v>
      </c>
      <c r="AL5" s="6" t="str">
        <f>IFERROR(VLOOKUP(CONCATENATE(B5,C5,D5,I5),[1]Elegibilidade!$B$4:$H$58,7,0),"Elegível")</f>
        <v>1 ou + parcelas &gt; 30 dias</v>
      </c>
      <c r="AM5" s="6" t="b">
        <f>IFERROR(VLOOKUP(CONCATENATE(B5,C5,D5,I5),[1]Elegibilidade!$B$4:$I$58,8,0),"Elegível")</f>
        <v>0</v>
      </c>
      <c r="AN5" s="5">
        <v>198624.58000000002</v>
      </c>
      <c r="AO5" s="3">
        <v>149999.4</v>
      </c>
      <c r="AP5" s="3">
        <v>252627.5</v>
      </c>
      <c r="AQ5" s="4">
        <f>AJ5/AP5</f>
        <v>0.56697323133863098</v>
      </c>
      <c r="AR5" s="3">
        <v>242533.2</v>
      </c>
      <c r="AS5" s="3"/>
      <c r="AT5" s="3"/>
      <c r="AU5" s="3"/>
      <c r="AV5" s="3"/>
      <c r="AW5" s="3"/>
      <c r="AX5" s="3"/>
      <c r="AY5" s="3"/>
      <c r="AZ5" s="3"/>
      <c r="BA5" s="3"/>
      <c r="BB5" s="3"/>
      <c r="BC5" s="3">
        <v>1987.5800000000002</v>
      </c>
      <c r="BD5" s="3">
        <v>1967.56</v>
      </c>
      <c r="BE5" s="3">
        <v>1865.64</v>
      </c>
      <c r="BF5" s="3">
        <v>1865.64</v>
      </c>
      <c r="BG5" s="3">
        <v>1865.64</v>
      </c>
      <c r="BH5" s="3">
        <v>1865.64</v>
      </c>
      <c r="BI5" s="3">
        <v>1865.64</v>
      </c>
      <c r="BJ5" s="3">
        <v>1865.64</v>
      </c>
      <c r="BK5" s="3">
        <v>1865.64</v>
      </c>
      <c r="BL5" s="3">
        <v>1865.64</v>
      </c>
      <c r="BM5" s="3">
        <v>1865.64</v>
      </c>
      <c r="BN5" s="3">
        <v>1865.64</v>
      </c>
      <c r="BO5" s="3">
        <v>1865.64</v>
      </c>
      <c r="BP5" s="3">
        <v>1865.64</v>
      </c>
      <c r="BQ5" s="3">
        <v>1865.64</v>
      </c>
      <c r="BR5" s="3">
        <v>1865.64</v>
      </c>
      <c r="BS5" s="3">
        <v>1865.64</v>
      </c>
      <c r="BT5" s="3">
        <v>1865.64</v>
      </c>
      <c r="BU5" s="3">
        <v>1865.64</v>
      </c>
      <c r="BV5" s="3">
        <v>1865.64</v>
      </c>
      <c r="BW5" s="3">
        <v>1865.64</v>
      </c>
      <c r="BX5" s="3">
        <v>1865.64</v>
      </c>
      <c r="BY5" s="3">
        <v>1865.64</v>
      </c>
      <c r="BZ5" s="3">
        <v>1865.64</v>
      </c>
      <c r="CA5" s="3">
        <v>1865.64</v>
      </c>
      <c r="CB5" s="3">
        <v>1865.64</v>
      </c>
      <c r="CC5" s="3">
        <v>1865.64</v>
      </c>
      <c r="CD5" s="3">
        <v>1865.64</v>
      </c>
      <c r="CE5" s="3">
        <v>1865.64</v>
      </c>
      <c r="CF5" s="3">
        <v>1865.64</v>
      </c>
      <c r="CG5" s="3">
        <v>1865.64</v>
      </c>
      <c r="CH5" s="3">
        <v>1865.64</v>
      </c>
      <c r="CI5" s="3">
        <v>1865.64</v>
      </c>
      <c r="CJ5" s="3">
        <v>1865.64</v>
      </c>
      <c r="CK5" s="3">
        <v>1865.64</v>
      </c>
      <c r="CL5" s="3">
        <v>1865.64</v>
      </c>
      <c r="CM5" s="3">
        <v>1865.64</v>
      </c>
      <c r="CN5" s="3">
        <v>1865.64</v>
      </c>
      <c r="CO5" s="3">
        <v>1865.64</v>
      </c>
      <c r="CP5" s="3">
        <v>1865.64</v>
      </c>
      <c r="CQ5" s="3">
        <v>1865.64</v>
      </c>
      <c r="CR5" s="3">
        <v>1865.64</v>
      </c>
      <c r="CS5" s="3">
        <v>1865.64</v>
      </c>
      <c r="CT5" s="3">
        <v>1865.64</v>
      </c>
      <c r="CU5" s="3">
        <v>1865.64</v>
      </c>
      <c r="CV5" s="3">
        <v>1865.64</v>
      </c>
      <c r="CW5" s="3">
        <v>1865.64</v>
      </c>
      <c r="CX5" s="3">
        <v>1865.64</v>
      </c>
      <c r="CY5" s="3">
        <v>1865.64</v>
      </c>
      <c r="CZ5" s="3">
        <v>1865.64</v>
      </c>
      <c r="DA5" s="3">
        <v>1865.64</v>
      </c>
      <c r="DB5" s="3">
        <v>1865.64</v>
      </c>
      <c r="DC5" s="3">
        <v>1865.64</v>
      </c>
      <c r="DD5" s="3">
        <v>1865.64</v>
      </c>
      <c r="DE5" s="3">
        <v>1865.64</v>
      </c>
      <c r="DF5" s="3">
        <v>1865.64</v>
      </c>
      <c r="DG5" s="3">
        <v>1865.64</v>
      </c>
      <c r="DH5" s="3">
        <v>1865.64</v>
      </c>
      <c r="DI5" s="3">
        <v>1865.64</v>
      </c>
      <c r="DJ5" s="3">
        <v>1865.64</v>
      </c>
      <c r="DK5" s="3">
        <v>1865.64</v>
      </c>
      <c r="DL5" s="3">
        <v>1865.64</v>
      </c>
      <c r="DM5" s="3">
        <v>1865.64</v>
      </c>
      <c r="DN5" s="3">
        <v>1865.64</v>
      </c>
      <c r="DO5" s="3">
        <v>1865.64</v>
      </c>
      <c r="DP5" s="3">
        <v>1865.64</v>
      </c>
      <c r="DQ5" s="3">
        <v>1865.64</v>
      </c>
      <c r="DR5" s="3">
        <v>1865.64</v>
      </c>
      <c r="DS5" s="3">
        <v>1865.64</v>
      </c>
      <c r="DT5" s="3">
        <v>1865.64</v>
      </c>
      <c r="DU5" s="3">
        <v>1865.64</v>
      </c>
      <c r="DV5" s="3">
        <v>1865.64</v>
      </c>
      <c r="DW5" s="3">
        <v>1865.64</v>
      </c>
      <c r="DX5" s="3">
        <v>1865.64</v>
      </c>
      <c r="DY5" s="3">
        <v>1865.64</v>
      </c>
      <c r="DZ5" s="3">
        <v>1865.64</v>
      </c>
      <c r="EA5" s="3">
        <v>1865.64</v>
      </c>
      <c r="EB5" s="3">
        <v>1865.64</v>
      </c>
      <c r="EC5" s="3">
        <v>1865.64</v>
      </c>
      <c r="ED5" s="3">
        <v>1865.64</v>
      </c>
      <c r="EE5" s="3">
        <v>1865.64</v>
      </c>
      <c r="EF5" s="3">
        <v>1865.64</v>
      </c>
      <c r="EG5" s="3">
        <v>1865.64</v>
      </c>
      <c r="EH5" s="3">
        <v>1865.64</v>
      </c>
      <c r="EI5" s="3">
        <v>1865.64</v>
      </c>
      <c r="EJ5" s="3">
        <v>1865.64</v>
      </c>
      <c r="EK5" s="3">
        <v>1865.64</v>
      </c>
      <c r="EL5" s="3">
        <v>1865.64</v>
      </c>
      <c r="EM5" s="3">
        <v>1865.64</v>
      </c>
      <c r="EN5" s="3">
        <v>1865.64</v>
      </c>
      <c r="EO5" s="3">
        <v>1865.64</v>
      </c>
      <c r="EP5" s="3">
        <v>1865.64</v>
      </c>
      <c r="EQ5" s="3">
        <v>1865.64</v>
      </c>
      <c r="ER5" s="3">
        <v>1865.64</v>
      </c>
      <c r="ES5" s="3">
        <v>1865.64</v>
      </c>
      <c r="ET5" s="3">
        <v>1865.64</v>
      </c>
      <c r="EU5" s="3">
        <v>1865.64</v>
      </c>
      <c r="EV5" s="3">
        <v>1865.64</v>
      </c>
      <c r="EW5" s="3">
        <v>1865.64</v>
      </c>
      <c r="EX5" s="3">
        <v>1865.64</v>
      </c>
      <c r="EY5" s="3">
        <v>1865.64</v>
      </c>
      <c r="EZ5" s="3">
        <v>1865.64</v>
      </c>
      <c r="FA5" s="3">
        <v>1865.64</v>
      </c>
      <c r="FB5" s="3">
        <v>1865.64</v>
      </c>
      <c r="FC5" s="3">
        <v>1865.64</v>
      </c>
      <c r="FD5" s="3">
        <v>1865.64</v>
      </c>
      <c r="FE5" s="3">
        <v>1865.64</v>
      </c>
      <c r="FF5" s="3">
        <v>1865.64</v>
      </c>
      <c r="FG5" s="3">
        <v>1865.64</v>
      </c>
      <c r="FH5" s="3">
        <v>1865.64</v>
      </c>
      <c r="FI5" s="3">
        <v>1865.64</v>
      </c>
      <c r="FJ5" s="3">
        <v>1865.64</v>
      </c>
      <c r="FK5" s="3">
        <v>1865.64</v>
      </c>
      <c r="FL5" s="3">
        <v>1865.64</v>
      </c>
      <c r="FM5" s="3">
        <v>1865.64</v>
      </c>
      <c r="FN5" s="3">
        <v>1865.64</v>
      </c>
      <c r="FO5" s="3">
        <v>1865.64</v>
      </c>
      <c r="FP5" s="3">
        <v>1865.64</v>
      </c>
      <c r="FQ5" s="3">
        <v>1865.64</v>
      </c>
      <c r="FR5" s="3">
        <v>1865.64</v>
      </c>
      <c r="FS5" s="3">
        <v>1865.64</v>
      </c>
      <c r="FT5" s="3">
        <v>1865.64</v>
      </c>
      <c r="FU5" s="3">
        <v>1865.64</v>
      </c>
      <c r="FV5" s="3">
        <v>1865.64</v>
      </c>
      <c r="FW5" s="3">
        <v>1865.64</v>
      </c>
      <c r="FX5" s="3">
        <v>1865.64</v>
      </c>
      <c r="FY5" s="3">
        <v>1865.64</v>
      </c>
      <c r="FZ5" s="3">
        <v>1865.64</v>
      </c>
      <c r="GA5" s="3">
        <v>1865.64</v>
      </c>
      <c r="GB5" s="3">
        <v>1865.64</v>
      </c>
      <c r="GC5" s="3">
        <v>1865.64</v>
      </c>
      <c r="GD5" s="3">
        <v>1865.64</v>
      </c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</row>
    <row r="6" spans="1:236" x14ac:dyDescent="0.2">
      <c r="A6" s="5">
        <v>5620</v>
      </c>
      <c r="B6" s="9" t="s">
        <v>14</v>
      </c>
      <c r="C6" s="9" t="s">
        <v>141</v>
      </c>
      <c r="D6" s="7">
        <v>22</v>
      </c>
      <c r="E6" s="5">
        <v>300</v>
      </c>
      <c r="F6" s="7"/>
      <c r="G6" s="7">
        <v>4655</v>
      </c>
      <c r="H6" s="7"/>
      <c r="I6" s="9" t="s">
        <v>149</v>
      </c>
      <c r="J6" s="9" t="s">
        <v>148</v>
      </c>
      <c r="K6" s="8">
        <v>32994</v>
      </c>
      <c r="L6" s="9"/>
      <c r="M6" s="7"/>
      <c r="N6" s="9" t="s">
        <v>147</v>
      </c>
      <c r="O6" s="7" t="s">
        <v>146</v>
      </c>
      <c r="P6" s="9" t="s">
        <v>145</v>
      </c>
      <c r="Q6" s="9"/>
      <c r="R6" s="9" t="s">
        <v>27</v>
      </c>
      <c r="S6" s="7" t="s">
        <v>5</v>
      </c>
      <c r="T6" s="7" t="s">
        <v>144</v>
      </c>
      <c r="U6" s="9" t="s">
        <v>143</v>
      </c>
      <c r="V6" s="9" t="s">
        <v>142</v>
      </c>
      <c r="W6" s="7" t="s">
        <v>1</v>
      </c>
      <c r="X6" s="7" t="s">
        <v>0</v>
      </c>
      <c r="Y6" s="8">
        <v>42105</v>
      </c>
      <c r="Z6" s="7">
        <v>52</v>
      </c>
      <c r="AA6" s="7">
        <v>0</v>
      </c>
      <c r="AB6" s="8">
        <v>47654</v>
      </c>
      <c r="AC6" s="7">
        <v>129</v>
      </c>
      <c r="AD6" s="6">
        <v>2507.25</v>
      </c>
      <c r="AE6" s="7">
        <v>1</v>
      </c>
      <c r="AF6" s="5">
        <v>0</v>
      </c>
      <c r="AG6" s="7"/>
      <c r="AH6" s="6">
        <v>142049.78</v>
      </c>
      <c r="AI6" s="6">
        <f>AH6+AJ6</f>
        <v>284483.73</v>
      </c>
      <c r="AJ6" s="6">
        <v>142433.95000000001</v>
      </c>
      <c r="AK6" s="6" t="str">
        <f>IFERROR(VLOOKUP(CONCATENATE(B6,C6,D6,I6),[1]Elegibilidade!$B$4:$H$58,6,0),"Elegível")</f>
        <v>Inelegível</v>
      </c>
      <c r="AL6" s="6" t="str">
        <f>IFERROR(VLOOKUP(CONCATENATE(B6,C6,D6,I6),[1]Elegibilidade!$B$4:$H$58,7,0),"Elegível")</f>
        <v>1 ou + parcelas &gt; 90 dias</v>
      </c>
      <c r="AM6" s="6" t="b">
        <f>IFERROR(VLOOKUP(CONCATENATE(B6,C6,D6,I6),[1]Elegibilidade!$B$4:$I$58,8,0),"Elegível")</f>
        <v>0</v>
      </c>
      <c r="AN6" s="5">
        <v>198624.58000000002</v>
      </c>
      <c r="AO6" s="3">
        <v>150000</v>
      </c>
      <c r="AP6" s="3">
        <v>252220.1</v>
      </c>
      <c r="AQ6" s="4">
        <f>AJ6/AP6</f>
        <v>0.56472085293757324</v>
      </c>
      <c r="AR6" s="3">
        <v>244233.69</v>
      </c>
      <c r="AS6" s="3"/>
      <c r="AT6" s="3"/>
      <c r="AU6" s="3"/>
      <c r="AV6" s="3"/>
      <c r="AW6" s="3"/>
      <c r="AX6" s="3"/>
      <c r="AY6" s="3"/>
      <c r="AZ6" s="3">
        <v>2507.25</v>
      </c>
      <c r="BA6" s="3"/>
      <c r="BB6" s="3"/>
      <c r="BC6" s="3"/>
      <c r="BD6" s="3"/>
      <c r="BE6" s="3">
        <v>1679.08</v>
      </c>
      <c r="BF6" s="3">
        <v>1679.08</v>
      </c>
      <c r="BG6" s="3">
        <v>1679.08</v>
      </c>
      <c r="BH6" s="3">
        <v>1679.08</v>
      </c>
      <c r="BI6" s="3">
        <v>1679.08</v>
      </c>
      <c r="BJ6" s="3">
        <v>1679.08</v>
      </c>
      <c r="BK6" s="3">
        <v>1679.08</v>
      </c>
      <c r="BL6" s="3">
        <v>4038.4700000000003</v>
      </c>
      <c r="BM6" s="3">
        <v>1679.08</v>
      </c>
      <c r="BN6" s="3">
        <v>1679.08</v>
      </c>
      <c r="BO6" s="3">
        <v>1679.08</v>
      </c>
      <c r="BP6" s="3">
        <v>1679.08</v>
      </c>
      <c r="BQ6" s="3">
        <v>1679.08</v>
      </c>
      <c r="BR6" s="3">
        <v>1679.08</v>
      </c>
      <c r="BS6" s="3">
        <v>1679.08</v>
      </c>
      <c r="BT6" s="3">
        <v>1679.08</v>
      </c>
      <c r="BU6" s="3">
        <v>1679.08</v>
      </c>
      <c r="BV6" s="3">
        <v>1679.08</v>
      </c>
      <c r="BW6" s="3">
        <v>1679.08</v>
      </c>
      <c r="BX6" s="3">
        <v>4038.4700000000003</v>
      </c>
      <c r="BY6" s="3">
        <v>1679.08</v>
      </c>
      <c r="BZ6" s="3">
        <v>1679.08</v>
      </c>
      <c r="CA6" s="3">
        <v>1679.08</v>
      </c>
      <c r="CB6" s="3">
        <v>1679.08</v>
      </c>
      <c r="CC6" s="3">
        <v>1679.08</v>
      </c>
      <c r="CD6" s="3">
        <v>1679.08</v>
      </c>
      <c r="CE6" s="3">
        <v>1679.08</v>
      </c>
      <c r="CF6" s="3">
        <v>1679.08</v>
      </c>
      <c r="CG6" s="3">
        <v>1679.08</v>
      </c>
      <c r="CH6" s="3">
        <v>1679.08</v>
      </c>
      <c r="CI6" s="3">
        <v>1679.08</v>
      </c>
      <c r="CJ6" s="3">
        <v>4038.4700000000003</v>
      </c>
      <c r="CK6" s="3">
        <v>1679.08</v>
      </c>
      <c r="CL6" s="3">
        <v>1679.08</v>
      </c>
      <c r="CM6" s="3">
        <v>1679.08</v>
      </c>
      <c r="CN6" s="3">
        <v>1679.08</v>
      </c>
      <c r="CO6" s="3">
        <v>1679.08</v>
      </c>
      <c r="CP6" s="3">
        <v>1679.08</v>
      </c>
      <c r="CQ6" s="3">
        <v>1679.08</v>
      </c>
      <c r="CR6" s="3">
        <v>1679.08</v>
      </c>
      <c r="CS6" s="3">
        <v>1679.08</v>
      </c>
      <c r="CT6" s="3">
        <v>1679.08</v>
      </c>
      <c r="CU6" s="3">
        <v>1679.08</v>
      </c>
      <c r="CV6" s="3">
        <v>4038.4700000000003</v>
      </c>
      <c r="CW6" s="3">
        <v>1679.08</v>
      </c>
      <c r="CX6" s="3">
        <v>1679.08</v>
      </c>
      <c r="CY6" s="3">
        <v>1679.08</v>
      </c>
      <c r="CZ6" s="3">
        <v>1679.08</v>
      </c>
      <c r="DA6" s="3">
        <v>1679.08</v>
      </c>
      <c r="DB6" s="3">
        <v>1679.08</v>
      </c>
      <c r="DC6" s="3">
        <v>1679.08</v>
      </c>
      <c r="DD6" s="3">
        <v>1679.08</v>
      </c>
      <c r="DE6" s="3">
        <v>1679.08</v>
      </c>
      <c r="DF6" s="3">
        <v>1679.08</v>
      </c>
      <c r="DG6" s="3">
        <v>1679.08</v>
      </c>
      <c r="DH6" s="3">
        <v>4038.4700000000003</v>
      </c>
      <c r="DI6" s="3">
        <v>1679.08</v>
      </c>
      <c r="DJ6" s="3">
        <v>1679.08</v>
      </c>
      <c r="DK6" s="3">
        <v>1679.08</v>
      </c>
      <c r="DL6" s="3">
        <v>1679.08</v>
      </c>
      <c r="DM6" s="3">
        <v>1679.08</v>
      </c>
      <c r="DN6" s="3">
        <v>1679.08</v>
      </c>
      <c r="DO6" s="3">
        <v>1679.08</v>
      </c>
      <c r="DP6" s="3">
        <v>1679.08</v>
      </c>
      <c r="DQ6" s="3">
        <v>1679.08</v>
      </c>
      <c r="DR6" s="3">
        <v>1679.08</v>
      </c>
      <c r="DS6" s="3">
        <v>1679.08</v>
      </c>
      <c r="DT6" s="3">
        <v>4038.4700000000003</v>
      </c>
      <c r="DU6" s="3">
        <v>1679.08</v>
      </c>
      <c r="DV6" s="3">
        <v>1679.08</v>
      </c>
      <c r="DW6" s="3">
        <v>1679.08</v>
      </c>
      <c r="DX6" s="3">
        <v>1679.08</v>
      </c>
      <c r="DY6" s="3">
        <v>1679.08</v>
      </c>
      <c r="DZ6" s="3">
        <v>1679.08</v>
      </c>
      <c r="EA6" s="3">
        <v>1679.08</v>
      </c>
      <c r="EB6" s="3">
        <v>1679.08</v>
      </c>
      <c r="EC6" s="3">
        <v>1679.08</v>
      </c>
      <c r="ED6" s="3">
        <v>1679.08</v>
      </c>
      <c r="EE6" s="3">
        <v>1679.08</v>
      </c>
      <c r="EF6" s="3">
        <v>4038.4700000000003</v>
      </c>
      <c r="EG6" s="3">
        <v>1679.08</v>
      </c>
      <c r="EH6" s="3">
        <v>1679.08</v>
      </c>
      <c r="EI6" s="3">
        <v>1679.08</v>
      </c>
      <c r="EJ6" s="3">
        <v>1679.08</v>
      </c>
      <c r="EK6" s="3">
        <v>1679.08</v>
      </c>
      <c r="EL6" s="3">
        <v>1679.08</v>
      </c>
      <c r="EM6" s="3">
        <v>1679.08</v>
      </c>
      <c r="EN6" s="3">
        <v>1679.08</v>
      </c>
      <c r="EO6" s="3">
        <v>1679.08</v>
      </c>
      <c r="EP6" s="3">
        <v>1679.08</v>
      </c>
      <c r="EQ6" s="3">
        <v>1679.08</v>
      </c>
      <c r="ER6" s="3">
        <v>4038.4700000000003</v>
      </c>
      <c r="ES6" s="3">
        <v>1679.08</v>
      </c>
      <c r="ET6" s="3">
        <v>1679.08</v>
      </c>
      <c r="EU6" s="3">
        <v>1679.08</v>
      </c>
      <c r="EV6" s="3">
        <v>1679.08</v>
      </c>
      <c r="EW6" s="3">
        <v>1679.08</v>
      </c>
      <c r="EX6" s="3">
        <v>1679.08</v>
      </c>
      <c r="EY6" s="3">
        <v>1679.08</v>
      </c>
      <c r="EZ6" s="3">
        <v>1679.08</v>
      </c>
      <c r="FA6" s="3">
        <v>1679.08</v>
      </c>
      <c r="FB6" s="3">
        <v>1679.08</v>
      </c>
      <c r="FC6" s="3">
        <v>1679.08</v>
      </c>
      <c r="FD6" s="3">
        <v>4038.4700000000003</v>
      </c>
      <c r="FE6" s="3">
        <v>1679.08</v>
      </c>
      <c r="FF6" s="3">
        <v>1679.08</v>
      </c>
      <c r="FG6" s="3">
        <v>1679.08</v>
      </c>
      <c r="FH6" s="3">
        <v>1679.08</v>
      </c>
      <c r="FI6" s="3">
        <v>1679.08</v>
      </c>
      <c r="FJ6" s="3">
        <v>1679.08</v>
      </c>
      <c r="FK6" s="3">
        <v>1679.08</v>
      </c>
      <c r="FL6" s="3">
        <v>1679.08</v>
      </c>
      <c r="FM6" s="3">
        <v>1679.08</v>
      </c>
      <c r="FN6" s="3">
        <v>1679.08</v>
      </c>
      <c r="FO6" s="3">
        <v>1679.08</v>
      </c>
      <c r="FP6" s="3">
        <v>4038.4700000000003</v>
      </c>
      <c r="FQ6" s="3">
        <v>1679.08</v>
      </c>
      <c r="FR6" s="3">
        <v>1679.08</v>
      </c>
      <c r="FS6" s="3">
        <v>1679.08</v>
      </c>
      <c r="FT6" s="3">
        <v>1679.08</v>
      </c>
      <c r="FU6" s="3">
        <v>1679.08</v>
      </c>
      <c r="FV6" s="3">
        <v>1679.08</v>
      </c>
      <c r="FW6" s="3">
        <v>1679.08</v>
      </c>
      <c r="FX6" s="3">
        <v>1679.08</v>
      </c>
      <c r="FY6" s="3">
        <v>1679.08</v>
      </c>
      <c r="FZ6" s="3">
        <v>1679.08</v>
      </c>
      <c r="GA6" s="3">
        <v>1679.08</v>
      </c>
      <c r="GB6" s="3">
        <v>4038.4700000000003</v>
      </c>
      <c r="GC6" s="3">
        <v>1679.08</v>
      </c>
      <c r="GD6" s="3">
        <v>1679.08</v>
      </c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</row>
    <row r="7" spans="1:236" x14ac:dyDescent="0.2">
      <c r="A7" s="5">
        <v>5620</v>
      </c>
      <c r="B7" s="9" t="s">
        <v>14</v>
      </c>
      <c r="C7" s="9" t="s">
        <v>141</v>
      </c>
      <c r="D7" s="7">
        <v>36</v>
      </c>
      <c r="E7" s="5">
        <v>300</v>
      </c>
      <c r="F7" s="7"/>
      <c r="G7" s="7">
        <v>5904</v>
      </c>
      <c r="H7" s="7"/>
      <c r="I7" s="9" t="s">
        <v>140</v>
      </c>
      <c r="J7" s="9" t="s">
        <v>139</v>
      </c>
      <c r="K7" s="8">
        <v>30008</v>
      </c>
      <c r="L7" s="9"/>
      <c r="M7" s="7"/>
      <c r="N7" s="9" t="s">
        <v>138</v>
      </c>
      <c r="O7" s="7" t="s">
        <v>137</v>
      </c>
      <c r="P7" s="9" t="s">
        <v>136</v>
      </c>
      <c r="Q7" s="9"/>
      <c r="R7" s="9" t="s">
        <v>135</v>
      </c>
      <c r="S7" s="7" t="s">
        <v>38</v>
      </c>
      <c r="T7" s="7" t="s">
        <v>134</v>
      </c>
      <c r="U7" s="9" t="s">
        <v>133</v>
      </c>
      <c r="V7" s="9" t="s">
        <v>132</v>
      </c>
      <c r="W7" s="7" t="s">
        <v>1</v>
      </c>
      <c r="X7" s="7" t="s">
        <v>0</v>
      </c>
      <c r="Y7" s="8">
        <v>42996</v>
      </c>
      <c r="Z7" s="7">
        <v>23</v>
      </c>
      <c r="AA7" s="7">
        <v>0</v>
      </c>
      <c r="AB7" s="8">
        <v>48444</v>
      </c>
      <c r="AC7" s="7">
        <v>155</v>
      </c>
      <c r="AD7" s="6">
        <v>9240.66</v>
      </c>
      <c r="AE7" s="7">
        <v>4</v>
      </c>
      <c r="AF7" s="5">
        <v>0</v>
      </c>
      <c r="AG7" s="7"/>
      <c r="AH7" s="6">
        <v>45428.28</v>
      </c>
      <c r="AI7" s="6">
        <f>AH7+AJ7</f>
        <v>250958.92</v>
      </c>
      <c r="AJ7" s="6">
        <v>205530.64</v>
      </c>
      <c r="AK7" s="6" t="str">
        <f>IFERROR(VLOOKUP(CONCATENATE(B7,C7,D7,I7),[1]Elegibilidade!$B$4:$H$58,6,0),"Elegível")</f>
        <v>Inelegível</v>
      </c>
      <c r="AL7" s="6" t="str">
        <f>IFERROR(VLOOKUP(CONCATENATE(B7,C7,D7,I7),[1]Elegibilidade!$B$4:$H$58,7,0),"Elegível")</f>
        <v>1 ou + parcelas &gt; 90 dias</v>
      </c>
      <c r="AM7" s="6" t="b">
        <f>IFERROR(VLOOKUP(CONCATENATE(B7,C7,D7,I7),[1]Elegibilidade!$B$4:$I$58,8,0),"Elegível")</f>
        <v>0</v>
      </c>
      <c r="AN7" s="5">
        <v>198624.58000000002</v>
      </c>
      <c r="AO7" s="3">
        <v>198720.6</v>
      </c>
      <c r="AP7" s="3">
        <v>248964.69</v>
      </c>
      <c r="AQ7" s="4">
        <f>AJ7/AP7</f>
        <v>0.8255413247557315</v>
      </c>
      <c r="AR7" s="3">
        <v>334930.44</v>
      </c>
      <c r="AS7" s="3"/>
      <c r="AT7" s="3"/>
      <c r="AU7" s="3"/>
      <c r="AV7" s="3"/>
      <c r="AW7" s="3"/>
      <c r="AX7" s="3"/>
      <c r="AY7" s="3"/>
      <c r="AZ7" s="3">
        <v>2359.87</v>
      </c>
      <c r="BA7" s="3"/>
      <c r="BB7" s="3">
        <v>2315.64</v>
      </c>
      <c r="BC7" s="3">
        <v>2293.84</v>
      </c>
      <c r="BD7" s="3">
        <v>2271.31</v>
      </c>
      <c r="BE7" s="3">
        <v>2146.9900000000002</v>
      </c>
      <c r="BF7" s="3">
        <v>2146.9900000000002</v>
      </c>
      <c r="BG7" s="3">
        <v>2146.9900000000002</v>
      </c>
      <c r="BH7" s="3">
        <v>2146.9900000000002</v>
      </c>
      <c r="BI7" s="3">
        <v>2146.9900000000002</v>
      </c>
      <c r="BJ7" s="3">
        <v>2146.9900000000002</v>
      </c>
      <c r="BK7" s="3">
        <v>2146.9900000000002</v>
      </c>
      <c r="BL7" s="3">
        <v>2146.9900000000002</v>
      </c>
      <c r="BM7" s="3">
        <v>2146.9900000000002</v>
      </c>
      <c r="BN7" s="3">
        <v>2146.9900000000002</v>
      </c>
      <c r="BO7" s="3">
        <v>2146.9900000000002</v>
      </c>
      <c r="BP7" s="3">
        <v>2146.9900000000002</v>
      </c>
      <c r="BQ7" s="3">
        <v>2146.9900000000002</v>
      </c>
      <c r="BR7" s="3">
        <v>2146.9900000000002</v>
      </c>
      <c r="BS7" s="3">
        <v>2146.9900000000002</v>
      </c>
      <c r="BT7" s="3">
        <v>2146.9900000000002</v>
      </c>
      <c r="BU7" s="3">
        <v>2146.9900000000002</v>
      </c>
      <c r="BV7" s="3">
        <v>2146.9900000000002</v>
      </c>
      <c r="BW7" s="3">
        <v>2146.9900000000002</v>
      </c>
      <c r="BX7" s="3">
        <v>2146.9900000000002</v>
      </c>
      <c r="BY7" s="3">
        <v>2146.9900000000002</v>
      </c>
      <c r="BZ7" s="3">
        <v>2146.9900000000002</v>
      </c>
      <c r="CA7" s="3">
        <v>2146.9900000000002</v>
      </c>
      <c r="CB7" s="3">
        <v>2146.9900000000002</v>
      </c>
      <c r="CC7" s="3">
        <v>2146.9900000000002</v>
      </c>
      <c r="CD7" s="3">
        <v>2146.9900000000002</v>
      </c>
      <c r="CE7" s="3">
        <v>2146.9900000000002</v>
      </c>
      <c r="CF7" s="3">
        <v>2146.9900000000002</v>
      </c>
      <c r="CG7" s="3">
        <v>2146.9900000000002</v>
      </c>
      <c r="CH7" s="3">
        <v>2146.9900000000002</v>
      </c>
      <c r="CI7" s="3">
        <v>2146.9900000000002</v>
      </c>
      <c r="CJ7" s="3">
        <v>2146.9900000000002</v>
      </c>
      <c r="CK7" s="3">
        <v>2146.9900000000002</v>
      </c>
      <c r="CL7" s="3">
        <v>2146.9900000000002</v>
      </c>
      <c r="CM7" s="3">
        <v>2146.9900000000002</v>
      </c>
      <c r="CN7" s="3">
        <v>2146.9900000000002</v>
      </c>
      <c r="CO7" s="3">
        <v>2146.9900000000002</v>
      </c>
      <c r="CP7" s="3">
        <v>2146.9900000000002</v>
      </c>
      <c r="CQ7" s="3">
        <v>2146.9900000000002</v>
      </c>
      <c r="CR7" s="3">
        <v>2146.9900000000002</v>
      </c>
      <c r="CS7" s="3">
        <v>2146.9900000000002</v>
      </c>
      <c r="CT7" s="3">
        <v>2146.9900000000002</v>
      </c>
      <c r="CU7" s="3">
        <v>2146.9900000000002</v>
      </c>
      <c r="CV7" s="3">
        <v>2146.9900000000002</v>
      </c>
      <c r="CW7" s="3">
        <v>2146.9900000000002</v>
      </c>
      <c r="CX7" s="3">
        <v>2146.9900000000002</v>
      </c>
      <c r="CY7" s="3">
        <v>2146.9900000000002</v>
      </c>
      <c r="CZ7" s="3">
        <v>2146.9900000000002</v>
      </c>
      <c r="DA7" s="3">
        <v>2146.9900000000002</v>
      </c>
      <c r="DB7" s="3">
        <v>2146.9900000000002</v>
      </c>
      <c r="DC7" s="3">
        <v>2146.9900000000002</v>
      </c>
      <c r="DD7" s="3">
        <v>2146.9900000000002</v>
      </c>
      <c r="DE7" s="3">
        <v>2146.9900000000002</v>
      </c>
      <c r="DF7" s="3">
        <v>2146.9900000000002</v>
      </c>
      <c r="DG7" s="3">
        <v>2146.9900000000002</v>
      </c>
      <c r="DH7" s="3">
        <v>2146.9900000000002</v>
      </c>
      <c r="DI7" s="3">
        <v>2146.9900000000002</v>
      </c>
      <c r="DJ7" s="3">
        <v>2146.9900000000002</v>
      </c>
      <c r="DK7" s="3">
        <v>2146.9900000000002</v>
      </c>
      <c r="DL7" s="3">
        <v>2146.9900000000002</v>
      </c>
      <c r="DM7" s="3">
        <v>2146.9900000000002</v>
      </c>
      <c r="DN7" s="3">
        <v>2146.9900000000002</v>
      </c>
      <c r="DO7" s="3">
        <v>2146.9900000000002</v>
      </c>
      <c r="DP7" s="3">
        <v>2146.9900000000002</v>
      </c>
      <c r="DQ7" s="3">
        <v>2146.9900000000002</v>
      </c>
      <c r="DR7" s="3">
        <v>2146.9900000000002</v>
      </c>
      <c r="DS7" s="3">
        <v>2146.9900000000002</v>
      </c>
      <c r="DT7" s="3">
        <v>2146.9900000000002</v>
      </c>
      <c r="DU7" s="3">
        <v>2146.9900000000002</v>
      </c>
      <c r="DV7" s="3">
        <v>2146.9900000000002</v>
      </c>
      <c r="DW7" s="3">
        <v>2146.9900000000002</v>
      </c>
      <c r="DX7" s="3">
        <v>2146.9900000000002</v>
      </c>
      <c r="DY7" s="3">
        <v>2146.9900000000002</v>
      </c>
      <c r="DZ7" s="3">
        <v>2146.9900000000002</v>
      </c>
      <c r="EA7" s="3">
        <v>2146.9900000000002</v>
      </c>
      <c r="EB7" s="3">
        <v>2146.9900000000002</v>
      </c>
      <c r="EC7" s="3">
        <v>2146.9900000000002</v>
      </c>
      <c r="ED7" s="3">
        <v>2146.9900000000002</v>
      </c>
      <c r="EE7" s="3">
        <v>2146.9900000000002</v>
      </c>
      <c r="EF7" s="3">
        <v>2146.9900000000002</v>
      </c>
      <c r="EG7" s="3">
        <v>2146.9900000000002</v>
      </c>
      <c r="EH7" s="3">
        <v>2146.9900000000002</v>
      </c>
      <c r="EI7" s="3">
        <v>2146.9900000000002</v>
      </c>
      <c r="EJ7" s="3">
        <v>2146.9900000000002</v>
      </c>
      <c r="EK7" s="3">
        <v>2146.9900000000002</v>
      </c>
      <c r="EL7" s="3">
        <v>2146.9900000000002</v>
      </c>
      <c r="EM7" s="3">
        <v>2146.9900000000002</v>
      </c>
      <c r="EN7" s="3">
        <v>2146.9900000000002</v>
      </c>
      <c r="EO7" s="3">
        <v>2146.9900000000002</v>
      </c>
      <c r="EP7" s="3">
        <v>2146.9900000000002</v>
      </c>
      <c r="EQ7" s="3">
        <v>2146.9900000000002</v>
      </c>
      <c r="ER7" s="3">
        <v>2146.9900000000002</v>
      </c>
      <c r="ES7" s="3">
        <v>2146.9900000000002</v>
      </c>
      <c r="ET7" s="3">
        <v>2146.9900000000002</v>
      </c>
      <c r="EU7" s="3">
        <v>2146.9900000000002</v>
      </c>
      <c r="EV7" s="3">
        <v>2146.9900000000002</v>
      </c>
      <c r="EW7" s="3">
        <v>2146.9900000000002</v>
      </c>
      <c r="EX7" s="3">
        <v>2146.9900000000002</v>
      </c>
      <c r="EY7" s="3">
        <v>2146.9900000000002</v>
      </c>
      <c r="EZ7" s="3">
        <v>2146.9900000000002</v>
      </c>
      <c r="FA7" s="3">
        <v>2146.9900000000002</v>
      </c>
      <c r="FB7" s="3">
        <v>2146.9900000000002</v>
      </c>
      <c r="FC7" s="3">
        <v>2146.9900000000002</v>
      </c>
      <c r="FD7" s="3">
        <v>2146.9900000000002</v>
      </c>
      <c r="FE7" s="3">
        <v>2146.9900000000002</v>
      </c>
      <c r="FF7" s="3">
        <v>2146.9900000000002</v>
      </c>
      <c r="FG7" s="3">
        <v>2146.9900000000002</v>
      </c>
      <c r="FH7" s="3">
        <v>2146.9900000000002</v>
      </c>
      <c r="FI7" s="3">
        <v>2146.9900000000002</v>
      </c>
      <c r="FJ7" s="3">
        <v>2146.9900000000002</v>
      </c>
      <c r="FK7" s="3">
        <v>2146.9900000000002</v>
      </c>
      <c r="FL7" s="3">
        <v>2146.9900000000002</v>
      </c>
      <c r="FM7" s="3">
        <v>2146.9900000000002</v>
      </c>
      <c r="FN7" s="3">
        <v>2146.9900000000002</v>
      </c>
      <c r="FO7" s="3">
        <v>2146.9900000000002</v>
      </c>
      <c r="FP7" s="3">
        <v>2146.9900000000002</v>
      </c>
      <c r="FQ7" s="3">
        <v>2146.9900000000002</v>
      </c>
      <c r="FR7" s="3">
        <v>2146.9900000000002</v>
      </c>
      <c r="FS7" s="3">
        <v>2146.9900000000002</v>
      </c>
      <c r="FT7" s="3">
        <v>2146.9900000000002</v>
      </c>
      <c r="FU7" s="3">
        <v>2146.9900000000002</v>
      </c>
      <c r="FV7" s="3">
        <v>2146.9900000000002</v>
      </c>
      <c r="FW7" s="3">
        <v>2146.9900000000002</v>
      </c>
      <c r="FX7" s="3">
        <v>2146.9900000000002</v>
      </c>
      <c r="FY7" s="3">
        <v>2146.9900000000002</v>
      </c>
      <c r="FZ7" s="3">
        <v>2146.9900000000002</v>
      </c>
      <c r="GA7" s="3">
        <v>2146.9900000000002</v>
      </c>
      <c r="GB7" s="3">
        <v>2146.9900000000002</v>
      </c>
      <c r="GC7" s="3">
        <v>2146.9900000000002</v>
      </c>
      <c r="GD7" s="3">
        <v>2146.9900000000002</v>
      </c>
      <c r="GE7" s="3">
        <v>2146.9900000000002</v>
      </c>
      <c r="GF7" s="3">
        <v>2146.9900000000002</v>
      </c>
      <c r="GG7" s="3">
        <v>2146.9900000000002</v>
      </c>
      <c r="GH7" s="3">
        <v>2146.9900000000002</v>
      </c>
      <c r="GI7" s="3">
        <v>2146.9900000000002</v>
      </c>
      <c r="GJ7" s="3">
        <v>2146.9900000000002</v>
      </c>
      <c r="GK7" s="3">
        <v>2146.9900000000002</v>
      </c>
      <c r="GL7" s="3">
        <v>2146.9900000000002</v>
      </c>
      <c r="GM7" s="3">
        <v>2146.9900000000002</v>
      </c>
      <c r="GN7" s="3">
        <v>2146.9900000000002</v>
      </c>
      <c r="GO7" s="3">
        <v>2146.9900000000002</v>
      </c>
      <c r="GP7" s="3">
        <v>2146.9900000000002</v>
      </c>
      <c r="GQ7" s="3">
        <v>2146.9900000000002</v>
      </c>
      <c r="GR7" s="3">
        <v>2146.9900000000002</v>
      </c>
      <c r="GS7" s="3">
        <v>2146.9900000000002</v>
      </c>
      <c r="GT7" s="3">
        <v>2146.9900000000002</v>
      </c>
      <c r="GU7" s="3">
        <v>2146.9900000000002</v>
      </c>
      <c r="GV7" s="3">
        <v>2146.9900000000002</v>
      </c>
      <c r="GW7" s="3">
        <v>2146.9900000000002</v>
      </c>
      <c r="GX7" s="3">
        <v>2146.9900000000002</v>
      </c>
      <c r="GY7" s="3">
        <v>2146.9900000000002</v>
      </c>
      <c r="GZ7" s="3">
        <v>2146.9900000000002</v>
      </c>
      <c r="HA7" s="3">
        <v>2146.9900000000002</v>
      </c>
      <c r="HB7" s="3">
        <v>2146.9900000000002</v>
      </c>
      <c r="HC7" s="3">
        <v>2146.9900000000002</v>
      </c>
      <c r="HD7" s="3">
        <v>2146.9900000000002</v>
      </c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</row>
    <row r="8" spans="1:236" x14ac:dyDescent="0.2">
      <c r="A8" s="5">
        <v>5620</v>
      </c>
      <c r="B8" s="9" t="s">
        <v>14</v>
      </c>
      <c r="C8" s="9" t="s">
        <v>68</v>
      </c>
      <c r="D8" s="7">
        <v>13</v>
      </c>
      <c r="E8" s="5">
        <v>300</v>
      </c>
      <c r="F8" s="7"/>
      <c r="G8" s="7">
        <v>6622</v>
      </c>
      <c r="H8" s="7"/>
      <c r="I8" s="9" t="s">
        <v>131</v>
      </c>
      <c r="J8" s="9" t="s">
        <v>130</v>
      </c>
      <c r="K8" s="8">
        <v>25939</v>
      </c>
      <c r="L8" s="9"/>
      <c r="M8" s="7"/>
      <c r="N8" s="9" t="s">
        <v>129</v>
      </c>
      <c r="O8" s="7" t="s">
        <v>128</v>
      </c>
      <c r="P8" s="9" t="s">
        <v>29</v>
      </c>
      <c r="Q8" s="9"/>
      <c r="R8" s="9" t="s">
        <v>27</v>
      </c>
      <c r="S8" s="7" t="s">
        <v>5</v>
      </c>
      <c r="T8" s="7" t="s">
        <v>127</v>
      </c>
      <c r="U8" s="9" t="s">
        <v>126</v>
      </c>
      <c r="V8" s="9" t="s">
        <v>125</v>
      </c>
      <c r="W8" s="7" t="s">
        <v>1</v>
      </c>
      <c r="X8" s="7" t="s">
        <v>0</v>
      </c>
      <c r="Y8" s="8">
        <v>43354</v>
      </c>
      <c r="Z8" s="7">
        <v>11</v>
      </c>
      <c r="AA8" s="7">
        <v>0</v>
      </c>
      <c r="AB8" s="8">
        <v>48842</v>
      </c>
      <c r="AC8" s="7">
        <v>168</v>
      </c>
      <c r="AD8" s="6">
        <v>9795.44</v>
      </c>
      <c r="AE8" s="7">
        <v>5</v>
      </c>
      <c r="AF8" s="5">
        <v>0</v>
      </c>
      <c r="AG8" s="7"/>
      <c r="AH8" s="6">
        <v>29676.95</v>
      </c>
      <c r="AI8" s="6">
        <f>AH8+AJ8</f>
        <v>210179.35</v>
      </c>
      <c r="AJ8" s="6">
        <v>180502.39999999999</v>
      </c>
      <c r="AK8" s="6" t="str">
        <f>IFERROR(VLOOKUP(CONCATENATE(B8,C8,D8,I8),[1]Elegibilidade!$B$4:$H$58,6,0),"Elegível")</f>
        <v>Inelegível</v>
      </c>
      <c r="AL8" s="6" t="str">
        <f>IFERROR(VLOOKUP(CONCATENATE(B8,C8,D8,I8),[1]Elegibilidade!$B$4:$H$58,7,0),"Elegível")</f>
        <v>1 ou + parcelas &gt; 90 dias</v>
      </c>
      <c r="AM8" s="6" t="b">
        <f>IFERROR(VLOOKUP(CONCATENATE(B8,C8,D8,I8),[1]Elegibilidade!$B$4:$I$58,8,0),"Elegível")</f>
        <v>0</v>
      </c>
      <c r="AN8" s="5">
        <v>198624.58000000002</v>
      </c>
      <c r="AO8" s="3">
        <v>187999.2</v>
      </c>
      <c r="AP8" s="3">
        <v>209362.44</v>
      </c>
      <c r="AQ8" s="4">
        <f>AJ8/AP8</f>
        <v>0.86215273379503976</v>
      </c>
      <c r="AR8" s="3">
        <v>303116.71000000002</v>
      </c>
      <c r="AS8" s="3"/>
      <c r="AT8" s="3"/>
      <c r="AU8" s="3"/>
      <c r="AV8" s="3"/>
      <c r="AW8" s="3"/>
      <c r="AX8" s="3"/>
      <c r="AY8" s="3"/>
      <c r="AZ8" s="3">
        <v>2031.0800000000002</v>
      </c>
      <c r="BA8" s="3">
        <v>1995.3600000000001</v>
      </c>
      <c r="BB8" s="3">
        <v>1958.92</v>
      </c>
      <c r="BC8" s="3">
        <v>1923.39</v>
      </c>
      <c r="BD8" s="3">
        <v>1886.69</v>
      </c>
      <c r="BE8" s="3">
        <v>1793.5900000000001</v>
      </c>
      <c r="BF8" s="3">
        <v>1793.5900000000001</v>
      </c>
      <c r="BG8" s="3">
        <v>1793.5900000000001</v>
      </c>
      <c r="BH8" s="3">
        <v>1793.5900000000001</v>
      </c>
      <c r="BI8" s="3">
        <v>1793.5900000000001</v>
      </c>
      <c r="BJ8" s="3">
        <v>1793.5900000000001</v>
      </c>
      <c r="BK8" s="3">
        <v>1793.5900000000001</v>
      </c>
      <c r="BL8" s="3">
        <v>1793.5900000000001</v>
      </c>
      <c r="BM8" s="3">
        <v>1793.5900000000001</v>
      </c>
      <c r="BN8" s="3">
        <v>1793.5900000000001</v>
      </c>
      <c r="BO8" s="3">
        <v>1793.5900000000001</v>
      </c>
      <c r="BP8" s="3">
        <v>1793.5900000000001</v>
      </c>
      <c r="BQ8" s="3">
        <v>1793.5900000000001</v>
      </c>
      <c r="BR8" s="3">
        <v>1793.5900000000001</v>
      </c>
      <c r="BS8" s="3">
        <v>1793.5900000000001</v>
      </c>
      <c r="BT8" s="3">
        <v>1793.5900000000001</v>
      </c>
      <c r="BU8" s="3">
        <v>1793.5900000000001</v>
      </c>
      <c r="BV8" s="3">
        <v>1793.5900000000001</v>
      </c>
      <c r="BW8" s="3">
        <v>1793.5900000000001</v>
      </c>
      <c r="BX8" s="3">
        <v>1793.5900000000001</v>
      </c>
      <c r="BY8" s="3">
        <v>1793.5900000000001</v>
      </c>
      <c r="BZ8" s="3">
        <v>1793.5900000000001</v>
      </c>
      <c r="CA8" s="3">
        <v>1793.5900000000001</v>
      </c>
      <c r="CB8" s="3">
        <v>1793.5900000000001</v>
      </c>
      <c r="CC8" s="3">
        <v>1793.5900000000001</v>
      </c>
      <c r="CD8" s="3">
        <v>1793.5900000000001</v>
      </c>
      <c r="CE8" s="3">
        <v>1793.5900000000001</v>
      </c>
      <c r="CF8" s="3">
        <v>1793.5900000000001</v>
      </c>
      <c r="CG8" s="3">
        <v>1793.5900000000001</v>
      </c>
      <c r="CH8" s="3">
        <v>1793.5900000000001</v>
      </c>
      <c r="CI8" s="3">
        <v>1793.5900000000001</v>
      </c>
      <c r="CJ8" s="3">
        <v>1793.5900000000001</v>
      </c>
      <c r="CK8" s="3">
        <v>1793.5900000000001</v>
      </c>
      <c r="CL8" s="3">
        <v>1793.5900000000001</v>
      </c>
      <c r="CM8" s="3">
        <v>1793.5900000000001</v>
      </c>
      <c r="CN8" s="3">
        <v>1793.5900000000001</v>
      </c>
      <c r="CO8" s="3">
        <v>1793.5900000000001</v>
      </c>
      <c r="CP8" s="3">
        <v>1793.5900000000001</v>
      </c>
      <c r="CQ8" s="3">
        <v>1793.5900000000001</v>
      </c>
      <c r="CR8" s="3">
        <v>1793.5900000000001</v>
      </c>
      <c r="CS8" s="3">
        <v>1793.5900000000001</v>
      </c>
      <c r="CT8" s="3">
        <v>1793.5900000000001</v>
      </c>
      <c r="CU8" s="3">
        <v>1793.5900000000001</v>
      </c>
      <c r="CV8" s="3">
        <v>1793.5900000000001</v>
      </c>
      <c r="CW8" s="3">
        <v>1793.5900000000001</v>
      </c>
      <c r="CX8" s="3">
        <v>1793.5900000000001</v>
      </c>
      <c r="CY8" s="3">
        <v>1793.5900000000001</v>
      </c>
      <c r="CZ8" s="3">
        <v>1793.5900000000001</v>
      </c>
      <c r="DA8" s="3">
        <v>1793.5900000000001</v>
      </c>
      <c r="DB8" s="3">
        <v>1793.5900000000001</v>
      </c>
      <c r="DC8" s="3">
        <v>1793.5900000000001</v>
      </c>
      <c r="DD8" s="3">
        <v>1793.5900000000001</v>
      </c>
      <c r="DE8" s="3">
        <v>1793.5900000000001</v>
      </c>
      <c r="DF8" s="3">
        <v>1793.5900000000001</v>
      </c>
      <c r="DG8" s="3">
        <v>1793.5900000000001</v>
      </c>
      <c r="DH8" s="3">
        <v>1793.5900000000001</v>
      </c>
      <c r="DI8" s="3">
        <v>1793.5900000000001</v>
      </c>
      <c r="DJ8" s="3">
        <v>1793.5900000000001</v>
      </c>
      <c r="DK8" s="3">
        <v>1793.5900000000001</v>
      </c>
      <c r="DL8" s="3">
        <v>1793.5900000000001</v>
      </c>
      <c r="DM8" s="3">
        <v>1793.5900000000001</v>
      </c>
      <c r="DN8" s="3">
        <v>1793.5900000000001</v>
      </c>
      <c r="DO8" s="3">
        <v>1793.5900000000001</v>
      </c>
      <c r="DP8" s="3">
        <v>1793.5900000000001</v>
      </c>
      <c r="DQ8" s="3">
        <v>1793.5900000000001</v>
      </c>
      <c r="DR8" s="3">
        <v>1793.5900000000001</v>
      </c>
      <c r="DS8" s="3">
        <v>1793.5900000000001</v>
      </c>
      <c r="DT8" s="3">
        <v>1793.5900000000001</v>
      </c>
      <c r="DU8" s="3">
        <v>1793.5900000000001</v>
      </c>
      <c r="DV8" s="3">
        <v>1793.5900000000001</v>
      </c>
      <c r="DW8" s="3">
        <v>1793.5900000000001</v>
      </c>
      <c r="DX8" s="3">
        <v>1793.5900000000001</v>
      </c>
      <c r="DY8" s="3">
        <v>1793.5900000000001</v>
      </c>
      <c r="DZ8" s="3">
        <v>1793.5900000000001</v>
      </c>
      <c r="EA8" s="3">
        <v>1793.5900000000001</v>
      </c>
      <c r="EB8" s="3">
        <v>1793.5900000000001</v>
      </c>
      <c r="EC8" s="3">
        <v>1793.5900000000001</v>
      </c>
      <c r="ED8" s="3">
        <v>1793.5900000000001</v>
      </c>
      <c r="EE8" s="3">
        <v>1793.5900000000001</v>
      </c>
      <c r="EF8" s="3">
        <v>1793.5900000000001</v>
      </c>
      <c r="EG8" s="3">
        <v>1793.5900000000001</v>
      </c>
      <c r="EH8" s="3">
        <v>1793.5900000000001</v>
      </c>
      <c r="EI8" s="3">
        <v>1793.5900000000001</v>
      </c>
      <c r="EJ8" s="3">
        <v>1793.5900000000001</v>
      </c>
      <c r="EK8" s="3">
        <v>1793.5900000000001</v>
      </c>
      <c r="EL8" s="3">
        <v>1793.5900000000001</v>
      </c>
      <c r="EM8" s="3">
        <v>1793.5900000000001</v>
      </c>
      <c r="EN8" s="3">
        <v>1793.5900000000001</v>
      </c>
      <c r="EO8" s="3">
        <v>1793.5900000000001</v>
      </c>
      <c r="EP8" s="3">
        <v>1793.5900000000001</v>
      </c>
      <c r="EQ8" s="3">
        <v>1793.5900000000001</v>
      </c>
      <c r="ER8" s="3">
        <v>1793.5900000000001</v>
      </c>
      <c r="ES8" s="3">
        <v>1793.5900000000001</v>
      </c>
      <c r="ET8" s="3">
        <v>1793.5900000000001</v>
      </c>
      <c r="EU8" s="3">
        <v>1793.5900000000001</v>
      </c>
      <c r="EV8" s="3">
        <v>1793.5900000000001</v>
      </c>
      <c r="EW8" s="3">
        <v>1793.5900000000001</v>
      </c>
      <c r="EX8" s="3">
        <v>1793.5900000000001</v>
      </c>
      <c r="EY8" s="3">
        <v>1793.5900000000001</v>
      </c>
      <c r="EZ8" s="3">
        <v>1793.5900000000001</v>
      </c>
      <c r="FA8" s="3">
        <v>1793.5900000000001</v>
      </c>
      <c r="FB8" s="3">
        <v>1793.5900000000001</v>
      </c>
      <c r="FC8" s="3">
        <v>1793.5900000000001</v>
      </c>
      <c r="FD8" s="3">
        <v>1793.5900000000001</v>
      </c>
      <c r="FE8" s="3">
        <v>1793.5900000000001</v>
      </c>
      <c r="FF8" s="3">
        <v>1793.5900000000001</v>
      </c>
      <c r="FG8" s="3">
        <v>1793.5900000000001</v>
      </c>
      <c r="FH8" s="3">
        <v>1793.5900000000001</v>
      </c>
      <c r="FI8" s="3">
        <v>1793.5900000000001</v>
      </c>
      <c r="FJ8" s="3">
        <v>1793.5900000000001</v>
      </c>
      <c r="FK8" s="3">
        <v>1793.5900000000001</v>
      </c>
      <c r="FL8" s="3">
        <v>1793.5900000000001</v>
      </c>
      <c r="FM8" s="3">
        <v>1793.5900000000001</v>
      </c>
      <c r="FN8" s="3">
        <v>1793.5900000000001</v>
      </c>
      <c r="FO8" s="3">
        <v>1793.5900000000001</v>
      </c>
      <c r="FP8" s="3">
        <v>1793.5900000000001</v>
      </c>
      <c r="FQ8" s="3">
        <v>1793.5900000000001</v>
      </c>
      <c r="FR8" s="3">
        <v>1793.5900000000001</v>
      </c>
      <c r="FS8" s="3">
        <v>1793.5900000000001</v>
      </c>
      <c r="FT8" s="3">
        <v>1793.5900000000001</v>
      </c>
      <c r="FU8" s="3">
        <v>1793.5900000000001</v>
      </c>
      <c r="FV8" s="3">
        <v>1793.5900000000001</v>
      </c>
      <c r="FW8" s="3">
        <v>1793.5900000000001</v>
      </c>
      <c r="FX8" s="3">
        <v>1793.5900000000001</v>
      </c>
      <c r="FY8" s="3">
        <v>1793.5900000000001</v>
      </c>
      <c r="FZ8" s="3">
        <v>1793.5900000000001</v>
      </c>
      <c r="GA8" s="3">
        <v>1793.5900000000001</v>
      </c>
      <c r="GB8" s="3">
        <v>1793.5900000000001</v>
      </c>
      <c r="GC8" s="3">
        <v>1793.5900000000001</v>
      </c>
      <c r="GD8" s="3">
        <v>1793.5900000000001</v>
      </c>
      <c r="GE8" s="3">
        <v>1793.5900000000001</v>
      </c>
      <c r="GF8" s="3">
        <v>1793.5900000000001</v>
      </c>
      <c r="GG8" s="3">
        <v>1793.5900000000001</v>
      </c>
      <c r="GH8" s="3">
        <v>1793.5900000000001</v>
      </c>
      <c r="GI8" s="3">
        <v>1793.5900000000001</v>
      </c>
      <c r="GJ8" s="3">
        <v>1793.5900000000001</v>
      </c>
      <c r="GK8" s="3">
        <v>1793.5900000000001</v>
      </c>
      <c r="GL8" s="3">
        <v>1793.5900000000001</v>
      </c>
      <c r="GM8" s="3">
        <v>1793.5900000000001</v>
      </c>
      <c r="GN8" s="3">
        <v>1793.5900000000001</v>
      </c>
      <c r="GO8" s="3">
        <v>1793.5900000000001</v>
      </c>
      <c r="GP8" s="3">
        <v>1793.5900000000001</v>
      </c>
      <c r="GQ8" s="3">
        <v>1793.5900000000001</v>
      </c>
      <c r="GR8" s="3">
        <v>1793.5900000000001</v>
      </c>
      <c r="GS8" s="3">
        <v>1793.5900000000001</v>
      </c>
      <c r="GT8" s="3">
        <v>1793.5900000000001</v>
      </c>
      <c r="GU8" s="3">
        <v>1793.5900000000001</v>
      </c>
      <c r="GV8" s="3">
        <v>1793.5900000000001</v>
      </c>
      <c r="GW8" s="3">
        <v>1793.5900000000001</v>
      </c>
      <c r="GX8" s="3">
        <v>1793.5900000000001</v>
      </c>
      <c r="GY8" s="3">
        <v>1793.5900000000001</v>
      </c>
      <c r="GZ8" s="3">
        <v>1793.5900000000001</v>
      </c>
      <c r="HA8" s="3">
        <v>1793.5900000000001</v>
      </c>
      <c r="HB8" s="3">
        <v>1793.5900000000001</v>
      </c>
      <c r="HC8" s="3">
        <v>1793.5900000000001</v>
      </c>
      <c r="HD8" s="3">
        <v>1793.5900000000001</v>
      </c>
      <c r="HE8" s="3">
        <v>1793.5900000000001</v>
      </c>
      <c r="HF8" s="3">
        <v>1793.5900000000001</v>
      </c>
      <c r="HG8" s="3">
        <v>1793.5900000000001</v>
      </c>
      <c r="HH8" s="3">
        <v>1793.5900000000001</v>
      </c>
      <c r="HI8" s="3">
        <v>1793.5900000000001</v>
      </c>
      <c r="HJ8" s="3">
        <v>1793.5900000000001</v>
      </c>
      <c r="HK8" s="3">
        <v>1793.5900000000001</v>
      </c>
      <c r="HL8" s="3">
        <v>1793.5900000000001</v>
      </c>
      <c r="HM8" s="3">
        <v>1793.5900000000001</v>
      </c>
      <c r="HN8" s="3">
        <v>1793.5900000000001</v>
      </c>
      <c r="HO8" s="3">
        <v>1793.5900000000001</v>
      </c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</row>
    <row r="9" spans="1:236" x14ac:dyDescent="0.2">
      <c r="A9" s="5">
        <v>5620</v>
      </c>
      <c r="B9" s="9" t="s">
        <v>14</v>
      </c>
      <c r="C9" s="9" t="s">
        <v>68</v>
      </c>
      <c r="D9" s="7">
        <v>62</v>
      </c>
      <c r="E9" s="5">
        <v>300</v>
      </c>
      <c r="F9" s="7"/>
      <c r="G9" s="7">
        <v>7328</v>
      </c>
      <c r="H9" s="7"/>
      <c r="I9" s="9" t="s">
        <v>124</v>
      </c>
      <c r="J9" s="9" t="s">
        <v>123</v>
      </c>
      <c r="K9" s="8">
        <v>27234</v>
      </c>
      <c r="L9" s="9" t="s">
        <v>122</v>
      </c>
      <c r="M9" s="7">
        <v>25826</v>
      </c>
      <c r="N9" s="9" t="s">
        <v>121</v>
      </c>
      <c r="O9" s="7" t="s">
        <v>120</v>
      </c>
      <c r="P9" s="9" t="s">
        <v>119</v>
      </c>
      <c r="Q9" s="9" t="s">
        <v>118</v>
      </c>
      <c r="R9" s="9" t="s">
        <v>117</v>
      </c>
      <c r="S9" s="7" t="s">
        <v>5</v>
      </c>
      <c r="T9" s="7" t="s">
        <v>116</v>
      </c>
      <c r="U9" s="9" t="s">
        <v>115</v>
      </c>
      <c r="V9" s="9" t="s">
        <v>114</v>
      </c>
      <c r="W9" s="7" t="s">
        <v>1</v>
      </c>
      <c r="X9" s="7" t="s">
        <v>0</v>
      </c>
      <c r="Y9" s="8">
        <v>43642</v>
      </c>
      <c r="Z9" s="7">
        <v>2</v>
      </c>
      <c r="AA9" s="7">
        <v>0</v>
      </c>
      <c r="AB9" s="8">
        <v>49181</v>
      </c>
      <c r="AC9" s="7">
        <v>179</v>
      </c>
      <c r="AD9" s="6">
        <v>16852.8</v>
      </c>
      <c r="AE9" s="7">
        <v>2</v>
      </c>
      <c r="AF9" s="5">
        <v>0</v>
      </c>
      <c r="AG9" s="7"/>
      <c r="AH9" s="6">
        <v>0</v>
      </c>
      <c r="AI9" s="6">
        <f>AH9+AJ9</f>
        <v>170117.87</v>
      </c>
      <c r="AJ9" s="6">
        <v>170117.87</v>
      </c>
      <c r="AK9" s="6" t="str">
        <f>IFERROR(VLOOKUP(CONCATENATE(B9,C9,D9,I9),[1]Elegibilidade!$B$4:$H$58,6,0),"Elegível")</f>
        <v>Inelegível</v>
      </c>
      <c r="AL9" s="6" t="str">
        <f>IFERROR(VLOOKUP(CONCATENATE(B9,C9,D9,I9),[1]Elegibilidade!$B$4:$H$58,7,0),"Elegível")</f>
        <v>1 ou + parcelas &gt; 60 dias</v>
      </c>
      <c r="AM9" s="6" t="b">
        <f>IFERROR(VLOOKUP(CONCATENATE(B9,C9,D9,I9),[1]Elegibilidade!$B$4:$I$58,8,0),"Elegível")</f>
        <v>0</v>
      </c>
      <c r="AN9" s="5">
        <v>198624.58000000002</v>
      </c>
      <c r="AO9" s="3">
        <v>169200</v>
      </c>
      <c r="AP9" s="3">
        <v>170117.87</v>
      </c>
      <c r="AQ9" s="4">
        <f>AJ9/AP9</f>
        <v>1</v>
      </c>
      <c r="AR9" s="3">
        <v>281547</v>
      </c>
      <c r="AS9" s="3"/>
      <c r="AT9" s="3"/>
      <c r="AU9" s="3"/>
      <c r="AV9" s="3"/>
      <c r="AW9" s="3"/>
      <c r="AX9" s="3"/>
      <c r="AY9" s="3"/>
      <c r="AZ9" s="3"/>
      <c r="BA9" s="3"/>
      <c r="BB9" s="3">
        <v>10401.6</v>
      </c>
      <c r="BC9" s="3"/>
      <c r="BD9" s="3">
        <v>6451.2</v>
      </c>
      <c r="BE9" s="3">
        <v>1564.15</v>
      </c>
      <c r="BF9" s="3">
        <v>1564.15</v>
      </c>
      <c r="BG9" s="3">
        <v>1564.15</v>
      </c>
      <c r="BH9" s="3">
        <v>1564.15</v>
      </c>
      <c r="BI9" s="3">
        <v>1564.15</v>
      </c>
      <c r="BJ9" s="3">
        <v>1564.15</v>
      </c>
      <c r="BK9" s="3">
        <v>1564.15</v>
      </c>
      <c r="BL9" s="3">
        <v>1564.15</v>
      </c>
      <c r="BM9" s="3">
        <v>1564.15</v>
      </c>
      <c r="BN9" s="3">
        <v>1564.15</v>
      </c>
      <c r="BO9" s="3">
        <v>1564.15</v>
      </c>
      <c r="BP9" s="3">
        <v>1564.15</v>
      </c>
      <c r="BQ9" s="3">
        <v>1564.15</v>
      </c>
      <c r="BR9" s="3">
        <v>1564.15</v>
      </c>
      <c r="BS9" s="3">
        <v>1564.15</v>
      </c>
      <c r="BT9" s="3">
        <v>1564.15</v>
      </c>
      <c r="BU9" s="3">
        <v>1564.15</v>
      </c>
      <c r="BV9" s="3">
        <v>1564.15</v>
      </c>
      <c r="BW9" s="3">
        <v>1564.15</v>
      </c>
      <c r="BX9" s="3">
        <v>1564.15</v>
      </c>
      <c r="BY9" s="3">
        <v>1564.15</v>
      </c>
      <c r="BZ9" s="3">
        <v>1564.15</v>
      </c>
      <c r="CA9" s="3">
        <v>1564.15</v>
      </c>
      <c r="CB9" s="3">
        <v>1564.15</v>
      </c>
      <c r="CC9" s="3">
        <v>1564.15</v>
      </c>
      <c r="CD9" s="3">
        <v>1564.15</v>
      </c>
      <c r="CE9" s="3">
        <v>1564.15</v>
      </c>
      <c r="CF9" s="3">
        <v>1564.15</v>
      </c>
      <c r="CG9" s="3">
        <v>1564.15</v>
      </c>
      <c r="CH9" s="3">
        <v>1564.15</v>
      </c>
      <c r="CI9" s="3">
        <v>1564.15</v>
      </c>
      <c r="CJ9" s="3">
        <v>1564.15</v>
      </c>
      <c r="CK9" s="3">
        <v>1564.15</v>
      </c>
      <c r="CL9" s="3">
        <v>1564.15</v>
      </c>
      <c r="CM9" s="3">
        <v>1564.15</v>
      </c>
      <c r="CN9" s="3">
        <v>1564.15</v>
      </c>
      <c r="CO9" s="3">
        <v>1564.15</v>
      </c>
      <c r="CP9" s="3">
        <v>1564.15</v>
      </c>
      <c r="CQ9" s="3">
        <v>1564.15</v>
      </c>
      <c r="CR9" s="3">
        <v>1564.15</v>
      </c>
      <c r="CS9" s="3">
        <v>1564.15</v>
      </c>
      <c r="CT9" s="3">
        <v>1564.15</v>
      </c>
      <c r="CU9" s="3">
        <v>1564.15</v>
      </c>
      <c r="CV9" s="3">
        <v>1564.15</v>
      </c>
      <c r="CW9" s="3">
        <v>1564.15</v>
      </c>
      <c r="CX9" s="3">
        <v>1564.15</v>
      </c>
      <c r="CY9" s="3">
        <v>1564.15</v>
      </c>
      <c r="CZ9" s="3">
        <v>1564.15</v>
      </c>
      <c r="DA9" s="3">
        <v>1564.15</v>
      </c>
      <c r="DB9" s="3">
        <v>1564.15</v>
      </c>
      <c r="DC9" s="3">
        <v>1564.15</v>
      </c>
      <c r="DD9" s="3">
        <v>1564.15</v>
      </c>
      <c r="DE9" s="3">
        <v>1564.15</v>
      </c>
      <c r="DF9" s="3">
        <v>1564.15</v>
      </c>
      <c r="DG9" s="3">
        <v>1564.15</v>
      </c>
      <c r="DH9" s="3">
        <v>1564.15</v>
      </c>
      <c r="DI9" s="3">
        <v>1564.15</v>
      </c>
      <c r="DJ9" s="3">
        <v>1564.15</v>
      </c>
      <c r="DK9" s="3">
        <v>1564.15</v>
      </c>
      <c r="DL9" s="3">
        <v>1564.15</v>
      </c>
      <c r="DM9" s="3">
        <v>1564.15</v>
      </c>
      <c r="DN9" s="3">
        <v>1564.15</v>
      </c>
      <c r="DO9" s="3">
        <v>1564.15</v>
      </c>
      <c r="DP9" s="3">
        <v>1564.15</v>
      </c>
      <c r="DQ9" s="3">
        <v>1564.15</v>
      </c>
      <c r="DR9" s="3">
        <v>1564.15</v>
      </c>
      <c r="DS9" s="3">
        <v>1564.15</v>
      </c>
      <c r="DT9" s="3">
        <v>1564.15</v>
      </c>
      <c r="DU9" s="3">
        <v>1564.15</v>
      </c>
      <c r="DV9" s="3">
        <v>1564.15</v>
      </c>
      <c r="DW9" s="3">
        <v>1564.15</v>
      </c>
      <c r="DX9" s="3">
        <v>1564.15</v>
      </c>
      <c r="DY9" s="3">
        <v>1564.15</v>
      </c>
      <c r="DZ9" s="3">
        <v>1564.15</v>
      </c>
      <c r="EA9" s="3">
        <v>1564.15</v>
      </c>
      <c r="EB9" s="3">
        <v>1564.15</v>
      </c>
      <c r="EC9" s="3">
        <v>1564.15</v>
      </c>
      <c r="ED9" s="3">
        <v>1564.15</v>
      </c>
      <c r="EE9" s="3">
        <v>1564.15</v>
      </c>
      <c r="EF9" s="3">
        <v>1564.15</v>
      </c>
      <c r="EG9" s="3">
        <v>1564.15</v>
      </c>
      <c r="EH9" s="3">
        <v>1564.15</v>
      </c>
      <c r="EI9" s="3">
        <v>1564.15</v>
      </c>
      <c r="EJ9" s="3">
        <v>1564.15</v>
      </c>
      <c r="EK9" s="3">
        <v>1564.15</v>
      </c>
      <c r="EL9" s="3">
        <v>1564.15</v>
      </c>
      <c r="EM9" s="3">
        <v>1564.15</v>
      </c>
      <c r="EN9" s="3">
        <v>1564.15</v>
      </c>
      <c r="EO9" s="3">
        <v>1564.15</v>
      </c>
      <c r="EP9" s="3">
        <v>1564.15</v>
      </c>
      <c r="EQ9" s="3">
        <v>1564.15</v>
      </c>
      <c r="ER9" s="3">
        <v>1564.15</v>
      </c>
      <c r="ES9" s="3">
        <v>1564.15</v>
      </c>
      <c r="ET9" s="3">
        <v>1564.15</v>
      </c>
      <c r="EU9" s="3">
        <v>1564.15</v>
      </c>
      <c r="EV9" s="3">
        <v>1564.15</v>
      </c>
      <c r="EW9" s="3">
        <v>1564.15</v>
      </c>
      <c r="EX9" s="3">
        <v>1564.15</v>
      </c>
      <c r="EY9" s="3">
        <v>1564.15</v>
      </c>
      <c r="EZ9" s="3">
        <v>1564.15</v>
      </c>
      <c r="FA9" s="3">
        <v>1564.15</v>
      </c>
      <c r="FB9" s="3">
        <v>1564.15</v>
      </c>
      <c r="FC9" s="3">
        <v>1564.15</v>
      </c>
      <c r="FD9" s="3">
        <v>1564.15</v>
      </c>
      <c r="FE9" s="3">
        <v>1564.15</v>
      </c>
      <c r="FF9" s="3">
        <v>1564.15</v>
      </c>
      <c r="FG9" s="3">
        <v>1564.15</v>
      </c>
      <c r="FH9" s="3">
        <v>1564.15</v>
      </c>
      <c r="FI9" s="3">
        <v>1564.15</v>
      </c>
      <c r="FJ9" s="3">
        <v>1564.15</v>
      </c>
      <c r="FK9" s="3">
        <v>1564.15</v>
      </c>
      <c r="FL9" s="3">
        <v>1564.15</v>
      </c>
      <c r="FM9" s="3">
        <v>1564.15</v>
      </c>
      <c r="FN9" s="3">
        <v>1564.15</v>
      </c>
      <c r="FO9" s="3">
        <v>1564.15</v>
      </c>
      <c r="FP9" s="3">
        <v>1564.15</v>
      </c>
      <c r="FQ9" s="3">
        <v>1564.15</v>
      </c>
      <c r="FR9" s="3">
        <v>1564.15</v>
      </c>
      <c r="FS9" s="3">
        <v>1564.15</v>
      </c>
      <c r="FT9" s="3">
        <v>1564.15</v>
      </c>
      <c r="FU9" s="3">
        <v>1564.15</v>
      </c>
      <c r="FV9" s="3">
        <v>1564.15</v>
      </c>
      <c r="FW9" s="3">
        <v>1564.15</v>
      </c>
      <c r="FX9" s="3">
        <v>1564.15</v>
      </c>
      <c r="FY9" s="3">
        <v>1564.15</v>
      </c>
      <c r="FZ9" s="3">
        <v>1564.15</v>
      </c>
      <c r="GA9" s="3">
        <v>1564.15</v>
      </c>
      <c r="GB9" s="3">
        <v>1564.15</v>
      </c>
      <c r="GC9" s="3">
        <v>1564.15</v>
      </c>
      <c r="GD9" s="3">
        <v>1564.15</v>
      </c>
      <c r="GE9" s="3">
        <v>1564.15</v>
      </c>
      <c r="GF9" s="3">
        <v>1564.15</v>
      </c>
      <c r="GG9" s="3">
        <v>1564.15</v>
      </c>
      <c r="GH9" s="3">
        <v>1564.15</v>
      </c>
      <c r="GI9" s="3">
        <v>1564.15</v>
      </c>
      <c r="GJ9" s="3">
        <v>1564.15</v>
      </c>
      <c r="GK9" s="3">
        <v>1564.15</v>
      </c>
      <c r="GL9" s="3">
        <v>1564.15</v>
      </c>
      <c r="GM9" s="3">
        <v>1564.15</v>
      </c>
      <c r="GN9" s="3">
        <v>1564.15</v>
      </c>
      <c r="GO9" s="3">
        <v>1564.15</v>
      </c>
      <c r="GP9" s="3">
        <v>1564.15</v>
      </c>
      <c r="GQ9" s="3">
        <v>1564.15</v>
      </c>
      <c r="GR9" s="3">
        <v>1564.15</v>
      </c>
      <c r="GS9" s="3">
        <v>1564.15</v>
      </c>
      <c r="GT9" s="3">
        <v>1564.15</v>
      </c>
      <c r="GU9" s="3">
        <v>1564.15</v>
      </c>
      <c r="GV9" s="3">
        <v>1564.15</v>
      </c>
      <c r="GW9" s="3">
        <v>1564.15</v>
      </c>
      <c r="GX9" s="3">
        <v>1564.15</v>
      </c>
      <c r="GY9" s="3">
        <v>1564.15</v>
      </c>
      <c r="GZ9" s="3">
        <v>1564.15</v>
      </c>
      <c r="HA9" s="3">
        <v>1564.15</v>
      </c>
      <c r="HB9" s="3">
        <v>1564.15</v>
      </c>
      <c r="HC9" s="3">
        <v>1564.15</v>
      </c>
      <c r="HD9" s="3">
        <v>1564.15</v>
      </c>
      <c r="HE9" s="3">
        <v>1564.15</v>
      </c>
      <c r="HF9" s="3">
        <v>1564.15</v>
      </c>
      <c r="HG9" s="3">
        <v>1564.15</v>
      </c>
      <c r="HH9" s="3">
        <v>1564.15</v>
      </c>
      <c r="HI9" s="3">
        <v>1564.15</v>
      </c>
      <c r="HJ9" s="3">
        <v>1564.15</v>
      </c>
      <c r="HK9" s="3">
        <v>1564.15</v>
      </c>
      <c r="HL9" s="3">
        <v>1564.15</v>
      </c>
      <c r="HM9" s="3">
        <v>1564.15</v>
      </c>
      <c r="HN9" s="3">
        <v>1564.15</v>
      </c>
      <c r="HO9" s="3">
        <v>1564.15</v>
      </c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</row>
    <row r="10" spans="1:236" x14ac:dyDescent="0.2">
      <c r="A10" s="5">
        <v>5620</v>
      </c>
      <c r="B10" s="9" t="s">
        <v>14</v>
      </c>
      <c r="C10" s="9" t="s">
        <v>68</v>
      </c>
      <c r="D10" s="7">
        <v>68</v>
      </c>
      <c r="E10" s="5">
        <v>307.5</v>
      </c>
      <c r="F10" s="7"/>
      <c r="G10" s="7">
        <v>6301</v>
      </c>
      <c r="H10" s="7"/>
      <c r="I10" s="9" t="s">
        <v>113</v>
      </c>
      <c r="J10" s="9" t="s">
        <v>112</v>
      </c>
      <c r="K10" s="8">
        <v>31747</v>
      </c>
      <c r="L10" s="9" t="s">
        <v>111</v>
      </c>
      <c r="M10" s="7">
        <v>31298</v>
      </c>
      <c r="N10" s="9" t="s">
        <v>110</v>
      </c>
      <c r="O10" s="7" t="s">
        <v>109</v>
      </c>
      <c r="P10" s="9" t="s">
        <v>73</v>
      </c>
      <c r="Q10" s="9" t="s">
        <v>108</v>
      </c>
      <c r="R10" s="9" t="s">
        <v>107</v>
      </c>
      <c r="S10" s="7" t="s">
        <v>5</v>
      </c>
      <c r="T10" s="7" t="s">
        <v>106</v>
      </c>
      <c r="U10" s="9" t="s">
        <v>105</v>
      </c>
      <c r="V10" s="9" t="s">
        <v>104</v>
      </c>
      <c r="W10" s="7" t="s">
        <v>1</v>
      </c>
      <c r="X10" s="7" t="s">
        <v>0</v>
      </c>
      <c r="Y10" s="8">
        <v>43132</v>
      </c>
      <c r="Z10" s="7">
        <v>18</v>
      </c>
      <c r="AA10" s="7">
        <v>0</v>
      </c>
      <c r="AB10" s="8">
        <v>48568</v>
      </c>
      <c r="AC10" s="7">
        <v>159</v>
      </c>
      <c r="AD10" s="6">
        <v>14162.970000000001</v>
      </c>
      <c r="AE10" s="7">
        <v>6</v>
      </c>
      <c r="AF10" s="5">
        <v>0</v>
      </c>
      <c r="AG10" s="7"/>
      <c r="AH10" s="6">
        <v>33956.65</v>
      </c>
      <c r="AI10" s="6">
        <f>AH10+AJ10</f>
        <v>235672.43</v>
      </c>
      <c r="AJ10" s="6">
        <v>201715.78</v>
      </c>
      <c r="AK10" s="6" t="str">
        <f>IFERROR(VLOOKUP(CONCATENATE(B10,C10,D10,I10),[1]Elegibilidade!$B$4:$H$58,6,0),"Elegível")</f>
        <v>Inelegível</v>
      </c>
      <c r="AL10" s="6" t="str">
        <f>IFERROR(VLOOKUP(CONCATENATE(B10,C10,D10,I10),[1]Elegibilidade!$B$4:$H$58,7,0),"Elegível")</f>
        <v>1 ou + parcelas &gt; 90 dias</v>
      </c>
      <c r="AM10" s="6" t="b">
        <f>IFERROR(VLOOKUP(CONCATENATE(B10,C10,D10,I10),[1]Elegibilidade!$B$4:$I$58,8,0),"Elegível")</f>
        <v>0</v>
      </c>
      <c r="AN10" s="5">
        <v>198624.58000000002</v>
      </c>
      <c r="AO10" s="3">
        <v>196898.53</v>
      </c>
      <c r="AP10" s="3">
        <v>234372.59</v>
      </c>
      <c r="AQ10" s="4">
        <f>AJ10/AP10</f>
        <v>0.86066284457580988</v>
      </c>
      <c r="AR10" s="3">
        <v>324108.79999999999</v>
      </c>
      <c r="AS10" s="3"/>
      <c r="AT10" s="3"/>
      <c r="AU10" s="3"/>
      <c r="AV10" s="3"/>
      <c r="AW10" s="3"/>
      <c r="AX10" s="3">
        <v>2270.69</v>
      </c>
      <c r="AY10" s="3"/>
      <c r="AZ10" s="3"/>
      <c r="BA10" s="3"/>
      <c r="BB10" s="3"/>
      <c r="BC10" s="3">
        <v>2166.67</v>
      </c>
      <c r="BD10" s="3"/>
      <c r="BE10" s="3">
        <v>2025.68</v>
      </c>
      <c r="BF10" s="3">
        <v>2025.68</v>
      </c>
      <c r="BG10" s="3">
        <v>2025.68</v>
      </c>
      <c r="BH10" s="3">
        <v>2025.68</v>
      </c>
      <c r="BI10" s="3">
        <v>2025.68</v>
      </c>
      <c r="BJ10" s="3">
        <v>2025.68</v>
      </c>
      <c r="BK10" s="3">
        <v>2025.68</v>
      </c>
      <c r="BL10" s="3">
        <v>2025.68</v>
      </c>
      <c r="BM10" s="3">
        <v>2025.68</v>
      </c>
      <c r="BN10" s="3">
        <v>2025.68</v>
      </c>
      <c r="BO10" s="3">
        <v>2025.68</v>
      </c>
      <c r="BP10" s="3">
        <v>2025.68</v>
      </c>
      <c r="BQ10" s="3">
        <v>2025.68</v>
      </c>
      <c r="BR10" s="3">
        <v>2025.68</v>
      </c>
      <c r="BS10" s="3">
        <v>2025.68</v>
      </c>
      <c r="BT10" s="3">
        <v>2025.68</v>
      </c>
      <c r="BU10" s="3">
        <v>2025.68</v>
      </c>
      <c r="BV10" s="3">
        <v>2025.68</v>
      </c>
      <c r="BW10" s="3">
        <v>2025.68</v>
      </c>
      <c r="BX10" s="3">
        <v>2025.68</v>
      </c>
      <c r="BY10" s="3">
        <v>2025.68</v>
      </c>
      <c r="BZ10" s="3">
        <v>2025.68</v>
      </c>
      <c r="CA10" s="3">
        <v>2025.68</v>
      </c>
      <c r="CB10" s="3">
        <v>2025.68</v>
      </c>
      <c r="CC10" s="3">
        <v>2025.68</v>
      </c>
      <c r="CD10" s="3">
        <v>2025.68</v>
      </c>
      <c r="CE10" s="3">
        <v>2025.68</v>
      </c>
      <c r="CF10" s="3">
        <v>2025.68</v>
      </c>
      <c r="CG10" s="3">
        <v>2025.68</v>
      </c>
      <c r="CH10" s="3">
        <v>2025.68</v>
      </c>
      <c r="CI10" s="3">
        <v>2025.68</v>
      </c>
      <c r="CJ10" s="3">
        <v>2025.68</v>
      </c>
      <c r="CK10" s="3">
        <v>2025.68</v>
      </c>
      <c r="CL10" s="3">
        <v>2025.68</v>
      </c>
      <c r="CM10" s="3">
        <v>2025.68</v>
      </c>
      <c r="CN10" s="3">
        <v>2025.68</v>
      </c>
      <c r="CO10" s="3">
        <v>2025.68</v>
      </c>
      <c r="CP10" s="3">
        <v>2025.68</v>
      </c>
      <c r="CQ10" s="3">
        <v>2025.68</v>
      </c>
      <c r="CR10" s="3">
        <v>2025.68</v>
      </c>
      <c r="CS10" s="3">
        <v>2025.68</v>
      </c>
      <c r="CT10" s="3">
        <v>2025.68</v>
      </c>
      <c r="CU10" s="3">
        <v>2025.68</v>
      </c>
      <c r="CV10" s="3">
        <v>2025.68</v>
      </c>
      <c r="CW10" s="3">
        <v>2025.68</v>
      </c>
      <c r="CX10" s="3">
        <v>2025.68</v>
      </c>
      <c r="CY10" s="3">
        <v>2025.68</v>
      </c>
      <c r="CZ10" s="3">
        <v>2025.68</v>
      </c>
      <c r="DA10" s="3">
        <v>2025.68</v>
      </c>
      <c r="DB10" s="3">
        <v>2025.68</v>
      </c>
      <c r="DC10" s="3">
        <v>2025.68</v>
      </c>
      <c r="DD10" s="3">
        <v>2025.68</v>
      </c>
      <c r="DE10" s="3">
        <v>2025.68</v>
      </c>
      <c r="DF10" s="3">
        <v>2025.68</v>
      </c>
      <c r="DG10" s="3">
        <v>2025.68</v>
      </c>
      <c r="DH10" s="3">
        <v>2025.68</v>
      </c>
      <c r="DI10" s="3">
        <v>2025.68</v>
      </c>
      <c r="DJ10" s="3">
        <v>2025.68</v>
      </c>
      <c r="DK10" s="3">
        <v>2025.68</v>
      </c>
      <c r="DL10" s="3">
        <v>2025.68</v>
      </c>
      <c r="DM10" s="3">
        <v>2025.68</v>
      </c>
      <c r="DN10" s="3">
        <v>2025.68</v>
      </c>
      <c r="DO10" s="3">
        <v>2025.68</v>
      </c>
      <c r="DP10" s="3">
        <v>2025.68</v>
      </c>
      <c r="DQ10" s="3">
        <v>2025.68</v>
      </c>
      <c r="DR10" s="3">
        <v>2025.68</v>
      </c>
      <c r="DS10" s="3">
        <v>2025.68</v>
      </c>
      <c r="DT10" s="3">
        <v>2025.68</v>
      </c>
      <c r="DU10" s="3">
        <v>2025.68</v>
      </c>
      <c r="DV10" s="3">
        <v>2025.68</v>
      </c>
      <c r="DW10" s="3">
        <v>2025.68</v>
      </c>
      <c r="DX10" s="3">
        <v>2025.68</v>
      </c>
      <c r="DY10" s="3">
        <v>2025.68</v>
      </c>
      <c r="DZ10" s="3">
        <v>2025.68</v>
      </c>
      <c r="EA10" s="3">
        <v>2025.68</v>
      </c>
      <c r="EB10" s="3">
        <v>2025.68</v>
      </c>
      <c r="EC10" s="3">
        <v>2025.68</v>
      </c>
      <c r="ED10" s="3">
        <v>2025.68</v>
      </c>
      <c r="EE10" s="3">
        <v>2025.68</v>
      </c>
      <c r="EF10" s="3">
        <v>2025.68</v>
      </c>
      <c r="EG10" s="3">
        <v>2025.68</v>
      </c>
      <c r="EH10" s="3">
        <v>2025.68</v>
      </c>
      <c r="EI10" s="3">
        <v>2025.68</v>
      </c>
      <c r="EJ10" s="3">
        <v>2025.68</v>
      </c>
      <c r="EK10" s="3">
        <v>2025.68</v>
      </c>
      <c r="EL10" s="3">
        <v>2025.68</v>
      </c>
      <c r="EM10" s="3">
        <v>2025.68</v>
      </c>
      <c r="EN10" s="3">
        <v>2025.68</v>
      </c>
      <c r="EO10" s="3">
        <v>2025.68</v>
      </c>
      <c r="EP10" s="3">
        <v>2025.68</v>
      </c>
      <c r="EQ10" s="3">
        <v>2025.68</v>
      </c>
      <c r="ER10" s="3">
        <v>2025.68</v>
      </c>
      <c r="ES10" s="3">
        <v>2025.68</v>
      </c>
      <c r="ET10" s="3">
        <v>2025.68</v>
      </c>
      <c r="EU10" s="3">
        <v>2025.68</v>
      </c>
      <c r="EV10" s="3">
        <v>2025.68</v>
      </c>
      <c r="EW10" s="3">
        <v>2025.68</v>
      </c>
      <c r="EX10" s="3">
        <v>2025.68</v>
      </c>
      <c r="EY10" s="3">
        <v>2025.68</v>
      </c>
      <c r="EZ10" s="3">
        <v>2025.68</v>
      </c>
      <c r="FA10" s="3">
        <v>2025.68</v>
      </c>
      <c r="FB10" s="3">
        <v>2025.68</v>
      </c>
      <c r="FC10" s="3">
        <v>2025.68</v>
      </c>
      <c r="FD10" s="3">
        <v>2025.68</v>
      </c>
      <c r="FE10" s="3">
        <v>2025.68</v>
      </c>
      <c r="FF10" s="3">
        <v>2025.68</v>
      </c>
      <c r="FG10" s="3">
        <v>2025.68</v>
      </c>
      <c r="FH10" s="3">
        <v>2025.68</v>
      </c>
      <c r="FI10" s="3">
        <v>2025.68</v>
      </c>
      <c r="FJ10" s="3">
        <v>2025.68</v>
      </c>
      <c r="FK10" s="3">
        <v>2025.68</v>
      </c>
      <c r="FL10" s="3">
        <v>2025.68</v>
      </c>
      <c r="FM10" s="3">
        <v>2025.68</v>
      </c>
      <c r="FN10" s="3">
        <v>2025.68</v>
      </c>
      <c r="FO10" s="3">
        <v>2025.68</v>
      </c>
      <c r="FP10" s="3">
        <v>2025.68</v>
      </c>
      <c r="FQ10" s="3">
        <v>2025.68</v>
      </c>
      <c r="FR10" s="3">
        <v>2025.68</v>
      </c>
      <c r="FS10" s="3">
        <v>2025.68</v>
      </c>
      <c r="FT10" s="3">
        <v>2025.68</v>
      </c>
      <c r="FU10" s="3">
        <v>2025.68</v>
      </c>
      <c r="FV10" s="3">
        <v>2025.68</v>
      </c>
      <c r="FW10" s="3">
        <v>2025.68</v>
      </c>
      <c r="FX10" s="3">
        <v>2025.68</v>
      </c>
      <c r="FY10" s="3">
        <v>2025.68</v>
      </c>
      <c r="FZ10" s="3">
        <v>2025.68</v>
      </c>
      <c r="GA10" s="3">
        <v>2025.68</v>
      </c>
      <c r="GB10" s="3">
        <v>2025.68</v>
      </c>
      <c r="GC10" s="3">
        <v>2025.68</v>
      </c>
      <c r="GD10" s="3">
        <v>2025.68</v>
      </c>
      <c r="GE10" s="3">
        <v>2025.68</v>
      </c>
      <c r="GF10" s="3">
        <v>2025.68</v>
      </c>
      <c r="GG10" s="3">
        <v>2025.68</v>
      </c>
      <c r="GH10" s="3">
        <v>2025.68</v>
      </c>
      <c r="GI10" s="3">
        <v>2025.68</v>
      </c>
      <c r="GJ10" s="3">
        <v>2025.68</v>
      </c>
      <c r="GK10" s="3">
        <v>2025.68</v>
      </c>
      <c r="GL10" s="3">
        <v>2025.68</v>
      </c>
      <c r="GM10" s="3">
        <v>2025.68</v>
      </c>
      <c r="GN10" s="3">
        <v>2025.68</v>
      </c>
      <c r="GO10" s="3">
        <v>2025.68</v>
      </c>
      <c r="GP10" s="3">
        <v>2025.68</v>
      </c>
      <c r="GQ10" s="3">
        <v>2025.68</v>
      </c>
      <c r="GR10" s="3">
        <v>2025.68</v>
      </c>
      <c r="GS10" s="3">
        <v>2025.68</v>
      </c>
      <c r="GT10" s="3">
        <v>2025.68</v>
      </c>
      <c r="GU10" s="3">
        <v>2025.68</v>
      </c>
      <c r="GV10" s="3">
        <v>2025.68</v>
      </c>
      <c r="GW10" s="3">
        <v>2025.68</v>
      </c>
      <c r="GX10" s="3">
        <v>2025.68</v>
      </c>
      <c r="GY10" s="3">
        <v>2025.68</v>
      </c>
      <c r="GZ10" s="3">
        <v>2025.68</v>
      </c>
      <c r="HA10" s="3">
        <v>2025.68</v>
      </c>
      <c r="HB10" s="3">
        <v>2025.68</v>
      </c>
      <c r="HC10" s="3">
        <v>2025.68</v>
      </c>
      <c r="HD10" s="3">
        <v>2025.68</v>
      </c>
      <c r="HE10" s="3">
        <v>2025.68</v>
      </c>
      <c r="HF10" s="3">
        <v>2025.68</v>
      </c>
      <c r="HG10" s="3">
        <v>2025.68</v>
      </c>
      <c r="HH10" s="3">
        <v>2025.68</v>
      </c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</row>
    <row r="11" spans="1:236" x14ac:dyDescent="0.2">
      <c r="A11" s="5">
        <v>5620</v>
      </c>
      <c r="B11" s="9" t="s">
        <v>14</v>
      </c>
      <c r="C11" s="9" t="s">
        <v>68</v>
      </c>
      <c r="D11" s="7">
        <v>97</v>
      </c>
      <c r="E11" s="5">
        <v>300</v>
      </c>
      <c r="F11" s="7"/>
      <c r="G11" s="7">
        <v>6623</v>
      </c>
      <c r="H11" s="7"/>
      <c r="I11" s="9" t="s">
        <v>103</v>
      </c>
      <c r="J11" s="9" t="s">
        <v>102</v>
      </c>
      <c r="K11" s="8">
        <v>29090</v>
      </c>
      <c r="L11" s="9"/>
      <c r="M11" s="7"/>
      <c r="N11" s="9" t="s">
        <v>101</v>
      </c>
      <c r="O11" s="7" t="s">
        <v>100</v>
      </c>
      <c r="P11" s="9" t="s">
        <v>73</v>
      </c>
      <c r="Q11" s="9" t="s">
        <v>99</v>
      </c>
      <c r="R11" s="9" t="s">
        <v>6</v>
      </c>
      <c r="S11" s="7" t="s">
        <v>5</v>
      </c>
      <c r="T11" s="7" t="s">
        <v>98</v>
      </c>
      <c r="U11" s="9" t="s">
        <v>97</v>
      </c>
      <c r="V11" s="9" t="s">
        <v>96</v>
      </c>
      <c r="W11" s="7" t="s">
        <v>1</v>
      </c>
      <c r="X11" s="7" t="s">
        <v>0</v>
      </c>
      <c r="Y11" s="8">
        <v>43347</v>
      </c>
      <c r="Z11" s="7">
        <v>11</v>
      </c>
      <c r="AA11" s="7">
        <v>0</v>
      </c>
      <c r="AB11" s="8">
        <v>48842</v>
      </c>
      <c r="AC11" s="7">
        <v>168</v>
      </c>
      <c r="AD11" s="6">
        <v>6057.6</v>
      </c>
      <c r="AE11" s="7">
        <v>3</v>
      </c>
      <c r="AF11" s="5">
        <v>0</v>
      </c>
      <c r="AG11" s="7"/>
      <c r="AH11" s="6">
        <v>18769.57</v>
      </c>
      <c r="AI11" s="6">
        <f>AH11+AJ11</f>
        <v>204215.29</v>
      </c>
      <c r="AJ11" s="6">
        <v>185445.72</v>
      </c>
      <c r="AK11" s="6" t="str">
        <f>IFERROR(VLOOKUP(CONCATENATE(B11,C11,D11,I11),[1]Elegibilidade!$B$4:$H$58,6,0),"Elegível")</f>
        <v>Inelegível</v>
      </c>
      <c r="AL11" s="6" t="str">
        <f>IFERROR(VLOOKUP(CONCATENATE(B11,C11,D11,I11),[1]Elegibilidade!$B$4:$H$58,7,0),"Elegível")</f>
        <v>1 ou + parcelas &gt; 60 dias</v>
      </c>
      <c r="AM11" s="6" t="b">
        <f>IFERROR(VLOOKUP(CONCATENATE(B11,C11,D11,I11),[1]Elegibilidade!$B$4:$I$58,8,0),"Elegível")</f>
        <v>0</v>
      </c>
      <c r="AN11" s="5">
        <v>198624.58000000002</v>
      </c>
      <c r="AO11" s="3">
        <v>182360</v>
      </c>
      <c r="AP11" s="3">
        <v>203222</v>
      </c>
      <c r="AQ11" s="4">
        <f>AJ11/AP11</f>
        <v>0.91252777750440406</v>
      </c>
      <c r="AR11" s="3">
        <v>318531.20000000001</v>
      </c>
      <c r="AS11" s="3"/>
      <c r="AT11" s="3"/>
      <c r="AU11" s="3"/>
      <c r="AV11" s="3"/>
      <c r="AW11" s="3"/>
      <c r="AX11" s="3"/>
      <c r="AY11" s="3"/>
      <c r="AZ11" s="3"/>
      <c r="BA11" s="3"/>
      <c r="BB11" s="3">
        <v>2057.27</v>
      </c>
      <c r="BC11" s="3">
        <v>2019.45</v>
      </c>
      <c r="BD11" s="3">
        <v>1980.88</v>
      </c>
      <c r="BE11" s="3">
        <v>1884.8</v>
      </c>
      <c r="BF11" s="3">
        <v>1884.8</v>
      </c>
      <c r="BG11" s="3">
        <v>1884.8</v>
      </c>
      <c r="BH11" s="3">
        <v>1884.8</v>
      </c>
      <c r="BI11" s="3">
        <v>1884.8</v>
      </c>
      <c r="BJ11" s="3">
        <v>1884.8</v>
      </c>
      <c r="BK11" s="3">
        <v>1884.8</v>
      </c>
      <c r="BL11" s="3">
        <v>1884.8</v>
      </c>
      <c r="BM11" s="3">
        <v>1884.8</v>
      </c>
      <c r="BN11" s="3">
        <v>1884.8</v>
      </c>
      <c r="BO11" s="3">
        <v>1884.8</v>
      </c>
      <c r="BP11" s="3">
        <v>1884.8</v>
      </c>
      <c r="BQ11" s="3">
        <v>1884.8</v>
      </c>
      <c r="BR11" s="3">
        <v>1884.8</v>
      </c>
      <c r="BS11" s="3">
        <v>1884.8</v>
      </c>
      <c r="BT11" s="3">
        <v>1884.8</v>
      </c>
      <c r="BU11" s="3">
        <v>1884.8</v>
      </c>
      <c r="BV11" s="3">
        <v>1884.8</v>
      </c>
      <c r="BW11" s="3">
        <v>1884.8</v>
      </c>
      <c r="BX11" s="3">
        <v>1884.8</v>
      </c>
      <c r="BY11" s="3">
        <v>1884.8</v>
      </c>
      <c r="BZ11" s="3">
        <v>1884.8</v>
      </c>
      <c r="CA11" s="3">
        <v>1884.8</v>
      </c>
      <c r="CB11" s="3">
        <v>1884.8</v>
      </c>
      <c r="CC11" s="3">
        <v>1884.8</v>
      </c>
      <c r="CD11" s="3">
        <v>1884.8</v>
      </c>
      <c r="CE11" s="3">
        <v>1884.8</v>
      </c>
      <c r="CF11" s="3">
        <v>1884.8</v>
      </c>
      <c r="CG11" s="3">
        <v>1884.8</v>
      </c>
      <c r="CH11" s="3">
        <v>1884.8</v>
      </c>
      <c r="CI11" s="3">
        <v>1884.8</v>
      </c>
      <c r="CJ11" s="3">
        <v>1884.8</v>
      </c>
      <c r="CK11" s="3">
        <v>1884.8</v>
      </c>
      <c r="CL11" s="3">
        <v>1884.8</v>
      </c>
      <c r="CM11" s="3">
        <v>1884.8</v>
      </c>
      <c r="CN11" s="3">
        <v>1884.8</v>
      </c>
      <c r="CO11" s="3">
        <v>1884.8</v>
      </c>
      <c r="CP11" s="3">
        <v>1884.8</v>
      </c>
      <c r="CQ11" s="3">
        <v>1884.8</v>
      </c>
      <c r="CR11" s="3">
        <v>1884.8</v>
      </c>
      <c r="CS11" s="3">
        <v>1884.8</v>
      </c>
      <c r="CT11" s="3">
        <v>1884.8</v>
      </c>
      <c r="CU11" s="3">
        <v>1884.8</v>
      </c>
      <c r="CV11" s="3">
        <v>1884.8</v>
      </c>
      <c r="CW11" s="3">
        <v>1884.8</v>
      </c>
      <c r="CX11" s="3">
        <v>1884.8</v>
      </c>
      <c r="CY11" s="3">
        <v>1884.8</v>
      </c>
      <c r="CZ11" s="3">
        <v>1884.8</v>
      </c>
      <c r="DA11" s="3">
        <v>1884.8</v>
      </c>
      <c r="DB11" s="3">
        <v>1884.8</v>
      </c>
      <c r="DC11" s="3">
        <v>1884.8</v>
      </c>
      <c r="DD11" s="3">
        <v>1884.8</v>
      </c>
      <c r="DE11" s="3">
        <v>1884.8</v>
      </c>
      <c r="DF11" s="3">
        <v>1884.8</v>
      </c>
      <c r="DG11" s="3">
        <v>1884.8</v>
      </c>
      <c r="DH11" s="3">
        <v>1884.8</v>
      </c>
      <c r="DI11" s="3">
        <v>1884.8</v>
      </c>
      <c r="DJ11" s="3">
        <v>1884.8</v>
      </c>
      <c r="DK11" s="3">
        <v>1884.8</v>
      </c>
      <c r="DL11" s="3">
        <v>1884.8</v>
      </c>
      <c r="DM11" s="3">
        <v>1884.8</v>
      </c>
      <c r="DN11" s="3">
        <v>1884.8</v>
      </c>
      <c r="DO11" s="3">
        <v>1884.8</v>
      </c>
      <c r="DP11" s="3">
        <v>1884.8</v>
      </c>
      <c r="DQ11" s="3">
        <v>1884.8</v>
      </c>
      <c r="DR11" s="3">
        <v>1884.8</v>
      </c>
      <c r="DS11" s="3">
        <v>1884.8</v>
      </c>
      <c r="DT11" s="3">
        <v>1884.8</v>
      </c>
      <c r="DU11" s="3">
        <v>1884.8</v>
      </c>
      <c r="DV11" s="3">
        <v>1884.8</v>
      </c>
      <c r="DW11" s="3">
        <v>1884.8</v>
      </c>
      <c r="DX11" s="3">
        <v>1884.8</v>
      </c>
      <c r="DY11" s="3">
        <v>1884.8</v>
      </c>
      <c r="DZ11" s="3">
        <v>1884.8</v>
      </c>
      <c r="EA11" s="3">
        <v>1884.8</v>
      </c>
      <c r="EB11" s="3">
        <v>1884.8</v>
      </c>
      <c r="EC11" s="3">
        <v>1884.8</v>
      </c>
      <c r="ED11" s="3">
        <v>1884.8</v>
      </c>
      <c r="EE11" s="3">
        <v>1884.8</v>
      </c>
      <c r="EF11" s="3">
        <v>1884.8</v>
      </c>
      <c r="EG11" s="3">
        <v>1884.8</v>
      </c>
      <c r="EH11" s="3">
        <v>1884.8</v>
      </c>
      <c r="EI11" s="3">
        <v>1884.8</v>
      </c>
      <c r="EJ11" s="3">
        <v>1884.8</v>
      </c>
      <c r="EK11" s="3">
        <v>1884.8</v>
      </c>
      <c r="EL11" s="3">
        <v>1884.8</v>
      </c>
      <c r="EM11" s="3">
        <v>1884.8</v>
      </c>
      <c r="EN11" s="3">
        <v>1884.8</v>
      </c>
      <c r="EO11" s="3">
        <v>1884.8</v>
      </c>
      <c r="EP11" s="3">
        <v>1884.8</v>
      </c>
      <c r="EQ11" s="3">
        <v>1884.8</v>
      </c>
      <c r="ER11" s="3">
        <v>1884.8</v>
      </c>
      <c r="ES11" s="3">
        <v>1884.8</v>
      </c>
      <c r="ET11" s="3">
        <v>1884.8</v>
      </c>
      <c r="EU11" s="3">
        <v>1884.8</v>
      </c>
      <c r="EV11" s="3">
        <v>1884.8</v>
      </c>
      <c r="EW11" s="3">
        <v>1884.8</v>
      </c>
      <c r="EX11" s="3">
        <v>1884.8</v>
      </c>
      <c r="EY11" s="3">
        <v>1884.8</v>
      </c>
      <c r="EZ11" s="3">
        <v>1884.8</v>
      </c>
      <c r="FA11" s="3">
        <v>1884.8</v>
      </c>
      <c r="FB11" s="3">
        <v>1884.8</v>
      </c>
      <c r="FC11" s="3">
        <v>1884.8</v>
      </c>
      <c r="FD11" s="3">
        <v>1884.8</v>
      </c>
      <c r="FE11" s="3">
        <v>1884.8</v>
      </c>
      <c r="FF11" s="3">
        <v>1884.8</v>
      </c>
      <c r="FG11" s="3">
        <v>1884.8</v>
      </c>
      <c r="FH11" s="3">
        <v>1884.8</v>
      </c>
      <c r="FI11" s="3">
        <v>1884.8</v>
      </c>
      <c r="FJ11" s="3">
        <v>1884.8</v>
      </c>
      <c r="FK11" s="3">
        <v>1884.8</v>
      </c>
      <c r="FL11" s="3">
        <v>1884.8</v>
      </c>
      <c r="FM11" s="3">
        <v>1884.8</v>
      </c>
      <c r="FN11" s="3">
        <v>1884.8</v>
      </c>
      <c r="FO11" s="3">
        <v>1884.8</v>
      </c>
      <c r="FP11" s="3">
        <v>1884.8</v>
      </c>
      <c r="FQ11" s="3">
        <v>1884.8</v>
      </c>
      <c r="FR11" s="3">
        <v>1884.8</v>
      </c>
      <c r="FS11" s="3">
        <v>1884.8</v>
      </c>
      <c r="FT11" s="3">
        <v>1884.8</v>
      </c>
      <c r="FU11" s="3">
        <v>1884.8</v>
      </c>
      <c r="FV11" s="3">
        <v>1884.8</v>
      </c>
      <c r="FW11" s="3">
        <v>1884.8</v>
      </c>
      <c r="FX11" s="3">
        <v>1884.8</v>
      </c>
      <c r="FY11" s="3">
        <v>1884.8</v>
      </c>
      <c r="FZ11" s="3">
        <v>1884.8</v>
      </c>
      <c r="GA11" s="3">
        <v>1884.8</v>
      </c>
      <c r="GB11" s="3">
        <v>1884.8</v>
      </c>
      <c r="GC11" s="3">
        <v>1884.8</v>
      </c>
      <c r="GD11" s="3">
        <v>1884.8</v>
      </c>
      <c r="GE11" s="3">
        <v>1884.8</v>
      </c>
      <c r="GF11" s="3">
        <v>1884.8</v>
      </c>
      <c r="GG11" s="3">
        <v>1884.8</v>
      </c>
      <c r="GH11" s="3">
        <v>1884.8</v>
      </c>
      <c r="GI11" s="3">
        <v>1884.8</v>
      </c>
      <c r="GJ11" s="3">
        <v>1884.8</v>
      </c>
      <c r="GK11" s="3">
        <v>1884.8</v>
      </c>
      <c r="GL11" s="3">
        <v>1884.8</v>
      </c>
      <c r="GM11" s="3">
        <v>1884.8</v>
      </c>
      <c r="GN11" s="3">
        <v>1884.8</v>
      </c>
      <c r="GO11" s="3">
        <v>1884.8</v>
      </c>
      <c r="GP11" s="3">
        <v>1884.8</v>
      </c>
      <c r="GQ11" s="3">
        <v>1884.8</v>
      </c>
      <c r="GR11" s="3">
        <v>1884.8</v>
      </c>
      <c r="GS11" s="3">
        <v>1884.8</v>
      </c>
      <c r="GT11" s="3">
        <v>1884.8</v>
      </c>
      <c r="GU11" s="3">
        <v>1884.8</v>
      </c>
      <c r="GV11" s="3">
        <v>1884.8</v>
      </c>
      <c r="GW11" s="3">
        <v>1884.8</v>
      </c>
      <c r="GX11" s="3">
        <v>1884.8</v>
      </c>
      <c r="GY11" s="3">
        <v>1884.8</v>
      </c>
      <c r="GZ11" s="3">
        <v>1884.8</v>
      </c>
      <c r="HA11" s="3">
        <v>1884.8</v>
      </c>
      <c r="HB11" s="3">
        <v>1884.8</v>
      </c>
      <c r="HC11" s="3">
        <v>1884.8</v>
      </c>
      <c r="HD11" s="3">
        <v>1884.8</v>
      </c>
      <c r="HE11" s="3">
        <v>1884.8</v>
      </c>
      <c r="HF11" s="3">
        <v>1884.8</v>
      </c>
      <c r="HG11" s="3">
        <v>1884.8</v>
      </c>
      <c r="HH11" s="3">
        <v>1884.8</v>
      </c>
      <c r="HI11" s="3">
        <v>1884.8</v>
      </c>
      <c r="HJ11" s="3">
        <v>1884.8</v>
      </c>
      <c r="HK11" s="3">
        <v>1884.8</v>
      </c>
      <c r="HL11" s="3">
        <v>1884.8</v>
      </c>
      <c r="HM11" s="3">
        <v>1884.8</v>
      </c>
      <c r="HN11" s="3">
        <v>1884.8</v>
      </c>
      <c r="HO11" s="3">
        <v>1884.8</v>
      </c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</row>
    <row r="12" spans="1:236" x14ac:dyDescent="0.2">
      <c r="A12" s="5">
        <v>5620</v>
      </c>
      <c r="B12" s="9" t="s">
        <v>14</v>
      </c>
      <c r="C12" s="9" t="s">
        <v>68</v>
      </c>
      <c r="D12" s="7">
        <v>99</v>
      </c>
      <c r="E12" s="5">
        <v>300</v>
      </c>
      <c r="F12" s="7"/>
      <c r="G12" s="7">
        <v>6111</v>
      </c>
      <c r="H12" s="7"/>
      <c r="I12" s="9" t="s">
        <v>95</v>
      </c>
      <c r="J12" s="9" t="s">
        <v>94</v>
      </c>
      <c r="K12" s="8">
        <v>32089</v>
      </c>
      <c r="L12" s="9"/>
      <c r="M12" s="7"/>
      <c r="N12" s="9" t="s">
        <v>93</v>
      </c>
      <c r="O12" s="7" t="s">
        <v>92</v>
      </c>
      <c r="P12" s="9" t="s">
        <v>73</v>
      </c>
      <c r="Q12" s="9"/>
      <c r="R12" s="9" t="s">
        <v>6</v>
      </c>
      <c r="S12" s="7" t="s">
        <v>5</v>
      </c>
      <c r="T12" s="7" t="s">
        <v>91</v>
      </c>
      <c r="U12" s="9" t="s">
        <v>90</v>
      </c>
      <c r="V12" s="9" t="s">
        <v>89</v>
      </c>
      <c r="W12" s="7" t="s">
        <v>1</v>
      </c>
      <c r="X12" s="7" t="s">
        <v>0</v>
      </c>
      <c r="Y12" s="8">
        <v>43123</v>
      </c>
      <c r="Z12" s="7">
        <v>19</v>
      </c>
      <c r="AA12" s="7">
        <v>0</v>
      </c>
      <c r="AB12" s="8">
        <v>48141</v>
      </c>
      <c r="AC12" s="7">
        <v>145</v>
      </c>
      <c r="AD12" s="6">
        <v>6708.38</v>
      </c>
      <c r="AE12" s="7">
        <v>2</v>
      </c>
      <c r="AF12" s="5">
        <v>0</v>
      </c>
      <c r="AG12" s="7"/>
      <c r="AH12" s="6">
        <v>38372.92</v>
      </c>
      <c r="AI12" s="6">
        <f>AH12+AJ12</f>
        <v>221740.84999999998</v>
      </c>
      <c r="AJ12" s="6">
        <v>183367.93</v>
      </c>
      <c r="AK12" s="6" t="str">
        <f>IFERROR(VLOOKUP(CONCATENATE(B12,C12,D12,I12),[1]Elegibilidade!$B$4:$H$58,6,0),"Elegível")</f>
        <v>Inelegível</v>
      </c>
      <c r="AL12" s="6" t="str">
        <f>IFERROR(VLOOKUP(CONCATENATE(B12,C12,D12,I12),[1]Elegibilidade!$B$4:$H$58,7,0),"Elegível")</f>
        <v>1 ou + parcelas &gt; 90 dias</v>
      </c>
      <c r="AM12" s="6" t="b">
        <f>IFERROR(VLOOKUP(CONCATENATE(B12,C12,D12,I12),[1]Elegibilidade!$B$4:$I$58,8,0),"Elegível")</f>
        <v>0</v>
      </c>
      <c r="AN12" s="5">
        <v>198624.58000000002</v>
      </c>
      <c r="AO12" s="3">
        <v>192096.53</v>
      </c>
      <c r="AP12" s="3">
        <v>220784.21</v>
      </c>
      <c r="AQ12" s="4">
        <f>AJ12/AP12</f>
        <v>0.83053009089735175</v>
      </c>
      <c r="AR12" s="3">
        <v>292165.56</v>
      </c>
      <c r="AS12" s="3"/>
      <c r="AT12" s="3">
        <v>1404.16</v>
      </c>
      <c r="AU12" s="3"/>
      <c r="AV12" s="3"/>
      <c r="AW12" s="3"/>
      <c r="AX12" s="3"/>
      <c r="AY12" s="3"/>
      <c r="AZ12" s="3"/>
      <c r="BA12" s="3"/>
      <c r="BB12" s="3">
        <v>5304.22</v>
      </c>
      <c r="BC12" s="3"/>
      <c r="BD12" s="3"/>
      <c r="BE12" s="3">
        <v>1174.6200000000001</v>
      </c>
      <c r="BF12" s="3">
        <v>1174.6200000000001</v>
      </c>
      <c r="BG12" s="3">
        <v>1174.6200000000001</v>
      </c>
      <c r="BH12" s="3">
        <v>6202.58</v>
      </c>
      <c r="BI12" s="3">
        <v>1174.6200000000001</v>
      </c>
      <c r="BJ12" s="3">
        <v>1174.6200000000001</v>
      </c>
      <c r="BK12" s="3">
        <v>1174.6200000000001</v>
      </c>
      <c r="BL12" s="3">
        <v>1174.6200000000001</v>
      </c>
      <c r="BM12" s="3">
        <v>1174.6200000000001</v>
      </c>
      <c r="BN12" s="3">
        <v>6202.58</v>
      </c>
      <c r="BO12" s="3">
        <v>1174.6200000000001</v>
      </c>
      <c r="BP12" s="3">
        <v>1174.6200000000001</v>
      </c>
      <c r="BQ12" s="3">
        <v>1174.6200000000001</v>
      </c>
      <c r="BR12" s="3">
        <v>1174.6200000000001</v>
      </c>
      <c r="BS12" s="3">
        <v>1174.6200000000001</v>
      </c>
      <c r="BT12" s="3">
        <v>6202.58</v>
      </c>
      <c r="BU12" s="3">
        <v>1174.6200000000001</v>
      </c>
      <c r="BV12" s="3">
        <v>1174.6200000000001</v>
      </c>
      <c r="BW12" s="3">
        <v>1174.6200000000001</v>
      </c>
      <c r="BX12" s="3">
        <v>1174.6200000000001</v>
      </c>
      <c r="BY12" s="3">
        <v>1174.6200000000001</v>
      </c>
      <c r="BZ12" s="3">
        <v>6202.58</v>
      </c>
      <c r="CA12" s="3">
        <v>1174.6200000000001</v>
      </c>
      <c r="CB12" s="3">
        <v>1174.6200000000001</v>
      </c>
      <c r="CC12" s="3">
        <v>1174.6200000000001</v>
      </c>
      <c r="CD12" s="3">
        <v>1174.6200000000001</v>
      </c>
      <c r="CE12" s="3">
        <v>1174.6200000000001</v>
      </c>
      <c r="CF12" s="3">
        <v>6202.58</v>
      </c>
      <c r="CG12" s="3">
        <v>1174.6200000000001</v>
      </c>
      <c r="CH12" s="3">
        <v>1174.6200000000001</v>
      </c>
      <c r="CI12" s="3">
        <v>1174.6200000000001</v>
      </c>
      <c r="CJ12" s="3">
        <v>1174.6200000000001</v>
      </c>
      <c r="CK12" s="3">
        <v>1174.6200000000001</v>
      </c>
      <c r="CL12" s="3">
        <v>6202.58</v>
      </c>
      <c r="CM12" s="3">
        <v>1174.6200000000001</v>
      </c>
      <c r="CN12" s="3">
        <v>1174.6200000000001</v>
      </c>
      <c r="CO12" s="3">
        <v>1174.6200000000001</v>
      </c>
      <c r="CP12" s="3">
        <v>1174.6200000000001</v>
      </c>
      <c r="CQ12" s="3">
        <v>1174.6200000000001</v>
      </c>
      <c r="CR12" s="3">
        <v>6202.58</v>
      </c>
      <c r="CS12" s="3">
        <v>1174.6200000000001</v>
      </c>
      <c r="CT12" s="3">
        <v>1174.6200000000001</v>
      </c>
      <c r="CU12" s="3">
        <v>1174.6200000000001</v>
      </c>
      <c r="CV12" s="3">
        <v>1174.6200000000001</v>
      </c>
      <c r="CW12" s="3">
        <v>1174.6200000000001</v>
      </c>
      <c r="CX12" s="3">
        <v>6202.58</v>
      </c>
      <c r="CY12" s="3">
        <v>1174.6200000000001</v>
      </c>
      <c r="CZ12" s="3">
        <v>1174.6200000000001</v>
      </c>
      <c r="DA12" s="3">
        <v>1174.6200000000001</v>
      </c>
      <c r="DB12" s="3">
        <v>1174.6200000000001</v>
      </c>
      <c r="DC12" s="3">
        <v>1174.6200000000001</v>
      </c>
      <c r="DD12" s="3">
        <v>6202.58</v>
      </c>
      <c r="DE12" s="3">
        <v>1174.6200000000001</v>
      </c>
      <c r="DF12" s="3">
        <v>1174.6200000000001</v>
      </c>
      <c r="DG12" s="3">
        <v>1174.6200000000001</v>
      </c>
      <c r="DH12" s="3">
        <v>1174.6200000000001</v>
      </c>
      <c r="DI12" s="3">
        <v>1174.6200000000001</v>
      </c>
      <c r="DJ12" s="3">
        <v>6202.58</v>
      </c>
      <c r="DK12" s="3">
        <v>1174.6200000000001</v>
      </c>
      <c r="DL12" s="3">
        <v>1174.6200000000001</v>
      </c>
      <c r="DM12" s="3">
        <v>1174.6200000000001</v>
      </c>
      <c r="DN12" s="3">
        <v>1174.6200000000001</v>
      </c>
      <c r="DO12" s="3">
        <v>1174.6200000000001</v>
      </c>
      <c r="DP12" s="3">
        <v>6202.58</v>
      </c>
      <c r="DQ12" s="3">
        <v>1174.6200000000001</v>
      </c>
      <c r="DR12" s="3">
        <v>1174.6200000000001</v>
      </c>
      <c r="DS12" s="3">
        <v>1174.6200000000001</v>
      </c>
      <c r="DT12" s="3">
        <v>1174.6200000000001</v>
      </c>
      <c r="DU12" s="3">
        <v>1174.6200000000001</v>
      </c>
      <c r="DV12" s="3">
        <v>6202.58</v>
      </c>
      <c r="DW12" s="3">
        <v>1174.6200000000001</v>
      </c>
      <c r="DX12" s="3">
        <v>1174.6200000000001</v>
      </c>
      <c r="DY12" s="3">
        <v>1174.6200000000001</v>
      </c>
      <c r="DZ12" s="3">
        <v>1174.6200000000001</v>
      </c>
      <c r="EA12" s="3">
        <v>1174.6200000000001</v>
      </c>
      <c r="EB12" s="3">
        <v>6202.58</v>
      </c>
      <c r="EC12" s="3">
        <v>1174.6200000000001</v>
      </c>
      <c r="ED12" s="3">
        <v>1174.6200000000001</v>
      </c>
      <c r="EE12" s="3">
        <v>1174.6200000000001</v>
      </c>
      <c r="EF12" s="3">
        <v>1174.6200000000001</v>
      </c>
      <c r="EG12" s="3">
        <v>1174.6200000000001</v>
      </c>
      <c r="EH12" s="3">
        <v>6202.58</v>
      </c>
      <c r="EI12" s="3">
        <v>1174.6200000000001</v>
      </c>
      <c r="EJ12" s="3">
        <v>1174.6200000000001</v>
      </c>
      <c r="EK12" s="3">
        <v>1174.6200000000001</v>
      </c>
      <c r="EL12" s="3">
        <v>1174.6200000000001</v>
      </c>
      <c r="EM12" s="3">
        <v>1174.6200000000001</v>
      </c>
      <c r="EN12" s="3">
        <v>6202.58</v>
      </c>
      <c r="EO12" s="3">
        <v>1174.6200000000001</v>
      </c>
      <c r="EP12" s="3">
        <v>1174.6200000000001</v>
      </c>
      <c r="EQ12" s="3">
        <v>1174.6200000000001</v>
      </c>
      <c r="ER12" s="3">
        <v>1174.6200000000001</v>
      </c>
      <c r="ES12" s="3">
        <v>1174.6200000000001</v>
      </c>
      <c r="ET12" s="3">
        <v>6202.58</v>
      </c>
      <c r="EU12" s="3">
        <v>1174.6200000000001</v>
      </c>
      <c r="EV12" s="3">
        <v>1174.6200000000001</v>
      </c>
      <c r="EW12" s="3">
        <v>1174.6200000000001</v>
      </c>
      <c r="EX12" s="3">
        <v>1174.6200000000001</v>
      </c>
      <c r="EY12" s="3">
        <v>1174.6200000000001</v>
      </c>
      <c r="EZ12" s="3">
        <v>6202.58</v>
      </c>
      <c r="FA12" s="3">
        <v>1174.6200000000001</v>
      </c>
      <c r="FB12" s="3">
        <v>1174.6200000000001</v>
      </c>
      <c r="FC12" s="3">
        <v>1174.6200000000001</v>
      </c>
      <c r="FD12" s="3">
        <v>1174.6200000000001</v>
      </c>
      <c r="FE12" s="3">
        <v>1174.6200000000001</v>
      </c>
      <c r="FF12" s="3">
        <v>6202.58</v>
      </c>
      <c r="FG12" s="3">
        <v>1174.6200000000001</v>
      </c>
      <c r="FH12" s="3">
        <v>1174.6200000000001</v>
      </c>
      <c r="FI12" s="3">
        <v>1174.6200000000001</v>
      </c>
      <c r="FJ12" s="3">
        <v>1174.6200000000001</v>
      </c>
      <c r="FK12" s="3">
        <v>1174.6200000000001</v>
      </c>
      <c r="FL12" s="3">
        <v>6202.58</v>
      </c>
      <c r="FM12" s="3">
        <v>1174.6200000000001</v>
      </c>
      <c r="FN12" s="3">
        <v>1174.6200000000001</v>
      </c>
      <c r="FO12" s="3">
        <v>1174.6200000000001</v>
      </c>
      <c r="FP12" s="3">
        <v>1174.6200000000001</v>
      </c>
      <c r="FQ12" s="3">
        <v>1174.6200000000001</v>
      </c>
      <c r="FR12" s="3">
        <v>6202.58</v>
      </c>
      <c r="FS12" s="3">
        <v>1174.6200000000001</v>
      </c>
      <c r="FT12" s="3">
        <v>1174.6200000000001</v>
      </c>
      <c r="FU12" s="3">
        <v>1174.6200000000001</v>
      </c>
      <c r="FV12" s="3">
        <v>1174.6200000000001</v>
      </c>
      <c r="FW12" s="3">
        <v>1174.6200000000001</v>
      </c>
      <c r="FX12" s="3">
        <v>6202.58</v>
      </c>
      <c r="FY12" s="3">
        <v>1174.6200000000001</v>
      </c>
      <c r="FZ12" s="3">
        <v>1174.6200000000001</v>
      </c>
      <c r="GA12" s="3">
        <v>1174.6200000000001</v>
      </c>
      <c r="GB12" s="3">
        <v>1174.6200000000001</v>
      </c>
      <c r="GC12" s="3">
        <v>1174.6200000000001</v>
      </c>
      <c r="GD12" s="3">
        <v>6202.58</v>
      </c>
      <c r="GE12" s="3">
        <v>1174.6200000000001</v>
      </c>
      <c r="GF12" s="3">
        <v>1174.6200000000001</v>
      </c>
      <c r="GG12" s="3">
        <v>1174.6200000000001</v>
      </c>
      <c r="GH12" s="3">
        <v>1174.6200000000001</v>
      </c>
      <c r="GI12" s="3">
        <v>1174.6200000000001</v>
      </c>
      <c r="GJ12" s="3">
        <v>6202.58</v>
      </c>
      <c r="GK12" s="3">
        <v>1174.6200000000001</v>
      </c>
      <c r="GL12" s="3">
        <v>1174.6200000000001</v>
      </c>
      <c r="GM12" s="3">
        <v>1174.6200000000001</v>
      </c>
      <c r="GN12" s="3">
        <v>1174.6200000000001</v>
      </c>
      <c r="GO12" s="3">
        <v>1174.6200000000001</v>
      </c>
      <c r="GP12" s="3">
        <v>6202.58</v>
      </c>
      <c r="GQ12" s="3">
        <v>1174.6200000000001</v>
      </c>
      <c r="GR12" s="3">
        <v>1174.6200000000001</v>
      </c>
      <c r="GS12" s="3">
        <v>1174.6200000000001</v>
      </c>
      <c r="GT12" s="3">
        <v>1174.6200000000001</v>
      </c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</row>
    <row r="13" spans="1:236" x14ac:dyDescent="0.2">
      <c r="A13" s="5">
        <v>5620</v>
      </c>
      <c r="B13" s="9" t="s">
        <v>14</v>
      </c>
      <c r="C13" s="9" t="s">
        <v>68</v>
      </c>
      <c r="D13" s="7">
        <v>102</v>
      </c>
      <c r="E13" s="5">
        <v>300</v>
      </c>
      <c r="F13" s="7"/>
      <c r="G13" s="7">
        <v>6116</v>
      </c>
      <c r="H13" s="7"/>
      <c r="I13" s="9" t="s">
        <v>88</v>
      </c>
      <c r="J13" s="9" t="s">
        <v>87</v>
      </c>
      <c r="K13" s="8">
        <v>26958.041666666668</v>
      </c>
      <c r="L13" s="9" t="s">
        <v>86</v>
      </c>
      <c r="M13" s="7">
        <v>31581</v>
      </c>
      <c r="N13" s="9" t="s">
        <v>85</v>
      </c>
      <c r="O13" s="7" t="s">
        <v>84</v>
      </c>
      <c r="P13" s="9" t="s">
        <v>83</v>
      </c>
      <c r="Q13" s="9" t="s">
        <v>82</v>
      </c>
      <c r="R13" s="9" t="s">
        <v>6</v>
      </c>
      <c r="S13" s="7" t="s">
        <v>5</v>
      </c>
      <c r="T13" s="7" t="s">
        <v>81</v>
      </c>
      <c r="U13" s="9" t="s">
        <v>80</v>
      </c>
      <c r="V13" s="9" t="s">
        <v>79</v>
      </c>
      <c r="W13" s="7" t="s">
        <v>1</v>
      </c>
      <c r="X13" s="7" t="s">
        <v>0</v>
      </c>
      <c r="Y13" s="8">
        <v>43123</v>
      </c>
      <c r="Z13" s="7">
        <v>19</v>
      </c>
      <c r="AA13" s="7">
        <v>0</v>
      </c>
      <c r="AB13" s="8">
        <v>48903</v>
      </c>
      <c r="AC13" s="7">
        <v>170</v>
      </c>
      <c r="AD13" s="6">
        <v>1577.88</v>
      </c>
      <c r="AE13" s="7">
        <v>1</v>
      </c>
      <c r="AF13" s="5">
        <v>0</v>
      </c>
      <c r="AG13" s="7"/>
      <c r="AH13" s="6">
        <v>43473.760000000002</v>
      </c>
      <c r="AI13" s="6">
        <f>AH13+AJ13</f>
        <v>214957.40000000002</v>
      </c>
      <c r="AJ13" s="6">
        <v>171483.64</v>
      </c>
      <c r="AK13" s="6" t="str">
        <f>IFERROR(VLOOKUP(CONCATENATE(B13,C13,D13,I13),[1]Elegibilidade!$B$4:$H$58,6,0),"Elegível")</f>
        <v>Inelegível</v>
      </c>
      <c r="AL13" s="6" t="str">
        <f>IFERROR(VLOOKUP(CONCATENATE(B13,C13,D13,I13),[1]Elegibilidade!$B$4:$H$58,7,0),"Elegível")</f>
        <v>1 ou + parcelas &gt; 30 dias</v>
      </c>
      <c r="AM13" s="6" t="b">
        <f>IFERROR(VLOOKUP(CONCATENATE(B13,C13,D13,I13),[1]Elegibilidade!$B$4:$I$58,8,0),"Elegível")</f>
        <v>0</v>
      </c>
      <c r="AN13" s="5">
        <v>198624.58000000002</v>
      </c>
      <c r="AO13" s="3">
        <v>192096.80000000002</v>
      </c>
      <c r="AP13" s="3">
        <v>214168.44</v>
      </c>
      <c r="AQ13" s="4">
        <f>AJ13/AP13</f>
        <v>0.80069519113086884</v>
      </c>
      <c r="AR13" s="3">
        <v>302448.15000000002</v>
      </c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>
        <v>1577.88</v>
      </c>
      <c r="BD13" s="3"/>
      <c r="BE13" s="3">
        <v>1462.53</v>
      </c>
      <c r="BF13" s="3">
        <v>1462.53</v>
      </c>
      <c r="BG13" s="3">
        <v>1462.53</v>
      </c>
      <c r="BH13" s="3">
        <v>1462.53</v>
      </c>
      <c r="BI13" s="3">
        <v>5202.21</v>
      </c>
      <c r="BJ13" s="3">
        <v>1462.53</v>
      </c>
      <c r="BK13" s="3">
        <v>1462.53</v>
      </c>
      <c r="BL13" s="3">
        <v>1462.53</v>
      </c>
      <c r="BM13" s="3">
        <v>1462.53</v>
      </c>
      <c r="BN13" s="3">
        <v>1462.53</v>
      </c>
      <c r="BO13" s="3">
        <v>1462.53</v>
      </c>
      <c r="BP13" s="3">
        <v>1462.53</v>
      </c>
      <c r="BQ13" s="3">
        <v>1462.53</v>
      </c>
      <c r="BR13" s="3">
        <v>1462.53</v>
      </c>
      <c r="BS13" s="3">
        <v>1462.53</v>
      </c>
      <c r="BT13" s="3">
        <v>1462.53</v>
      </c>
      <c r="BU13" s="3">
        <v>5202.21</v>
      </c>
      <c r="BV13" s="3">
        <v>1462.53</v>
      </c>
      <c r="BW13" s="3">
        <v>1462.53</v>
      </c>
      <c r="BX13" s="3">
        <v>1462.53</v>
      </c>
      <c r="BY13" s="3">
        <v>1462.53</v>
      </c>
      <c r="BZ13" s="3">
        <v>1462.53</v>
      </c>
      <c r="CA13" s="3">
        <v>1462.53</v>
      </c>
      <c r="CB13" s="3">
        <v>1462.53</v>
      </c>
      <c r="CC13" s="3">
        <v>1462.53</v>
      </c>
      <c r="CD13" s="3">
        <v>1462.53</v>
      </c>
      <c r="CE13" s="3">
        <v>1462.53</v>
      </c>
      <c r="CF13" s="3">
        <v>1462.53</v>
      </c>
      <c r="CG13" s="3">
        <v>5202.21</v>
      </c>
      <c r="CH13" s="3">
        <v>1462.53</v>
      </c>
      <c r="CI13" s="3">
        <v>1462.53</v>
      </c>
      <c r="CJ13" s="3">
        <v>1462.53</v>
      </c>
      <c r="CK13" s="3">
        <v>1462.53</v>
      </c>
      <c r="CL13" s="3">
        <v>1462.53</v>
      </c>
      <c r="CM13" s="3">
        <v>1462.53</v>
      </c>
      <c r="CN13" s="3">
        <v>1462.53</v>
      </c>
      <c r="CO13" s="3">
        <v>1462.53</v>
      </c>
      <c r="CP13" s="3">
        <v>1462.53</v>
      </c>
      <c r="CQ13" s="3">
        <v>1462.53</v>
      </c>
      <c r="CR13" s="3">
        <v>1462.53</v>
      </c>
      <c r="CS13" s="3">
        <v>5202.21</v>
      </c>
      <c r="CT13" s="3">
        <v>1462.53</v>
      </c>
      <c r="CU13" s="3">
        <v>1462.53</v>
      </c>
      <c r="CV13" s="3">
        <v>1462.53</v>
      </c>
      <c r="CW13" s="3">
        <v>1462.53</v>
      </c>
      <c r="CX13" s="3">
        <v>1462.53</v>
      </c>
      <c r="CY13" s="3">
        <v>1462.53</v>
      </c>
      <c r="CZ13" s="3">
        <v>1462.53</v>
      </c>
      <c r="DA13" s="3">
        <v>1462.53</v>
      </c>
      <c r="DB13" s="3">
        <v>1462.53</v>
      </c>
      <c r="DC13" s="3">
        <v>1462.53</v>
      </c>
      <c r="DD13" s="3">
        <v>1462.53</v>
      </c>
      <c r="DE13" s="3">
        <v>5202.21</v>
      </c>
      <c r="DF13" s="3">
        <v>1462.53</v>
      </c>
      <c r="DG13" s="3">
        <v>1462.53</v>
      </c>
      <c r="DH13" s="3">
        <v>1462.53</v>
      </c>
      <c r="DI13" s="3">
        <v>1462.53</v>
      </c>
      <c r="DJ13" s="3">
        <v>1462.53</v>
      </c>
      <c r="DK13" s="3">
        <v>1462.53</v>
      </c>
      <c r="DL13" s="3">
        <v>1462.53</v>
      </c>
      <c r="DM13" s="3">
        <v>1462.53</v>
      </c>
      <c r="DN13" s="3">
        <v>1462.53</v>
      </c>
      <c r="DO13" s="3">
        <v>1462.53</v>
      </c>
      <c r="DP13" s="3">
        <v>1462.53</v>
      </c>
      <c r="DQ13" s="3">
        <v>5202.21</v>
      </c>
      <c r="DR13" s="3">
        <v>1462.53</v>
      </c>
      <c r="DS13" s="3">
        <v>1462.53</v>
      </c>
      <c r="DT13" s="3">
        <v>1462.53</v>
      </c>
      <c r="DU13" s="3">
        <v>1462.53</v>
      </c>
      <c r="DV13" s="3">
        <v>1462.53</v>
      </c>
      <c r="DW13" s="3">
        <v>1462.53</v>
      </c>
      <c r="DX13" s="3">
        <v>1462.53</v>
      </c>
      <c r="DY13" s="3">
        <v>1462.53</v>
      </c>
      <c r="DZ13" s="3">
        <v>1462.53</v>
      </c>
      <c r="EA13" s="3">
        <v>1462.53</v>
      </c>
      <c r="EB13" s="3">
        <v>1462.53</v>
      </c>
      <c r="EC13" s="3">
        <v>5202.21</v>
      </c>
      <c r="ED13" s="3">
        <v>1462.53</v>
      </c>
      <c r="EE13" s="3">
        <v>1462.53</v>
      </c>
      <c r="EF13" s="3">
        <v>1462.53</v>
      </c>
      <c r="EG13" s="3">
        <v>1462.53</v>
      </c>
      <c r="EH13" s="3">
        <v>1462.53</v>
      </c>
      <c r="EI13" s="3">
        <v>1462.53</v>
      </c>
      <c r="EJ13" s="3">
        <v>1462.53</v>
      </c>
      <c r="EK13" s="3">
        <v>1462.53</v>
      </c>
      <c r="EL13" s="3">
        <v>1462.53</v>
      </c>
      <c r="EM13" s="3">
        <v>1462.53</v>
      </c>
      <c r="EN13" s="3">
        <v>1462.53</v>
      </c>
      <c r="EO13" s="3">
        <v>5202.21</v>
      </c>
      <c r="EP13" s="3">
        <v>1462.53</v>
      </c>
      <c r="EQ13" s="3">
        <v>1462.53</v>
      </c>
      <c r="ER13" s="3">
        <v>1462.53</v>
      </c>
      <c r="ES13" s="3">
        <v>1462.53</v>
      </c>
      <c r="ET13" s="3">
        <v>1462.53</v>
      </c>
      <c r="EU13" s="3">
        <v>1462.53</v>
      </c>
      <c r="EV13" s="3">
        <v>1462.53</v>
      </c>
      <c r="EW13" s="3">
        <v>1462.53</v>
      </c>
      <c r="EX13" s="3">
        <v>1462.53</v>
      </c>
      <c r="EY13" s="3">
        <v>1462.53</v>
      </c>
      <c r="EZ13" s="3">
        <v>1462.53</v>
      </c>
      <c r="FA13" s="3">
        <v>5202.21</v>
      </c>
      <c r="FB13" s="3">
        <v>1462.53</v>
      </c>
      <c r="FC13" s="3">
        <v>1462.53</v>
      </c>
      <c r="FD13" s="3">
        <v>1462.53</v>
      </c>
      <c r="FE13" s="3">
        <v>1462.53</v>
      </c>
      <c r="FF13" s="3">
        <v>1462.53</v>
      </c>
      <c r="FG13" s="3">
        <v>1462.53</v>
      </c>
      <c r="FH13" s="3">
        <v>1462.53</v>
      </c>
      <c r="FI13" s="3">
        <v>1462.53</v>
      </c>
      <c r="FJ13" s="3">
        <v>1462.53</v>
      </c>
      <c r="FK13" s="3">
        <v>1462.53</v>
      </c>
      <c r="FL13" s="3">
        <v>1462.53</v>
      </c>
      <c r="FM13" s="3">
        <v>5202.21</v>
      </c>
      <c r="FN13" s="3">
        <v>1462.53</v>
      </c>
      <c r="FO13" s="3">
        <v>1462.53</v>
      </c>
      <c r="FP13" s="3">
        <v>1462.53</v>
      </c>
      <c r="FQ13" s="3">
        <v>1462.53</v>
      </c>
      <c r="FR13" s="3">
        <v>1462.53</v>
      </c>
      <c r="FS13" s="3">
        <v>1462.53</v>
      </c>
      <c r="FT13" s="3">
        <v>1462.53</v>
      </c>
      <c r="FU13" s="3">
        <v>1462.53</v>
      </c>
      <c r="FV13" s="3">
        <v>1462.53</v>
      </c>
      <c r="FW13" s="3">
        <v>1462.53</v>
      </c>
      <c r="FX13" s="3">
        <v>1462.53</v>
      </c>
      <c r="FY13" s="3">
        <v>5202.21</v>
      </c>
      <c r="FZ13" s="3">
        <v>1462.53</v>
      </c>
      <c r="GA13" s="3">
        <v>1462.53</v>
      </c>
      <c r="GB13" s="3">
        <v>1462.53</v>
      </c>
      <c r="GC13" s="3">
        <v>1462.53</v>
      </c>
      <c r="GD13" s="3">
        <v>1462.53</v>
      </c>
      <c r="GE13" s="3">
        <v>1462.53</v>
      </c>
      <c r="GF13" s="3">
        <v>1462.53</v>
      </c>
      <c r="GG13" s="3">
        <v>1462.53</v>
      </c>
      <c r="GH13" s="3">
        <v>1462.53</v>
      </c>
      <c r="GI13" s="3">
        <v>1462.53</v>
      </c>
      <c r="GJ13" s="3">
        <v>1462.53</v>
      </c>
      <c r="GK13" s="3">
        <v>5202.21</v>
      </c>
      <c r="GL13" s="3">
        <v>1462.53</v>
      </c>
      <c r="GM13" s="3">
        <v>1462.53</v>
      </c>
      <c r="GN13" s="3">
        <v>1462.53</v>
      </c>
      <c r="GO13" s="3">
        <v>1462.53</v>
      </c>
      <c r="GP13" s="3">
        <v>1462.53</v>
      </c>
      <c r="GQ13" s="3">
        <v>1462.53</v>
      </c>
      <c r="GR13" s="3">
        <v>1462.53</v>
      </c>
      <c r="GS13" s="3">
        <v>1462.53</v>
      </c>
      <c r="GT13" s="3">
        <v>1462.53</v>
      </c>
      <c r="GU13" s="3">
        <v>1462.53</v>
      </c>
      <c r="GV13" s="3">
        <v>1462.53</v>
      </c>
      <c r="GW13" s="3">
        <v>5202.21</v>
      </c>
      <c r="GX13" s="3">
        <v>1462.53</v>
      </c>
      <c r="GY13" s="3">
        <v>1462.53</v>
      </c>
      <c r="GZ13" s="3">
        <v>1462.53</v>
      </c>
      <c r="HA13" s="3">
        <v>1462.53</v>
      </c>
      <c r="HB13" s="3">
        <v>1462.53</v>
      </c>
      <c r="HC13" s="3">
        <v>1462.53</v>
      </c>
      <c r="HD13" s="3">
        <v>1462.53</v>
      </c>
      <c r="HE13" s="3">
        <v>1462.53</v>
      </c>
      <c r="HF13" s="3">
        <v>1462.53</v>
      </c>
      <c r="HG13" s="3">
        <v>1462.53</v>
      </c>
      <c r="HH13" s="3">
        <v>1462.53</v>
      </c>
      <c r="HI13" s="3">
        <v>5202.21</v>
      </c>
      <c r="HJ13" s="3">
        <v>1462.53</v>
      </c>
      <c r="HK13" s="3">
        <v>1462.53</v>
      </c>
      <c r="HL13" s="3">
        <v>1462.53</v>
      </c>
      <c r="HM13" s="3">
        <v>1462.53</v>
      </c>
      <c r="HN13" s="3">
        <v>1462.53</v>
      </c>
      <c r="HO13" s="3">
        <v>1462.53</v>
      </c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</row>
    <row r="14" spans="1:236" x14ac:dyDescent="0.2">
      <c r="A14" s="5">
        <v>5620</v>
      </c>
      <c r="B14" s="9" t="s">
        <v>14</v>
      </c>
      <c r="C14" s="9" t="s">
        <v>68</v>
      </c>
      <c r="D14" s="7">
        <v>103</v>
      </c>
      <c r="E14" s="5">
        <v>476.42</v>
      </c>
      <c r="F14" s="7"/>
      <c r="G14" s="7">
        <v>6117</v>
      </c>
      <c r="H14" s="7"/>
      <c r="I14" s="9" t="s">
        <v>88</v>
      </c>
      <c r="J14" s="9" t="s">
        <v>87</v>
      </c>
      <c r="K14" s="8">
        <v>26958.041666666668</v>
      </c>
      <c r="L14" s="9" t="s">
        <v>86</v>
      </c>
      <c r="M14" s="7">
        <v>31581</v>
      </c>
      <c r="N14" s="9" t="s">
        <v>85</v>
      </c>
      <c r="O14" s="7" t="s">
        <v>84</v>
      </c>
      <c r="P14" s="9" t="s">
        <v>83</v>
      </c>
      <c r="Q14" s="9" t="s">
        <v>82</v>
      </c>
      <c r="R14" s="9" t="s">
        <v>6</v>
      </c>
      <c r="S14" s="7" t="s">
        <v>5</v>
      </c>
      <c r="T14" s="7" t="s">
        <v>81</v>
      </c>
      <c r="U14" s="9" t="s">
        <v>80</v>
      </c>
      <c r="V14" s="9" t="s">
        <v>79</v>
      </c>
      <c r="W14" s="7" t="s">
        <v>1</v>
      </c>
      <c r="X14" s="7" t="s">
        <v>0</v>
      </c>
      <c r="Y14" s="8">
        <v>43123</v>
      </c>
      <c r="Z14" s="7">
        <v>19</v>
      </c>
      <c r="AA14" s="7">
        <v>0</v>
      </c>
      <c r="AB14" s="8">
        <v>48903</v>
      </c>
      <c r="AC14" s="7">
        <v>170</v>
      </c>
      <c r="AD14" s="6">
        <v>2606.58</v>
      </c>
      <c r="AE14" s="7">
        <v>1</v>
      </c>
      <c r="AF14" s="5">
        <v>0</v>
      </c>
      <c r="AG14" s="7"/>
      <c r="AH14" s="6">
        <v>70782.080000000002</v>
      </c>
      <c r="AI14" s="6">
        <f>AH14+AJ14</f>
        <v>375511.73000000004</v>
      </c>
      <c r="AJ14" s="6">
        <v>304729.65000000002</v>
      </c>
      <c r="AK14" s="6" t="str">
        <f>IFERROR(VLOOKUP(CONCATENATE(B14,C14,D14,I14),[1]Elegibilidade!$B$4:$H$58,6,0),"Elegível")</f>
        <v>Inelegível</v>
      </c>
      <c r="AL14" s="6" t="str">
        <f>IFERROR(VLOOKUP(CONCATENATE(B14,C14,D14,I14),[1]Elegibilidade!$B$4:$H$58,7,0),"Elegível")</f>
        <v>1 ou + parcelas &gt; 30 dias</v>
      </c>
      <c r="AM14" s="6" t="b">
        <f>IFERROR(VLOOKUP(CONCATENATE(B14,C14,D14,I14),[1]Elegibilidade!$B$4:$I$58,8,0),"Elegível")</f>
        <v>0</v>
      </c>
      <c r="AN14" s="5">
        <v>198624.58000000002</v>
      </c>
      <c r="AO14" s="3">
        <v>335246.61</v>
      </c>
      <c r="AP14" s="3">
        <v>374027</v>
      </c>
      <c r="AQ14" s="4">
        <f>AJ14/AP14</f>
        <v>0.81472634328537785</v>
      </c>
      <c r="AR14" s="3">
        <v>537220.78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>
        <v>2606.58</v>
      </c>
      <c r="BD14" s="3"/>
      <c r="BE14" s="3">
        <v>2427.2400000000002</v>
      </c>
      <c r="BF14" s="3">
        <v>2427.2400000000002</v>
      </c>
      <c r="BG14" s="3">
        <v>2427.2400000000002</v>
      </c>
      <c r="BH14" s="3">
        <v>2427.2400000000002</v>
      </c>
      <c r="BI14" s="3">
        <v>11153.15</v>
      </c>
      <c r="BJ14" s="3">
        <v>2427.2400000000002</v>
      </c>
      <c r="BK14" s="3">
        <v>2427.2400000000002</v>
      </c>
      <c r="BL14" s="3">
        <v>2427.2400000000002</v>
      </c>
      <c r="BM14" s="3">
        <v>2427.2400000000002</v>
      </c>
      <c r="BN14" s="3">
        <v>2427.2400000000002</v>
      </c>
      <c r="BO14" s="3">
        <v>2427.2400000000002</v>
      </c>
      <c r="BP14" s="3">
        <v>2427.2400000000002</v>
      </c>
      <c r="BQ14" s="3">
        <v>2427.2400000000002</v>
      </c>
      <c r="BR14" s="3">
        <v>2427.2400000000002</v>
      </c>
      <c r="BS14" s="3">
        <v>2427.2400000000002</v>
      </c>
      <c r="BT14" s="3">
        <v>2427.2400000000002</v>
      </c>
      <c r="BU14" s="3">
        <v>11153.15</v>
      </c>
      <c r="BV14" s="3">
        <v>2427.2400000000002</v>
      </c>
      <c r="BW14" s="3">
        <v>2427.2400000000002</v>
      </c>
      <c r="BX14" s="3">
        <v>2427.2400000000002</v>
      </c>
      <c r="BY14" s="3">
        <v>2427.2400000000002</v>
      </c>
      <c r="BZ14" s="3">
        <v>2427.2400000000002</v>
      </c>
      <c r="CA14" s="3">
        <v>2427.2400000000002</v>
      </c>
      <c r="CB14" s="3">
        <v>2427.2400000000002</v>
      </c>
      <c r="CC14" s="3">
        <v>2427.2400000000002</v>
      </c>
      <c r="CD14" s="3">
        <v>2427.2400000000002</v>
      </c>
      <c r="CE14" s="3">
        <v>2427.2400000000002</v>
      </c>
      <c r="CF14" s="3">
        <v>2427.2400000000002</v>
      </c>
      <c r="CG14" s="3">
        <v>11153.15</v>
      </c>
      <c r="CH14" s="3">
        <v>2427.2400000000002</v>
      </c>
      <c r="CI14" s="3">
        <v>2427.2400000000002</v>
      </c>
      <c r="CJ14" s="3">
        <v>2427.2400000000002</v>
      </c>
      <c r="CK14" s="3">
        <v>2427.2400000000002</v>
      </c>
      <c r="CL14" s="3">
        <v>2427.2400000000002</v>
      </c>
      <c r="CM14" s="3">
        <v>2427.2400000000002</v>
      </c>
      <c r="CN14" s="3">
        <v>2427.2400000000002</v>
      </c>
      <c r="CO14" s="3">
        <v>2427.2400000000002</v>
      </c>
      <c r="CP14" s="3">
        <v>2427.2400000000002</v>
      </c>
      <c r="CQ14" s="3">
        <v>2427.2400000000002</v>
      </c>
      <c r="CR14" s="3">
        <v>2427.2400000000002</v>
      </c>
      <c r="CS14" s="3">
        <v>11153.15</v>
      </c>
      <c r="CT14" s="3">
        <v>2427.2400000000002</v>
      </c>
      <c r="CU14" s="3">
        <v>2427.2400000000002</v>
      </c>
      <c r="CV14" s="3">
        <v>2427.2400000000002</v>
      </c>
      <c r="CW14" s="3">
        <v>2427.2400000000002</v>
      </c>
      <c r="CX14" s="3">
        <v>2427.2400000000002</v>
      </c>
      <c r="CY14" s="3">
        <v>2427.2400000000002</v>
      </c>
      <c r="CZ14" s="3">
        <v>2427.2400000000002</v>
      </c>
      <c r="DA14" s="3">
        <v>2427.2400000000002</v>
      </c>
      <c r="DB14" s="3">
        <v>2427.2400000000002</v>
      </c>
      <c r="DC14" s="3">
        <v>2427.2400000000002</v>
      </c>
      <c r="DD14" s="3">
        <v>2427.2400000000002</v>
      </c>
      <c r="DE14" s="3">
        <v>11153.15</v>
      </c>
      <c r="DF14" s="3">
        <v>2427.2400000000002</v>
      </c>
      <c r="DG14" s="3">
        <v>2427.2400000000002</v>
      </c>
      <c r="DH14" s="3">
        <v>2427.2400000000002</v>
      </c>
      <c r="DI14" s="3">
        <v>2427.2400000000002</v>
      </c>
      <c r="DJ14" s="3">
        <v>2427.2400000000002</v>
      </c>
      <c r="DK14" s="3">
        <v>2427.2400000000002</v>
      </c>
      <c r="DL14" s="3">
        <v>2427.2400000000002</v>
      </c>
      <c r="DM14" s="3">
        <v>2427.2400000000002</v>
      </c>
      <c r="DN14" s="3">
        <v>2427.2400000000002</v>
      </c>
      <c r="DO14" s="3">
        <v>2427.2400000000002</v>
      </c>
      <c r="DP14" s="3">
        <v>2427.2400000000002</v>
      </c>
      <c r="DQ14" s="3">
        <v>11153.15</v>
      </c>
      <c r="DR14" s="3">
        <v>2427.2400000000002</v>
      </c>
      <c r="DS14" s="3">
        <v>2427.2400000000002</v>
      </c>
      <c r="DT14" s="3">
        <v>2427.2400000000002</v>
      </c>
      <c r="DU14" s="3">
        <v>2427.2400000000002</v>
      </c>
      <c r="DV14" s="3">
        <v>2427.2400000000002</v>
      </c>
      <c r="DW14" s="3">
        <v>2427.2400000000002</v>
      </c>
      <c r="DX14" s="3">
        <v>2427.2400000000002</v>
      </c>
      <c r="DY14" s="3">
        <v>2427.2400000000002</v>
      </c>
      <c r="DZ14" s="3">
        <v>2427.2400000000002</v>
      </c>
      <c r="EA14" s="3">
        <v>2427.2400000000002</v>
      </c>
      <c r="EB14" s="3">
        <v>2427.2400000000002</v>
      </c>
      <c r="EC14" s="3">
        <v>11153.15</v>
      </c>
      <c r="ED14" s="3">
        <v>2427.2400000000002</v>
      </c>
      <c r="EE14" s="3">
        <v>2427.2400000000002</v>
      </c>
      <c r="EF14" s="3">
        <v>2427.2400000000002</v>
      </c>
      <c r="EG14" s="3">
        <v>2427.2400000000002</v>
      </c>
      <c r="EH14" s="3">
        <v>2427.2400000000002</v>
      </c>
      <c r="EI14" s="3">
        <v>2427.2400000000002</v>
      </c>
      <c r="EJ14" s="3">
        <v>2427.2400000000002</v>
      </c>
      <c r="EK14" s="3">
        <v>2427.2400000000002</v>
      </c>
      <c r="EL14" s="3">
        <v>2427.2400000000002</v>
      </c>
      <c r="EM14" s="3">
        <v>2427.2400000000002</v>
      </c>
      <c r="EN14" s="3">
        <v>2427.2400000000002</v>
      </c>
      <c r="EO14" s="3">
        <v>11153.15</v>
      </c>
      <c r="EP14" s="3">
        <v>2427.2400000000002</v>
      </c>
      <c r="EQ14" s="3">
        <v>2427.2400000000002</v>
      </c>
      <c r="ER14" s="3">
        <v>2427.2400000000002</v>
      </c>
      <c r="ES14" s="3">
        <v>2427.2400000000002</v>
      </c>
      <c r="ET14" s="3">
        <v>2427.2400000000002</v>
      </c>
      <c r="EU14" s="3">
        <v>2427.2400000000002</v>
      </c>
      <c r="EV14" s="3">
        <v>2427.2400000000002</v>
      </c>
      <c r="EW14" s="3">
        <v>2427.2400000000002</v>
      </c>
      <c r="EX14" s="3">
        <v>2427.2400000000002</v>
      </c>
      <c r="EY14" s="3">
        <v>2427.2400000000002</v>
      </c>
      <c r="EZ14" s="3">
        <v>2427.2400000000002</v>
      </c>
      <c r="FA14" s="3">
        <v>11153.15</v>
      </c>
      <c r="FB14" s="3">
        <v>2427.2400000000002</v>
      </c>
      <c r="FC14" s="3">
        <v>2427.2400000000002</v>
      </c>
      <c r="FD14" s="3">
        <v>2427.2400000000002</v>
      </c>
      <c r="FE14" s="3">
        <v>2427.2400000000002</v>
      </c>
      <c r="FF14" s="3">
        <v>2427.2400000000002</v>
      </c>
      <c r="FG14" s="3">
        <v>2427.2400000000002</v>
      </c>
      <c r="FH14" s="3">
        <v>2427.2400000000002</v>
      </c>
      <c r="FI14" s="3">
        <v>2427.2400000000002</v>
      </c>
      <c r="FJ14" s="3">
        <v>2427.2400000000002</v>
      </c>
      <c r="FK14" s="3">
        <v>2427.2400000000002</v>
      </c>
      <c r="FL14" s="3">
        <v>2427.2400000000002</v>
      </c>
      <c r="FM14" s="3">
        <v>11153.15</v>
      </c>
      <c r="FN14" s="3">
        <v>2427.2400000000002</v>
      </c>
      <c r="FO14" s="3">
        <v>2427.2400000000002</v>
      </c>
      <c r="FP14" s="3">
        <v>2427.2400000000002</v>
      </c>
      <c r="FQ14" s="3">
        <v>2427.2400000000002</v>
      </c>
      <c r="FR14" s="3">
        <v>2427.2400000000002</v>
      </c>
      <c r="FS14" s="3">
        <v>2427.2400000000002</v>
      </c>
      <c r="FT14" s="3">
        <v>2427.2400000000002</v>
      </c>
      <c r="FU14" s="3">
        <v>2427.2400000000002</v>
      </c>
      <c r="FV14" s="3">
        <v>2427.2400000000002</v>
      </c>
      <c r="FW14" s="3">
        <v>2427.2400000000002</v>
      </c>
      <c r="FX14" s="3">
        <v>2427.2400000000002</v>
      </c>
      <c r="FY14" s="3">
        <v>11153.15</v>
      </c>
      <c r="FZ14" s="3">
        <v>2427.2400000000002</v>
      </c>
      <c r="GA14" s="3">
        <v>2427.2400000000002</v>
      </c>
      <c r="GB14" s="3">
        <v>2427.2400000000002</v>
      </c>
      <c r="GC14" s="3">
        <v>2427.2400000000002</v>
      </c>
      <c r="GD14" s="3">
        <v>2427.2400000000002</v>
      </c>
      <c r="GE14" s="3">
        <v>2427.2400000000002</v>
      </c>
      <c r="GF14" s="3">
        <v>2427.2400000000002</v>
      </c>
      <c r="GG14" s="3">
        <v>2427.2400000000002</v>
      </c>
      <c r="GH14" s="3">
        <v>2427.2400000000002</v>
      </c>
      <c r="GI14" s="3">
        <v>2427.2400000000002</v>
      </c>
      <c r="GJ14" s="3">
        <v>2427.2400000000002</v>
      </c>
      <c r="GK14" s="3">
        <v>11153.15</v>
      </c>
      <c r="GL14" s="3">
        <v>2427.2400000000002</v>
      </c>
      <c r="GM14" s="3">
        <v>2427.2400000000002</v>
      </c>
      <c r="GN14" s="3">
        <v>2427.2400000000002</v>
      </c>
      <c r="GO14" s="3">
        <v>2427.2400000000002</v>
      </c>
      <c r="GP14" s="3">
        <v>2427.2400000000002</v>
      </c>
      <c r="GQ14" s="3">
        <v>2427.2400000000002</v>
      </c>
      <c r="GR14" s="3">
        <v>2427.2400000000002</v>
      </c>
      <c r="GS14" s="3">
        <v>2427.2400000000002</v>
      </c>
      <c r="GT14" s="3">
        <v>2427.2400000000002</v>
      </c>
      <c r="GU14" s="3">
        <v>2427.2400000000002</v>
      </c>
      <c r="GV14" s="3">
        <v>2427.2400000000002</v>
      </c>
      <c r="GW14" s="3">
        <v>11153.15</v>
      </c>
      <c r="GX14" s="3">
        <v>2427.2400000000002</v>
      </c>
      <c r="GY14" s="3">
        <v>2427.2400000000002</v>
      </c>
      <c r="GZ14" s="3">
        <v>2427.2400000000002</v>
      </c>
      <c r="HA14" s="3">
        <v>2427.2400000000002</v>
      </c>
      <c r="HB14" s="3">
        <v>2427.2400000000002</v>
      </c>
      <c r="HC14" s="3">
        <v>2427.2400000000002</v>
      </c>
      <c r="HD14" s="3">
        <v>2427.2400000000002</v>
      </c>
      <c r="HE14" s="3">
        <v>2427.2400000000002</v>
      </c>
      <c r="HF14" s="3">
        <v>2427.2400000000002</v>
      </c>
      <c r="HG14" s="3">
        <v>2427.2400000000002</v>
      </c>
      <c r="HH14" s="3">
        <v>2427.2400000000002</v>
      </c>
      <c r="HI14" s="3">
        <v>11153.15</v>
      </c>
      <c r="HJ14" s="3">
        <v>2427.2400000000002</v>
      </c>
      <c r="HK14" s="3">
        <v>2427.2400000000002</v>
      </c>
      <c r="HL14" s="3">
        <v>2427.2400000000002</v>
      </c>
      <c r="HM14" s="3">
        <v>2427.2400000000002</v>
      </c>
      <c r="HN14" s="3">
        <v>2427.2400000000002</v>
      </c>
      <c r="HO14" s="3">
        <v>2427.2400000000002</v>
      </c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</row>
    <row r="15" spans="1:236" x14ac:dyDescent="0.2">
      <c r="A15" s="5">
        <v>5620</v>
      </c>
      <c r="B15" s="9" t="s">
        <v>14</v>
      </c>
      <c r="C15" s="9" t="s">
        <v>68</v>
      </c>
      <c r="D15" s="7">
        <v>110</v>
      </c>
      <c r="E15" s="5">
        <v>460.1</v>
      </c>
      <c r="F15" s="7"/>
      <c r="G15" s="7">
        <v>7214</v>
      </c>
      <c r="H15" s="7"/>
      <c r="I15" s="9" t="s">
        <v>78</v>
      </c>
      <c r="J15" s="9" t="s">
        <v>77</v>
      </c>
      <c r="K15" s="8">
        <v>21696</v>
      </c>
      <c r="L15" s="9" t="s">
        <v>76</v>
      </c>
      <c r="M15" s="7">
        <v>25719</v>
      </c>
      <c r="N15" s="9" t="s">
        <v>75</v>
      </c>
      <c r="O15" s="7" t="s">
        <v>74</v>
      </c>
      <c r="P15" s="9" t="s">
        <v>73</v>
      </c>
      <c r="Q15" s="9" t="s">
        <v>72</v>
      </c>
      <c r="R15" s="9" t="s">
        <v>27</v>
      </c>
      <c r="S15" s="7" t="s">
        <v>5</v>
      </c>
      <c r="T15" s="7" t="s">
        <v>71</v>
      </c>
      <c r="U15" s="9" t="s">
        <v>70</v>
      </c>
      <c r="V15" s="9" t="s">
        <v>69</v>
      </c>
      <c r="W15" s="7" t="s">
        <v>1</v>
      </c>
      <c r="X15" s="7" t="s">
        <v>0</v>
      </c>
      <c r="Y15" s="8">
        <v>43588</v>
      </c>
      <c r="Z15" s="7">
        <v>3</v>
      </c>
      <c r="AA15" s="7">
        <v>0</v>
      </c>
      <c r="AB15" s="8">
        <v>47958</v>
      </c>
      <c r="AC15" s="7">
        <v>139</v>
      </c>
      <c r="AD15" s="6">
        <v>12776</v>
      </c>
      <c r="AE15" s="7">
        <v>1</v>
      </c>
      <c r="AF15" s="5">
        <v>0</v>
      </c>
      <c r="AG15" s="7"/>
      <c r="AH15" s="6">
        <v>19069.420000000002</v>
      </c>
      <c r="AI15" s="6">
        <f>AH15+AJ15</f>
        <v>341073.16</v>
      </c>
      <c r="AJ15" s="6">
        <v>322003.74</v>
      </c>
      <c r="AK15" s="6" t="str">
        <f>IFERROR(VLOOKUP(CONCATENATE(B15,C15,D15,I15),[1]Elegibilidade!$B$4:$H$58,6,0),"Elegível")</f>
        <v>Inelegível</v>
      </c>
      <c r="AL15" s="6" t="str">
        <f>IFERROR(VLOOKUP(CONCATENATE(B15,C15,D15,I15),[1]Elegibilidade!$B$4:$H$58,7,0),"Elegível")</f>
        <v>1 ou + parcelas &gt; 60 dias</v>
      </c>
      <c r="AM15" s="6" t="b">
        <f>IFERROR(VLOOKUP(CONCATENATE(B15,C15,D15,I15),[1]Elegibilidade!$B$4:$I$58,8,0),"Elegível")</f>
        <v>0</v>
      </c>
      <c r="AN15" s="5">
        <v>198624.58000000002</v>
      </c>
      <c r="AO15" s="3">
        <v>332760.48</v>
      </c>
      <c r="AP15" s="3">
        <v>341045.75</v>
      </c>
      <c r="AQ15" s="4">
        <f>AJ15/AP15</f>
        <v>0.94416581939519839</v>
      </c>
      <c r="AR15" s="3">
        <v>502436.2</v>
      </c>
      <c r="AS15" s="3"/>
      <c r="AT15" s="3"/>
      <c r="AU15" s="3"/>
      <c r="AV15" s="3"/>
      <c r="AW15" s="3"/>
      <c r="AX15" s="3"/>
      <c r="AY15" s="3"/>
      <c r="AZ15" s="3"/>
      <c r="BA15" s="3"/>
      <c r="BB15" s="3">
        <v>12776</v>
      </c>
      <c r="BC15" s="3"/>
      <c r="BD15" s="3"/>
      <c r="BE15" s="3">
        <v>3588.83</v>
      </c>
      <c r="BF15" s="3">
        <v>3588.83</v>
      </c>
      <c r="BG15" s="3">
        <v>3588.83</v>
      </c>
      <c r="BH15" s="3">
        <v>3588.83</v>
      </c>
      <c r="BI15" s="3">
        <v>3588.83</v>
      </c>
      <c r="BJ15" s="3">
        <v>3588.83</v>
      </c>
      <c r="BK15" s="3">
        <v>3588.83</v>
      </c>
      <c r="BL15" s="3">
        <v>3588.83</v>
      </c>
      <c r="BM15" s="3">
        <v>3588.83</v>
      </c>
      <c r="BN15" s="3">
        <v>3588.83</v>
      </c>
      <c r="BO15" s="3">
        <v>3588.83</v>
      </c>
      <c r="BP15" s="3">
        <v>3588.83</v>
      </c>
      <c r="BQ15" s="3">
        <v>3588.83</v>
      </c>
      <c r="BR15" s="3">
        <v>3588.83</v>
      </c>
      <c r="BS15" s="3">
        <v>3588.83</v>
      </c>
      <c r="BT15" s="3">
        <v>3588.83</v>
      </c>
      <c r="BU15" s="3">
        <v>3588.83</v>
      </c>
      <c r="BV15" s="3">
        <v>3588.83</v>
      </c>
      <c r="BW15" s="3">
        <v>3588.83</v>
      </c>
      <c r="BX15" s="3">
        <v>3588.83</v>
      </c>
      <c r="BY15" s="3">
        <v>3588.83</v>
      </c>
      <c r="BZ15" s="3">
        <v>3588.83</v>
      </c>
      <c r="CA15" s="3">
        <v>3588.83</v>
      </c>
      <c r="CB15" s="3">
        <v>3588.83</v>
      </c>
      <c r="CC15" s="3">
        <v>3588.83</v>
      </c>
      <c r="CD15" s="3">
        <v>3588.83</v>
      </c>
      <c r="CE15" s="3">
        <v>3588.83</v>
      </c>
      <c r="CF15" s="3">
        <v>3588.83</v>
      </c>
      <c r="CG15" s="3">
        <v>3588.83</v>
      </c>
      <c r="CH15" s="3">
        <v>3588.83</v>
      </c>
      <c r="CI15" s="3">
        <v>3588.83</v>
      </c>
      <c r="CJ15" s="3">
        <v>3588.83</v>
      </c>
      <c r="CK15" s="3">
        <v>3588.83</v>
      </c>
      <c r="CL15" s="3">
        <v>3588.83</v>
      </c>
      <c r="CM15" s="3">
        <v>3588.83</v>
      </c>
      <c r="CN15" s="3">
        <v>3588.83</v>
      </c>
      <c r="CO15" s="3">
        <v>3588.83</v>
      </c>
      <c r="CP15" s="3">
        <v>3588.83</v>
      </c>
      <c r="CQ15" s="3">
        <v>3588.83</v>
      </c>
      <c r="CR15" s="3">
        <v>3588.83</v>
      </c>
      <c r="CS15" s="3">
        <v>3588.83</v>
      </c>
      <c r="CT15" s="3">
        <v>3588.83</v>
      </c>
      <c r="CU15" s="3">
        <v>3588.83</v>
      </c>
      <c r="CV15" s="3">
        <v>3588.83</v>
      </c>
      <c r="CW15" s="3">
        <v>3588.83</v>
      </c>
      <c r="CX15" s="3">
        <v>3588.83</v>
      </c>
      <c r="CY15" s="3">
        <v>3588.83</v>
      </c>
      <c r="CZ15" s="3">
        <v>3588.83</v>
      </c>
      <c r="DA15" s="3">
        <v>3588.83</v>
      </c>
      <c r="DB15" s="3">
        <v>3588.83</v>
      </c>
      <c r="DC15" s="3">
        <v>3588.83</v>
      </c>
      <c r="DD15" s="3">
        <v>3588.83</v>
      </c>
      <c r="DE15" s="3">
        <v>3588.83</v>
      </c>
      <c r="DF15" s="3">
        <v>3588.83</v>
      </c>
      <c r="DG15" s="3">
        <v>3588.83</v>
      </c>
      <c r="DH15" s="3">
        <v>3588.83</v>
      </c>
      <c r="DI15" s="3">
        <v>3588.83</v>
      </c>
      <c r="DJ15" s="3">
        <v>3588.83</v>
      </c>
      <c r="DK15" s="3">
        <v>3588.83</v>
      </c>
      <c r="DL15" s="3">
        <v>3588.83</v>
      </c>
      <c r="DM15" s="3">
        <v>3588.83</v>
      </c>
      <c r="DN15" s="3">
        <v>3588.83</v>
      </c>
      <c r="DO15" s="3">
        <v>3588.83</v>
      </c>
      <c r="DP15" s="3">
        <v>3588.83</v>
      </c>
      <c r="DQ15" s="3">
        <v>3588.83</v>
      </c>
      <c r="DR15" s="3">
        <v>3588.83</v>
      </c>
      <c r="DS15" s="3">
        <v>3588.83</v>
      </c>
      <c r="DT15" s="3">
        <v>3588.83</v>
      </c>
      <c r="DU15" s="3">
        <v>3588.83</v>
      </c>
      <c r="DV15" s="3">
        <v>3588.83</v>
      </c>
      <c r="DW15" s="3">
        <v>3588.83</v>
      </c>
      <c r="DX15" s="3">
        <v>3588.83</v>
      </c>
      <c r="DY15" s="3">
        <v>3588.83</v>
      </c>
      <c r="DZ15" s="3">
        <v>3588.83</v>
      </c>
      <c r="EA15" s="3">
        <v>3588.83</v>
      </c>
      <c r="EB15" s="3">
        <v>3588.83</v>
      </c>
      <c r="EC15" s="3">
        <v>3588.83</v>
      </c>
      <c r="ED15" s="3">
        <v>3588.83</v>
      </c>
      <c r="EE15" s="3">
        <v>3588.83</v>
      </c>
      <c r="EF15" s="3">
        <v>3588.83</v>
      </c>
      <c r="EG15" s="3">
        <v>3588.83</v>
      </c>
      <c r="EH15" s="3">
        <v>3588.83</v>
      </c>
      <c r="EI15" s="3">
        <v>3588.83</v>
      </c>
      <c r="EJ15" s="3">
        <v>3588.83</v>
      </c>
      <c r="EK15" s="3">
        <v>3588.83</v>
      </c>
      <c r="EL15" s="3">
        <v>3588.83</v>
      </c>
      <c r="EM15" s="3">
        <v>3588.83</v>
      </c>
      <c r="EN15" s="3">
        <v>3588.83</v>
      </c>
      <c r="EO15" s="3">
        <v>3588.83</v>
      </c>
      <c r="EP15" s="3">
        <v>3588.83</v>
      </c>
      <c r="EQ15" s="3">
        <v>3588.83</v>
      </c>
      <c r="ER15" s="3">
        <v>3588.83</v>
      </c>
      <c r="ES15" s="3">
        <v>3588.83</v>
      </c>
      <c r="ET15" s="3">
        <v>3588.83</v>
      </c>
      <c r="EU15" s="3">
        <v>3588.83</v>
      </c>
      <c r="EV15" s="3">
        <v>3588.83</v>
      </c>
      <c r="EW15" s="3">
        <v>3588.83</v>
      </c>
      <c r="EX15" s="3">
        <v>3588.83</v>
      </c>
      <c r="EY15" s="3">
        <v>3588.83</v>
      </c>
      <c r="EZ15" s="3">
        <v>3588.83</v>
      </c>
      <c r="FA15" s="3">
        <v>3588.83</v>
      </c>
      <c r="FB15" s="3">
        <v>3588.83</v>
      </c>
      <c r="FC15" s="3">
        <v>3588.83</v>
      </c>
      <c r="FD15" s="3">
        <v>3588.83</v>
      </c>
      <c r="FE15" s="3">
        <v>3588.83</v>
      </c>
      <c r="FF15" s="3">
        <v>3588.83</v>
      </c>
      <c r="FG15" s="3">
        <v>3588.83</v>
      </c>
      <c r="FH15" s="3">
        <v>3588.83</v>
      </c>
      <c r="FI15" s="3">
        <v>3588.83</v>
      </c>
      <c r="FJ15" s="3">
        <v>3588.83</v>
      </c>
      <c r="FK15" s="3">
        <v>3588.83</v>
      </c>
      <c r="FL15" s="3">
        <v>3588.83</v>
      </c>
      <c r="FM15" s="3">
        <v>3588.83</v>
      </c>
      <c r="FN15" s="3">
        <v>3588.83</v>
      </c>
      <c r="FO15" s="3">
        <v>3588.83</v>
      </c>
      <c r="FP15" s="3">
        <v>3588.83</v>
      </c>
      <c r="FQ15" s="3">
        <v>3588.83</v>
      </c>
      <c r="FR15" s="3">
        <v>3588.83</v>
      </c>
      <c r="FS15" s="3">
        <v>3588.83</v>
      </c>
      <c r="FT15" s="3">
        <v>3588.83</v>
      </c>
      <c r="FU15" s="3">
        <v>3588.83</v>
      </c>
      <c r="FV15" s="3">
        <v>3588.83</v>
      </c>
      <c r="FW15" s="3">
        <v>3588.83</v>
      </c>
      <c r="FX15" s="3">
        <v>3588.83</v>
      </c>
      <c r="FY15" s="3">
        <v>3588.83</v>
      </c>
      <c r="FZ15" s="3">
        <v>3588.83</v>
      </c>
      <c r="GA15" s="3">
        <v>3588.83</v>
      </c>
      <c r="GB15" s="3">
        <v>3588.83</v>
      </c>
      <c r="GC15" s="3">
        <v>3588.83</v>
      </c>
      <c r="GD15" s="3">
        <v>3588.83</v>
      </c>
      <c r="GE15" s="3">
        <v>3588.83</v>
      </c>
      <c r="GF15" s="3">
        <v>3588.83</v>
      </c>
      <c r="GG15" s="3">
        <v>3588.83</v>
      </c>
      <c r="GH15" s="3">
        <v>3588.83</v>
      </c>
      <c r="GI15" s="3">
        <v>3588.83</v>
      </c>
      <c r="GJ15" s="3">
        <v>3588.83</v>
      </c>
      <c r="GK15" s="3">
        <v>3588.83</v>
      </c>
      <c r="GL15" s="3">
        <v>3588.83</v>
      </c>
      <c r="GM15" s="3">
        <v>3588.83</v>
      </c>
      <c r="GN15" s="3">
        <v>3588.83</v>
      </c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</row>
    <row r="16" spans="1:236" x14ac:dyDescent="0.2">
      <c r="A16" s="5">
        <v>5620</v>
      </c>
      <c r="B16" s="9" t="s">
        <v>14</v>
      </c>
      <c r="C16" s="9" t="s">
        <v>68</v>
      </c>
      <c r="D16" s="7">
        <v>115</v>
      </c>
      <c r="E16" s="5">
        <v>307.70999999999998</v>
      </c>
      <c r="F16" s="7"/>
      <c r="G16" s="7">
        <v>6114</v>
      </c>
      <c r="H16" s="7"/>
      <c r="I16" s="9" t="s">
        <v>67</v>
      </c>
      <c r="J16" s="9" t="s">
        <v>66</v>
      </c>
      <c r="K16" s="8">
        <v>23507</v>
      </c>
      <c r="L16" s="9" t="s">
        <v>65</v>
      </c>
      <c r="M16" s="7">
        <v>26672</v>
      </c>
      <c r="N16" s="9" t="s">
        <v>64</v>
      </c>
      <c r="O16" s="7" t="s">
        <v>63</v>
      </c>
      <c r="P16" s="9" t="s">
        <v>62</v>
      </c>
      <c r="Q16" s="9"/>
      <c r="R16" s="9" t="s">
        <v>27</v>
      </c>
      <c r="S16" s="7" t="s">
        <v>5</v>
      </c>
      <c r="T16" s="7" t="s">
        <v>61</v>
      </c>
      <c r="U16" s="9" t="s">
        <v>60</v>
      </c>
      <c r="V16" s="9" t="s">
        <v>59</v>
      </c>
      <c r="W16" s="7" t="s">
        <v>1</v>
      </c>
      <c r="X16" s="7" t="s">
        <v>0</v>
      </c>
      <c r="Y16" s="8">
        <v>43112</v>
      </c>
      <c r="Z16" s="7">
        <v>19</v>
      </c>
      <c r="AA16" s="7">
        <v>0</v>
      </c>
      <c r="AB16" s="8">
        <v>48594</v>
      </c>
      <c r="AC16" s="7">
        <v>160</v>
      </c>
      <c r="AD16" s="6">
        <v>6454.34</v>
      </c>
      <c r="AE16" s="7">
        <v>4</v>
      </c>
      <c r="AF16" s="5">
        <v>0</v>
      </c>
      <c r="AG16" s="7"/>
      <c r="AH16" s="6">
        <v>39083.379999999997</v>
      </c>
      <c r="AI16" s="6">
        <f>AH16+AJ16</f>
        <v>222493.12</v>
      </c>
      <c r="AJ16" s="6">
        <v>183409.74</v>
      </c>
      <c r="AK16" s="6" t="str">
        <f>IFERROR(VLOOKUP(CONCATENATE(B16,C16,D16,I16),[1]Elegibilidade!$B$4:$H$58,6,0),"Elegível")</f>
        <v>Inelegível</v>
      </c>
      <c r="AL16" s="6" t="str">
        <f>IFERROR(VLOOKUP(CONCATENATE(B16,C16,D16,I16),[1]Elegibilidade!$B$4:$H$58,7,0),"Elegível")</f>
        <v>1 ou + parcelas &gt; 90 dias</v>
      </c>
      <c r="AM16" s="6" t="b">
        <f>IFERROR(VLOOKUP(CONCATENATE(B16,C16,D16,I16),[1]Elegibilidade!$B$4:$I$58,8,0),"Elegível")</f>
        <v>0</v>
      </c>
      <c r="AN16" s="5">
        <v>198624.58000000002</v>
      </c>
      <c r="AO16" s="3">
        <v>197032.53</v>
      </c>
      <c r="AP16" s="3">
        <v>221868.82</v>
      </c>
      <c r="AQ16" s="4">
        <f>AJ16/AP16</f>
        <v>0.82665847323657282</v>
      </c>
      <c r="AR16" s="3">
        <v>306990.52</v>
      </c>
      <c r="AS16" s="3"/>
      <c r="AT16" s="3"/>
      <c r="AU16" s="3"/>
      <c r="AV16" s="3"/>
      <c r="AW16" s="3"/>
      <c r="AX16" s="3"/>
      <c r="AY16" s="3"/>
      <c r="AZ16" s="3">
        <v>1639.96</v>
      </c>
      <c r="BA16" s="3">
        <v>1625.07</v>
      </c>
      <c r="BB16" s="3">
        <v>1609.89</v>
      </c>
      <c r="BC16" s="3"/>
      <c r="BD16" s="3">
        <v>1579.42</v>
      </c>
      <c r="BE16" s="3">
        <v>1541.56</v>
      </c>
      <c r="BF16" s="3">
        <v>1472.76</v>
      </c>
      <c r="BG16" s="3">
        <v>1472.76</v>
      </c>
      <c r="BH16" s="3">
        <v>1472.76</v>
      </c>
      <c r="BI16" s="3">
        <v>6459</v>
      </c>
      <c r="BJ16" s="3">
        <v>1472.76</v>
      </c>
      <c r="BK16" s="3">
        <v>1472.76</v>
      </c>
      <c r="BL16" s="3">
        <v>1472.76</v>
      </c>
      <c r="BM16" s="3">
        <v>1472.76</v>
      </c>
      <c r="BN16" s="3">
        <v>1472.76</v>
      </c>
      <c r="BO16" s="3">
        <v>1472.76</v>
      </c>
      <c r="BP16" s="3">
        <v>1472.76</v>
      </c>
      <c r="BQ16" s="3">
        <v>1472.76</v>
      </c>
      <c r="BR16" s="3">
        <v>1472.76</v>
      </c>
      <c r="BS16" s="3">
        <v>1472.76</v>
      </c>
      <c r="BT16" s="3">
        <v>1472.76</v>
      </c>
      <c r="BU16" s="3">
        <v>6459</v>
      </c>
      <c r="BV16" s="3">
        <v>1472.76</v>
      </c>
      <c r="BW16" s="3">
        <v>1472.76</v>
      </c>
      <c r="BX16" s="3">
        <v>1472.76</v>
      </c>
      <c r="BY16" s="3">
        <v>1472.76</v>
      </c>
      <c r="BZ16" s="3">
        <v>1472.76</v>
      </c>
      <c r="CA16" s="3">
        <v>1472.76</v>
      </c>
      <c r="CB16" s="3">
        <v>1472.76</v>
      </c>
      <c r="CC16" s="3">
        <v>1472.76</v>
      </c>
      <c r="CD16" s="3">
        <v>1472.76</v>
      </c>
      <c r="CE16" s="3">
        <v>1472.76</v>
      </c>
      <c r="CF16" s="3">
        <v>1472.76</v>
      </c>
      <c r="CG16" s="3">
        <v>6459</v>
      </c>
      <c r="CH16" s="3">
        <v>1472.76</v>
      </c>
      <c r="CI16" s="3">
        <v>1472.76</v>
      </c>
      <c r="CJ16" s="3">
        <v>1472.76</v>
      </c>
      <c r="CK16" s="3">
        <v>1472.76</v>
      </c>
      <c r="CL16" s="3">
        <v>1472.76</v>
      </c>
      <c r="CM16" s="3">
        <v>1472.76</v>
      </c>
      <c r="CN16" s="3">
        <v>1472.76</v>
      </c>
      <c r="CO16" s="3">
        <v>1472.76</v>
      </c>
      <c r="CP16" s="3">
        <v>1472.76</v>
      </c>
      <c r="CQ16" s="3">
        <v>1472.76</v>
      </c>
      <c r="CR16" s="3">
        <v>1472.76</v>
      </c>
      <c r="CS16" s="3">
        <v>6459</v>
      </c>
      <c r="CT16" s="3">
        <v>1472.76</v>
      </c>
      <c r="CU16" s="3">
        <v>1472.76</v>
      </c>
      <c r="CV16" s="3">
        <v>1472.76</v>
      </c>
      <c r="CW16" s="3">
        <v>1472.76</v>
      </c>
      <c r="CX16" s="3">
        <v>1472.76</v>
      </c>
      <c r="CY16" s="3">
        <v>1472.76</v>
      </c>
      <c r="CZ16" s="3">
        <v>1472.76</v>
      </c>
      <c r="DA16" s="3">
        <v>1472.76</v>
      </c>
      <c r="DB16" s="3">
        <v>1472.76</v>
      </c>
      <c r="DC16" s="3">
        <v>1472.76</v>
      </c>
      <c r="DD16" s="3">
        <v>1472.76</v>
      </c>
      <c r="DE16" s="3">
        <v>6459</v>
      </c>
      <c r="DF16" s="3">
        <v>1472.76</v>
      </c>
      <c r="DG16" s="3">
        <v>1472.76</v>
      </c>
      <c r="DH16" s="3">
        <v>1472.76</v>
      </c>
      <c r="DI16" s="3">
        <v>1472.76</v>
      </c>
      <c r="DJ16" s="3">
        <v>1472.76</v>
      </c>
      <c r="DK16" s="3">
        <v>1472.76</v>
      </c>
      <c r="DL16" s="3">
        <v>1472.76</v>
      </c>
      <c r="DM16" s="3">
        <v>1472.76</v>
      </c>
      <c r="DN16" s="3">
        <v>1472.76</v>
      </c>
      <c r="DO16" s="3">
        <v>1472.76</v>
      </c>
      <c r="DP16" s="3">
        <v>1472.76</v>
      </c>
      <c r="DQ16" s="3">
        <v>6459</v>
      </c>
      <c r="DR16" s="3">
        <v>1472.76</v>
      </c>
      <c r="DS16" s="3">
        <v>1472.76</v>
      </c>
      <c r="DT16" s="3">
        <v>1472.76</v>
      </c>
      <c r="DU16" s="3">
        <v>1472.76</v>
      </c>
      <c r="DV16" s="3">
        <v>1472.76</v>
      </c>
      <c r="DW16" s="3">
        <v>1472.76</v>
      </c>
      <c r="DX16" s="3">
        <v>1472.76</v>
      </c>
      <c r="DY16" s="3">
        <v>1472.76</v>
      </c>
      <c r="DZ16" s="3">
        <v>1472.76</v>
      </c>
      <c r="EA16" s="3">
        <v>1472.76</v>
      </c>
      <c r="EB16" s="3">
        <v>1472.76</v>
      </c>
      <c r="EC16" s="3">
        <v>6459</v>
      </c>
      <c r="ED16" s="3">
        <v>1472.76</v>
      </c>
      <c r="EE16" s="3">
        <v>1472.76</v>
      </c>
      <c r="EF16" s="3">
        <v>1472.76</v>
      </c>
      <c r="EG16" s="3">
        <v>1472.76</v>
      </c>
      <c r="EH16" s="3">
        <v>1472.76</v>
      </c>
      <c r="EI16" s="3">
        <v>1472.76</v>
      </c>
      <c r="EJ16" s="3">
        <v>1472.76</v>
      </c>
      <c r="EK16" s="3">
        <v>1472.76</v>
      </c>
      <c r="EL16" s="3">
        <v>1472.76</v>
      </c>
      <c r="EM16" s="3">
        <v>1472.76</v>
      </c>
      <c r="EN16" s="3">
        <v>1472.76</v>
      </c>
      <c r="EO16" s="3">
        <v>6459</v>
      </c>
      <c r="EP16" s="3">
        <v>1472.76</v>
      </c>
      <c r="EQ16" s="3">
        <v>1472.76</v>
      </c>
      <c r="ER16" s="3">
        <v>1472.76</v>
      </c>
      <c r="ES16" s="3">
        <v>1472.76</v>
      </c>
      <c r="ET16" s="3">
        <v>1472.76</v>
      </c>
      <c r="EU16" s="3">
        <v>1472.76</v>
      </c>
      <c r="EV16" s="3">
        <v>1472.76</v>
      </c>
      <c r="EW16" s="3">
        <v>1472.76</v>
      </c>
      <c r="EX16" s="3">
        <v>1472.76</v>
      </c>
      <c r="EY16" s="3">
        <v>1472.76</v>
      </c>
      <c r="EZ16" s="3">
        <v>1472.76</v>
      </c>
      <c r="FA16" s="3">
        <v>6459</v>
      </c>
      <c r="FB16" s="3">
        <v>1472.76</v>
      </c>
      <c r="FC16" s="3">
        <v>1472.76</v>
      </c>
      <c r="FD16" s="3">
        <v>1472.76</v>
      </c>
      <c r="FE16" s="3">
        <v>1472.76</v>
      </c>
      <c r="FF16" s="3">
        <v>1472.76</v>
      </c>
      <c r="FG16" s="3">
        <v>1472.76</v>
      </c>
      <c r="FH16" s="3">
        <v>1472.76</v>
      </c>
      <c r="FI16" s="3">
        <v>1472.76</v>
      </c>
      <c r="FJ16" s="3">
        <v>1472.76</v>
      </c>
      <c r="FK16" s="3">
        <v>1472.76</v>
      </c>
      <c r="FL16" s="3">
        <v>1472.76</v>
      </c>
      <c r="FM16" s="3">
        <v>6459</v>
      </c>
      <c r="FN16" s="3">
        <v>1472.76</v>
      </c>
      <c r="FO16" s="3">
        <v>1472.76</v>
      </c>
      <c r="FP16" s="3">
        <v>1472.76</v>
      </c>
      <c r="FQ16" s="3">
        <v>1472.76</v>
      </c>
      <c r="FR16" s="3">
        <v>1472.76</v>
      </c>
      <c r="FS16" s="3">
        <v>1472.76</v>
      </c>
      <c r="FT16" s="3">
        <v>1472.76</v>
      </c>
      <c r="FU16" s="3">
        <v>1472.76</v>
      </c>
      <c r="FV16" s="3">
        <v>1472.76</v>
      </c>
      <c r="FW16" s="3">
        <v>1472.76</v>
      </c>
      <c r="FX16" s="3">
        <v>1472.76</v>
      </c>
      <c r="FY16" s="3">
        <v>6459</v>
      </c>
      <c r="FZ16" s="3">
        <v>1472.76</v>
      </c>
      <c r="GA16" s="3">
        <v>1472.76</v>
      </c>
      <c r="GB16" s="3">
        <v>1472.76</v>
      </c>
      <c r="GC16" s="3">
        <v>1472.76</v>
      </c>
      <c r="GD16" s="3">
        <v>1472.76</v>
      </c>
      <c r="GE16" s="3">
        <v>1472.76</v>
      </c>
      <c r="GF16" s="3">
        <v>1472.76</v>
      </c>
      <c r="GG16" s="3">
        <v>1472.76</v>
      </c>
      <c r="GH16" s="3">
        <v>1472.76</v>
      </c>
      <c r="GI16" s="3">
        <v>1472.76</v>
      </c>
      <c r="GJ16" s="3">
        <v>1472.76</v>
      </c>
      <c r="GK16" s="3">
        <v>6459</v>
      </c>
      <c r="GL16" s="3">
        <v>1472.76</v>
      </c>
      <c r="GM16" s="3">
        <v>1472.76</v>
      </c>
      <c r="GN16" s="3">
        <v>1472.76</v>
      </c>
      <c r="GO16" s="3">
        <v>1472.76</v>
      </c>
      <c r="GP16" s="3">
        <v>1472.76</v>
      </c>
      <c r="GQ16" s="3">
        <v>1472.76</v>
      </c>
      <c r="GR16" s="3">
        <v>1472.76</v>
      </c>
      <c r="GS16" s="3">
        <v>1472.76</v>
      </c>
      <c r="GT16" s="3">
        <v>1472.76</v>
      </c>
      <c r="GU16" s="3">
        <v>1472.76</v>
      </c>
      <c r="GV16" s="3">
        <v>1472.76</v>
      </c>
      <c r="GW16" s="3">
        <v>6459</v>
      </c>
      <c r="GX16" s="3">
        <v>1472.76</v>
      </c>
      <c r="GY16" s="3">
        <v>1472.76</v>
      </c>
      <c r="GZ16" s="3">
        <v>1472.76</v>
      </c>
      <c r="HA16" s="3">
        <v>1472.76</v>
      </c>
      <c r="HB16" s="3">
        <v>1472.76</v>
      </c>
      <c r="HC16" s="3">
        <v>1472.76</v>
      </c>
      <c r="HD16" s="3">
        <v>1472.76</v>
      </c>
      <c r="HE16" s="3">
        <v>1472.76</v>
      </c>
      <c r="HF16" s="3">
        <v>1472.76</v>
      </c>
      <c r="HG16" s="3">
        <v>1472.76</v>
      </c>
      <c r="HH16" s="3">
        <v>1472.76</v>
      </c>
      <c r="HI16" s="3">
        <v>6459</v>
      </c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</row>
    <row r="17" spans="1:236" x14ac:dyDescent="0.2">
      <c r="A17" s="5">
        <v>5620</v>
      </c>
      <c r="B17" s="9" t="s">
        <v>14</v>
      </c>
      <c r="C17" s="9" t="s">
        <v>13</v>
      </c>
      <c r="D17" s="7">
        <v>1</v>
      </c>
      <c r="E17" s="5">
        <v>530.33000000000004</v>
      </c>
      <c r="F17" s="7"/>
      <c r="G17" s="7">
        <v>5290</v>
      </c>
      <c r="H17" s="7"/>
      <c r="I17" s="9" t="s">
        <v>58</v>
      </c>
      <c r="J17" s="9" t="s">
        <v>57</v>
      </c>
      <c r="K17" s="8">
        <v>27482</v>
      </c>
      <c r="L17" s="9" t="s">
        <v>56</v>
      </c>
      <c r="M17" s="7">
        <v>28841</v>
      </c>
      <c r="N17" s="9" t="s">
        <v>55</v>
      </c>
      <c r="O17" s="7" t="s">
        <v>54</v>
      </c>
      <c r="P17" s="9" t="s">
        <v>53</v>
      </c>
      <c r="Q17" s="9" t="s">
        <v>52</v>
      </c>
      <c r="R17" s="9" t="s">
        <v>51</v>
      </c>
      <c r="S17" s="7" t="s">
        <v>50</v>
      </c>
      <c r="T17" s="7" t="s">
        <v>49</v>
      </c>
      <c r="U17" s="9" t="s">
        <v>48</v>
      </c>
      <c r="V17" s="9" t="s">
        <v>47</v>
      </c>
      <c r="W17" s="7" t="s">
        <v>1</v>
      </c>
      <c r="X17" s="7" t="s">
        <v>0</v>
      </c>
      <c r="Y17" s="8">
        <v>42642</v>
      </c>
      <c r="Z17" s="7">
        <v>34</v>
      </c>
      <c r="AA17" s="7">
        <v>0</v>
      </c>
      <c r="AB17" s="8">
        <v>48136</v>
      </c>
      <c r="AC17" s="7">
        <v>101</v>
      </c>
      <c r="AD17" s="6">
        <v>2438.77</v>
      </c>
      <c r="AE17" s="7">
        <v>1</v>
      </c>
      <c r="AF17" s="5">
        <v>0</v>
      </c>
      <c r="AG17" s="7"/>
      <c r="AH17" s="6">
        <v>255976.76</v>
      </c>
      <c r="AI17" s="6">
        <f>AH17+AJ17</f>
        <v>408701.32</v>
      </c>
      <c r="AJ17" s="6">
        <v>152724.56</v>
      </c>
      <c r="AK17" s="6" t="str">
        <f>IFERROR(VLOOKUP(CONCATENATE(B17,C17,D17,I17),[1]Elegibilidade!$B$4:$H$58,6,0),"Elegível")</f>
        <v>Inelegível</v>
      </c>
      <c r="AL17" s="6" t="str">
        <f>IFERROR(VLOOKUP(CONCATENATE(B17,C17,D17,I17),[1]Elegibilidade!$B$4:$H$58,7,0),"Elegível")</f>
        <v>1 ou + parcelas &gt; 30 dias</v>
      </c>
      <c r="AM17" s="6" t="b">
        <f>IFERROR(VLOOKUP(CONCATENATE(B17,C17,D17,I17),[1]Elegibilidade!$B$4:$I$58,8,0),"Elegível")</f>
        <v>0</v>
      </c>
      <c r="AN17" s="5">
        <v>198624.58000000002</v>
      </c>
      <c r="AO17" s="3">
        <v>313589.40000000002</v>
      </c>
      <c r="AP17" s="3">
        <v>383323.16000000003</v>
      </c>
      <c r="AQ17" s="4">
        <f>AJ17/AP17</f>
        <v>0.39842246943805842</v>
      </c>
      <c r="AR17" s="3">
        <v>234369.78</v>
      </c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>
        <v>2438.77</v>
      </c>
      <c r="BD17" s="3"/>
      <c r="BE17" s="3">
        <v>2358.64</v>
      </c>
      <c r="BF17" s="3">
        <v>2297.14</v>
      </c>
      <c r="BG17" s="3">
        <v>2297.14</v>
      </c>
      <c r="BH17" s="3">
        <v>2297.14</v>
      </c>
      <c r="BI17" s="3">
        <v>2297.14</v>
      </c>
      <c r="BJ17" s="3">
        <v>2297.14</v>
      </c>
      <c r="BK17" s="3">
        <v>2297.14</v>
      </c>
      <c r="BL17" s="3">
        <v>2297.14</v>
      </c>
      <c r="BM17" s="3">
        <v>2297.14</v>
      </c>
      <c r="BN17" s="3">
        <v>2297.14</v>
      </c>
      <c r="BO17" s="3">
        <v>2297.14</v>
      </c>
      <c r="BP17" s="3">
        <v>2297.14</v>
      </c>
      <c r="BQ17" s="3">
        <v>2297.14</v>
      </c>
      <c r="BR17" s="3">
        <v>2297.14</v>
      </c>
      <c r="BS17" s="3">
        <v>2297.14</v>
      </c>
      <c r="BT17" s="3">
        <v>2297.14</v>
      </c>
      <c r="BU17" s="3">
        <v>2297.14</v>
      </c>
      <c r="BV17" s="3">
        <v>2297.14</v>
      </c>
      <c r="BW17" s="3">
        <v>2297.14</v>
      </c>
      <c r="BX17" s="3">
        <v>2297.14</v>
      </c>
      <c r="BY17" s="3">
        <v>2297.14</v>
      </c>
      <c r="BZ17" s="3">
        <v>2297.14</v>
      </c>
      <c r="CA17" s="3">
        <v>2297.14</v>
      </c>
      <c r="CB17" s="3">
        <v>2297.14</v>
      </c>
      <c r="CC17" s="3">
        <v>2297.14</v>
      </c>
      <c r="CD17" s="3">
        <v>2297.14</v>
      </c>
      <c r="CE17" s="3">
        <v>2297.14</v>
      </c>
      <c r="CF17" s="3">
        <v>2297.14</v>
      </c>
      <c r="CG17" s="3">
        <v>2297.14</v>
      </c>
      <c r="CH17" s="3">
        <v>2297.14</v>
      </c>
      <c r="CI17" s="3">
        <v>2297.14</v>
      </c>
      <c r="CJ17" s="3">
        <v>2297.14</v>
      </c>
      <c r="CK17" s="3">
        <v>2297.14</v>
      </c>
      <c r="CL17" s="3">
        <v>2297.14</v>
      </c>
      <c r="CM17" s="3">
        <v>2297.14</v>
      </c>
      <c r="CN17" s="3">
        <v>2297.14</v>
      </c>
      <c r="CO17" s="3">
        <v>2297.14</v>
      </c>
      <c r="CP17" s="3">
        <v>2297.14</v>
      </c>
      <c r="CQ17" s="3">
        <v>2297.14</v>
      </c>
      <c r="CR17" s="3">
        <v>2297.14</v>
      </c>
      <c r="CS17" s="3">
        <v>2297.14</v>
      </c>
      <c r="CT17" s="3">
        <v>2297.14</v>
      </c>
      <c r="CU17" s="3">
        <v>2297.14</v>
      </c>
      <c r="CV17" s="3">
        <v>2297.14</v>
      </c>
      <c r="CW17" s="3">
        <v>2297.14</v>
      </c>
      <c r="CX17" s="3">
        <v>2297.14</v>
      </c>
      <c r="CY17" s="3">
        <v>2297.14</v>
      </c>
      <c r="CZ17" s="3">
        <v>2297.14</v>
      </c>
      <c r="DA17" s="3">
        <v>2297.14</v>
      </c>
      <c r="DB17" s="3">
        <v>2297.14</v>
      </c>
      <c r="DC17" s="3">
        <v>2297.14</v>
      </c>
      <c r="DD17" s="3">
        <v>2297.14</v>
      </c>
      <c r="DE17" s="3">
        <v>2297.14</v>
      </c>
      <c r="DF17" s="3">
        <v>2297.14</v>
      </c>
      <c r="DG17" s="3">
        <v>2297.14</v>
      </c>
      <c r="DH17" s="3">
        <v>2297.14</v>
      </c>
      <c r="DI17" s="3">
        <v>2297.14</v>
      </c>
      <c r="DJ17" s="3">
        <v>2297.14</v>
      </c>
      <c r="DK17" s="3">
        <v>2297.14</v>
      </c>
      <c r="DL17" s="3">
        <v>2297.14</v>
      </c>
      <c r="DM17" s="3">
        <v>2297.14</v>
      </c>
      <c r="DN17" s="3">
        <v>2297.14</v>
      </c>
      <c r="DO17" s="3">
        <v>2297.14</v>
      </c>
      <c r="DP17" s="3">
        <v>2297.14</v>
      </c>
      <c r="DQ17" s="3">
        <v>2297.14</v>
      </c>
      <c r="DR17" s="3">
        <v>2297.14</v>
      </c>
      <c r="DS17" s="3">
        <v>2297.14</v>
      </c>
      <c r="DT17" s="3">
        <v>2297.14</v>
      </c>
      <c r="DU17" s="3">
        <v>2297.14</v>
      </c>
      <c r="DV17" s="3">
        <v>2297.14</v>
      </c>
      <c r="DW17" s="3">
        <v>2297.14</v>
      </c>
      <c r="DX17" s="3">
        <v>2297.14</v>
      </c>
      <c r="DY17" s="3">
        <v>2297.14</v>
      </c>
      <c r="DZ17" s="3">
        <v>2297.14</v>
      </c>
      <c r="EA17" s="3">
        <v>2297.14</v>
      </c>
      <c r="EB17" s="3">
        <v>2297.14</v>
      </c>
      <c r="EC17" s="3">
        <v>2297.14</v>
      </c>
      <c r="ED17" s="3">
        <v>2297.14</v>
      </c>
      <c r="EE17" s="3">
        <v>2297.14</v>
      </c>
      <c r="EF17" s="3">
        <v>2297.14</v>
      </c>
      <c r="EG17" s="3">
        <v>2297.14</v>
      </c>
      <c r="EH17" s="3">
        <v>2297.14</v>
      </c>
      <c r="EI17" s="3">
        <v>2297.14</v>
      </c>
      <c r="EJ17" s="3">
        <v>2297.14</v>
      </c>
      <c r="EK17" s="3">
        <v>2297.14</v>
      </c>
      <c r="EL17" s="3">
        <v>2297.14</v>
      </c>
      <c r="EM17" s="3">
        <v>2297.14</v>
      </c>
      <c r="EN17" s="3">
        <v>2297.14</v>
      </c>
      <c r="EO17" s="3">
        <v>2297.14</v>
      </c>
      <c r="EP17" s="3">
        <v>2297.14</v>
      </c>
      <c r="EQ17" s="3">
        <v>2297.14</v>
      </c>
      <c r="ER17" s="3">
        <v>2297.14</v>
      </c>
      <c r="ES17" s="3">
        <v>2297.14</v>
      </c>
      <c r="ET17" s="3">
        <v>2297.14</v>
      </c>
      <c r="EU17" s="3">
        <v>2297.14</v>
      </c>
      <c r="EV17" s="3">
        <v>2297.14</v>
      </c>
      <c r="EW17" s="3">
        <v>2297.14</v>
      </c>
      <c r="EX17" s="3">
        <v>2297.14</v>
      </c>
      <c r="EY17" s="3">
        <v>2297.14</v>
      </c>
      <c r="EZ17" s="3">
        <v>2297.14</v>
      </c>
      <c r="FA17" s="3">
        <v>2297.14</v>
      </c>
      <c r="FB17" s="3">
        <v>2297.14</v>
      </c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</row>
    <row r="18" spans="1:236" x14ac:dyDescent="0.2">
      <c r="A18" s="5">
        <v>5620</v>
      </c>
      <c r="B18" s="9" t="s">
        <v>14</v>
      </c>
      <c r="C18" s="9" t="s">
        <v>13</v>
      </c>
      <c r="D18" s="7">
        <v>2</v>
      </c>
      <c r="E18" s="5">
        <v>300</v>
      </c>
      <c r="F18" s="7"/>
      <c r="G18" s="7">
        <v>5291</v>
      </c>
      <c r="H18" s="7"/>
      <c r="I18" s="9" t="s">
        <v>58</v>
      </c>
      <c r="J18" s="9" t="s">
        <v>57</v>
      </c>
      <c r="K18" s="8">
        <v>27482</v>
      </c>
      <c r="L18" s="9" t="s">
        <v>56</v>
      </c>
      <c r="M18" s="7">
        <v>28841</v>
      </c>
      <c r="N18" s="9" t="s">
        <v>55</v>
      </c>
      <c r="O18" s="7" t="s">
        <v>54</v>
      </c>
      <c r="P18" s="9" t="s">
        <v>53</v>
      </c>
      <c r="Q18" s="9" t="s">
        <v>52</v>
      </c>
      <c r="R18" s="9" t="s">
        <v>51</v>
      </c>
      <c r="S18" s="7" t="s">
        <v>50</v>
      </c>
      <c r="T18" s="7" t="s">
        <v>49</v>
      </c>
      <c r="U18" s="9" t="s">
        <v>48</v>
      </c>
      <c r="V18" s="9" t="s">
        <v>47</v>
      </c>
      <c r="W18" s="7" t="s">
        <v>1</v>
      </c>
      <c r="X18" s="7" t="s">
        <v>0</v>
      </c>
      <c r="Y18" s="8">
        <v>42642</v>
      </c>
      <c r="Z18" s="7">
        <v>34</v>
      </c>
      <c r="AA18" s="7">
        <v>0</v>
      </c>
      <c r="AB18" s="8">
        <v>48136</v>
      </c>
      <c r="AC18" s="7">
        <v>94</v>
      </c>
      <c r="AD18" s="6">
        <v>1914.68</v>
      </c>
      <c r="AE18" s="7">
        <v>1</v>
      </c>
      <c r="AF18" s="5">
        <v>0</v>
      </c>
      <c r="AG18" s="7"/>
      <c r="AH18" s="6">
        <v>139392.78</v>
      </c>
      <c r="AI18" s="6">
        <f>AH18+AJ18</f>
        <v>254063.75</v>
      </c>
      <c r="AJ18" s="6">
        <v>114670.97</v>
      </c>
      <c r="AK18" s="6" t="str">
        <f>IFERROR(VLOOKUP(CONCATENATE(B18,C18,D18,I18),[1]Elegibilidade!$B$4:$H$58,6,0),"Elegível")</f>
        <v>Inelegível</v>
      </c>
      <c r="AL18" s="6" t="str">
        <f>IFERROR(VLOOKUP(CONCATENATE(B18,C18,D18,I18),[1]Elegibilidade!$B$4:$H$58,7,0),"Elegível")</f>
        <v>1 ou + parcelas &gt; 30 dias</v>
      </c>
      <c r="AM18" s="6" t="b">
        <f>IFERROR(VLOOKUP(CONCATENATE(B18,C18,D18,I18),[1]Elegibilidade!$B$4:$I$58,8,0),"Elegível")</f>
        <v>0</v>
      </c>
      <c r="AN18" s="5">
        <v>198624.58000000002</v>
      </c>
      <c r="AO18" s="3">
        <v>177393.80000000002</v>
      </c>
      <c r="AP18" s="3">
        <v>232899.48</v>
      </c>
      <c r="AQ18" s="4">
        <f>AJ18/AP18</f>
        <v>0.49236249904894591</v>
      </c>
      <c r="AR18" s="3">
        <v>170990.65</v>
      </c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>
        <v>1914.68</v>
      </c>
      <c r="BD18" s="3"/>
      <c r="BE18" s="3">
        <v>1851.75</v>
      </c>
      <c r="BF18" s="3">
        <v>1799.3500000000001</v>
      </c>
      <c r="BG18" s="3">
        <v>1799.3500000000001</v>
      </c>
      <c r="BH18" s="3">
        <v>1799.3500000000001</v>
      </c>
      <c r="BI18" s="3">
        <v>1799.3500000000001</v>
      </c>
      <c r="BJ18" s="3">
        <v>1799.3500000000001</v>
      </c>
      <c r="BK18" s="3">
        <v>1799.3500000000001</v>
      </c>
      <c r="BL18" s="3">
        <v>1799.3500000000001</v>
      </c>
      <c r="BM18" s="3">
        <v>1799.3500000000001</v>
      </c>
      <c r="BN18" s="3">
        <v>1799.3500000000001</v>
      </c>
      <c r="BO18" s="3">
        <v>1799.3500000000001</v>
      </c>
      <c r="BP18" s="3">
        <v>1799.3500000000001</v>
      </c>
      <c r="BQ18" s="3">
        <v>1799.3500000000001</v>
      </c>
      <c r="BR18" s="3">
        <v>1799.3500000000001</v>
      </c>
      <c r="BS18" s="3">
        <v>1799.3500000000001</v>
      </c>
      <c r="BT18" s="3">
        <v>1799.3500000000001</v>
      </c>
      <c r="BU18" s="3">
        <v>1799.3500000000001</v>
      </c>
      <c r="BV18" s="3">
        <v>1799.3500000000001</v>
      </c>
      <c r="BW18" s="3">
        <v>1799.3500000000001</v>
      </c>
      <c r="BX18" s="3">
        <v>1799.3500000000001</v>
      </c>
      <c r="BY18" s="3">
        <v>1799.3500000000001</v>
      </c>
      <c r="BZ18" s="3">
        <v>1799.3500000000001</v>
      </c>
      <c r="CA18" s="3">
        <v>1799.3500000000001</v>
      </c>
      <c r="CB18" s="3">
        <v>1799.3500000000001</v>
      </c>
      <c r="CC18" s="3">
        <v>1799.3500000000001</v>
      </c>
      <c r="CD18" s="3">
        <v>1799.3500000000001</v>
      </c>
      <c r="CE18" s="3">
        <v>1799.3500000000001</v>
      </c>
      <c r="CF18" s="3">
        <v>1799.3500000000001</v>
      </c>
      <c r="CG18" s="3">
        <v>1799.3500000000001</v>
      </c>
      <c r="CH18" s="3">
        <v>1799.3500000000001</v>
      </c>
      <c r="CI18" s="3">
        <v>1799.3500000000001</v>
      </c>
      <c r="CJ18" s="3">
        <v>1799.3500000000001</v>
      </c>
      <c r="CK18" s="3">
        <v>1799.3500000000001</v>
      </c>
      <c r="CL18" s="3">
        <v>1799.3500000000001</v>
      </c>
      <c r="CM18" s="3">
        <v>1799.3500000000001</v>
      </c>
      <c r="CN18" s="3">
        <v>1799.3500000000001</v>
      </c>
      <c r="CO18" s="3">
        <v>1799.3500000000001</v>
      </c>
      <c r="CP18" s="3">
        <v>1799.3500000000001</v>
      </c>
      <c r="CQ18" s="3">
        <v>1799.3500000000001</v>
      </c>
      <c r="CR18" s="3">
        <v>1799.3500000000001</v>
      </c>
      <c r="CS18" s="3">
        <v>1799.3500000000001</v>
      </c>
      <c r="CT18" s="3">
        <v>1799.3500000000001</v>
      </c>
      <c r="CU18" s="3">
        <v>1799.3500000000001</v>
      </c>
      <c r="CV18" s="3">
        <v>1799.3500000000001</v>
      </c>
      <c r="CW18" s="3">
        <v>1799.3500000000001</v>
      </c>
      <c r="CX18" s="3">
        <v>1799.3500000000001</v>
      </c>
      <c r="CY18" s="3">
        <v>1799.3500000000001</v>
      </c>
      <c r="CZ18" s="3">
        <v>1799.3500000000001</v>
      </c>
      <c r="DA18" s="3">
        <v>1799.3500000000001</v>
      </c>
      <c r="DB18" s="3">
        <v>1799.3500000000001</v>
      </c>
      <c r="DC18" s="3">
        <v>1799.3500000000001</v>
      </c>
      <c r="DD18" s="3">
        <v>1799.3500000000001</v>
      </c>
      <c r="DE18" s="3">
        <v>1799.3500000000001</v>
      </c>
      <c r="DF18" s="3">
        <v>1799.3500000000001</v>
      </c>
      <c r="DG18" s="3">
        <v>1799.3500000000001</v>
      </c>
      <c r="DH18" s="3">
        <v>1799.3500000000001</v>
      </c>
      <c r="DI18" s="3">
        <v>1799.3500000000001</v>
      </c>
      <c r="DJ18" s="3">
        <v>1799.3500000000001</v>
      </c>
      <c r="DK18" s="3">
        <v>1799.3500000000001</v>
      </c>
      <c r="DL18" s="3">
        <v>1799.3500000000001</v>
      </c>
      <c r="DM18" s="3">
        <v>1799.3500000000001</v>
      </c>
      <c r="DN18" s="3">
        <v>1799.3500000000001</v>
      </c>
      <c r="DO18" s="3">
        <v>1799.3500000000001</v>
      </c>
      <c r="DP18" s="3">
        <v>1799.3500000000001</v>
      </c>
      <c r="DQ18" s="3">
        <v>1799.3500000000001</v>
      </c>
      <c r="DR18" s="3">
        <v>1799.3500000000001</v>
      </c>
      <c r="DS18" s="3">
        <v>1799.3500000000001</v>
      </c>
      <c r="DT18" s="3">
        <v>1799.3500000000001</v>
      </c>
      <c r="DU18" s="3">
        <v>1799.3500000000001</v>
      </c>
      <c r="DV18" s="3">
        <v>1799.3500000000001</v>
      </c>
      <c r="DW18" s="3">
        <v>1799.3500000000001</v>
      </c>
      <c r="DX18" s="3">
        <v>1799.3500000000001</v>
      </c>
      <c r="DY18" s="3">
        <v>1799.3500000000001</v>
      </c>
      <c r="DZ18" s="3">
        <v>1799.3500000000001</v>
      </c>
      <c r="EA18" s="3">
        <v>1799.3500000000001</v>
      </c>
      <c r="EB18" s="3">
        <v>1799.3500000000001</v>
      </c>
      <c r="EC18" s="3">
        <v>1799.3500000000001</v>
      </c>
      <c r="ED18" s="3">
        <v>1799.3500000000001</v>
      </c>
      <c r="EE18" s="3">
        <v>1799.3500000000001</v>
      </c>
      <c r="EF18" s="3">
        <v>1799.3500000000001</v>
      </c>
      <c r="EG18" s="3">
        <v>1799.3500000000001</v>
      </c>
      <c r="EH18" s="3">
        <v>1799.3500000000001</v>
      </c>
      <c r="EI18" s="3">
        <v>1799.3500000000001</v>
      </c>
      <c r="EJ18" s="3">
        <v>1799.3500000000001</v>
      </c>
      <c r="EK18" s="3">
        <v>1799.3500000000001</v>
      </c>
      <c r="EL18" s="3">
        <v>1799.3500000000001</v>
      </c>
      <c r="EM18" s="3">
        <v>1799.3500000000001</v>
      </c>
      <c r="EN18" s="3">
        <v>1799.3500000000001</v>
      </c>
      <c r="EO18" s="3">
        <v>1799.3500000000001</v>
      </c>
      <c r="EP18" s="3">
        <v>1799.3500000000001</v>
      </c>
      <c r="EQ18" s="3">
        <v>1799.3500000000001</v>
      </c>
      <c r="ER18" s="3">
        <v>1799.3500000000001</v>
      </c>
      <c r="ES18" s="3">
        <v>1799.3500000000001</v>
      </c>
      <c r="ET18" s="3">
        <v>1799.3500000000001</v>
      </c>
      <c r="EU18" s="3">
        <v>1799.3500000000001</v>
      </c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</row>
    <row r="19" spans="1:236" x14ac:dyDescent="0.2">
      <c r="A19" s="5">
        <v>5620</v>
      </c>
      <c r="B19" s="9" t="s">
        <v>14</v>
      </c>
      <c r="C19" s="9" t="s">
        <v>13</v>
      </c>
      <c r="D19" s="7">
        <v>8</v>
      </c>
      <c r="E19" s="5">
        <v>300</v>
      </c>
      <c r="F19" s="7"/>
      <c r="G19" s="7">
        <v>5297</v>
      </c>
      <c r="H19" s="7"/>
      <c r="I19" s="9" t="s">
        <v>46</v>
      </c>
      <c r="J19" s="9" t="s">
        <v>45</v>
      </c>
      <c r="K19" s="8">
        <v>31177</v>
      </c>
      <c r="L19" s="9" t="s">
        <v>44</v>
      </c>
      <c r="M19" s="7">
        <v>29775</v>
      </c>
      <c r="N19" s="9" t="s">
        <v>43</v>
      </c>
      <c r="O19" s="7" t="s">
        <v>42</v>
      </c>
      <c r="P19" s="9" t="s">
        <v>41</v>
      </c>
      <c r="Q19" s="9" t="s">
        <v>40</v>
      </c>
      <c r="R19" s="9" t="s">
        <v>39</v>
      </c>
      <c r="S19" s="7" t="s">
        <v>38</v>
      </c>
      <c r="T19" s="7" t="s">
        <v>37</v>
      </c>
      <c r="U19" s="9" t="s">
        <v>36</v>
      </c>
      <c r="V19" s="9" t="s">
        <v>35</v>
      </c>
      <c r="W19" s="7" t="s">
        <v>1</v>
      </c>
      <c r="X19" s="7" t="s">
        <v>0</v>
      </c>
      <c r="Y19" s="8">
        <v>42646</v>
      </c>
      <c r="Z19" s="7">
        <v>34</v>
      </c>
      <c r="AA19" s="7">
        <v>0</v>
      </c>
      <c r="AB19" s="8">
        <v>48319</v>
      </c>
      <c r="AC19" s="7">
        <v>151</v>
      </c>
      <c r="AD19" s="6">
        <v>10804.33</v>
      </c>
      <c r="AE19" s="7">
        <v>5</v>
      </c>
      <c r="AF19" s="5">
        <v>0</v>
      </c>
      <c r="AG19" s="7"/>
      <c r="AH19" s="6">
        <v>82821.259999999995</v>
      </c>
      <c r="AI19" s="6">
        <f>AH19+AJ19</f>
        <v>255200.65000000002</v>
      </c>
      <c r="AJ19" s="6">
        <v>172379.39</v>
      </c>
      <c r="AK19" s="6" t="str">
        <f>IFERROR(VLOOKUP(CONCATENATE(B19,C19,D19,I19),[1]Elegibilidade!$B$4:$H$58,6,0),"Elegível")</f>
        <v>Inelegível</v>
      </c>
      <c r="AL19" s="6" t="str">
        <f>IFERROR(VLOOKUP(CONCATENATE(B19,C19,D19,I19),[1]Elegibilidade!$B$4:$H$58,7,0),"Elegível")</f>
        <v>1 ou + parcelas &gt; 90 dias</v>
      </c>
      <c r="AM19" s="6" t="b">
        <f>IFERROR(VLOOKUP(CONCATENATE(B19,C19,D19,I19),[1]Elegibilidade!$B$4:$I$58,8,0),"Elegível")</f>
        <v>0</v>
      </c>
      <c r="AN19" s="5">
        <v>198624.58000000002</v>
      </c>
      <c r="AO19" s="3">
        <v>177393.03</v>
      </c>
      <c r="AP19" s="3">
        <v>243816.6</v>
      </c>
      <c r="AQ19" s="4">
        <f>AJ19/AP19</f>
        <v>0.7070043221011203</v>
      </c>
      <c r="AR19" s="3">
        <v>304709.08</v>
      </c>
      <c r="AS19" s="3"/>
      <c r="AT19" s="3"/>
      <c r="AU19" s="3"/>
      <c r="AV19" s="3"/>
      <c r="AW19" s="3"/>
      <c r="AX19" s="3"/>
      <c r="AY19" s="3"/>
      <c r="AZ19" s="3">
        <v>2202.4299999999998</v>
      </c>
      <c r="BA19" s="3">
        <v>2181.7600000000002</v>
      </c>
      <c r="BB19" s="3">
        <v>2160.61</v>
      </c>
      <c r="BC19" s="3">
        <v>2140.5700000000002</v>
      </c>
      <c r="BD19" s="3">
        <v>2118.96</v>
      </c>
      <c r="BE19" s="3">
        <v>2070.35</v>
      </c>
      <c r="BF19" s="3">
        <v>2004.23</v>
      </c>
      <c r="BG19" s="3">
        <v>2004.23</v>
      </c>
      <c r="BH19" s="3">
        <v>2004.23</v>
      </c>
      <c r="BI19" s="3">
        <v>2004.23</v>
      </c>
      <c r="BJ19" s="3">
        <v>2004.23</v>
      </c>
      <c r="BK19" s="3">
        <v>2004.23</v>
      </c>
      <c r="BL19" s="3">
        <v>2004.23</v>
      </c>
      <c r="BM19" s="3">
        <v>2004.23</v>
      </c>
      <c r="BN19" s="3">
        <v>2004.23</v>
      </c>
      <c r="BO19" s="3">
        <v>2004.23</v>
      </c>
      <c r="BP19" s="3">
        <v>2004.23</v>
      </c>
      <c r="BQ19" s="3">
        <v>2004.23</v>
      </c>
      <c r="BR19" s="3">
        <v>2004.23</v>
      </c>
      <c r="BS19" s="3">
        <v>2004.23</v>
      </c>
      <c r="BT19" s="3">
        <v>2004.23</v>
      </c>
      <c r="BU19" s="3">
        <v>2004.23</v>
      </c>
      <c r="BV19" s="3">
        <v>2004.23</v>
      </c>
      <c r="BW19" s="3">
        <v>2004.23</v>
      </c>
      <c r="BX19" s="3">
        <v>2004.23</v>
      </c>
      <c r="BY19" s="3">
        <v>2004.23</v>
      </c>
      <c r="BZ19" s="3">
        <v>2004.23</v>
      </c>
      <c r="CA19" s="3">
        <v>2004.23</v>
      </c>
      <c r="CB19" s="3">
        <v>2004.23</v>
      </c>
      <c r="CC19" s="3">
        <v>2004.23</v>
      </c>
      <c r="CD19" s="3">
        <v>2004.23</v>
      </c>
      <c r="CE19" s="3">
        <v>2004.23</v>
      </c>
      <c r="CF19" s="3">
        <v>2004.23</v>
      </c>
      <c r="CG19" s="3">
        <v>2004.23</v>
      </c>
      <c r="CH19" s="3">
        <v>2004.23</v>
      </c>
      <c r="CI19" s="3">
        <v>2004.23</v>
      </c>
      <c r="CJ19" s="3">
        <v>2004.23</v>
      </c>
      <c r="CK19" s="3">
        <v>2004.23</v>
      </c>
      <c r="CL19" s="3">
        <v>2004.23</v>
      </c>
      <c r="CM19" s="3">
        <v>2004.23</v>
      </c>
      <c r="CN19" s="3">
        <v>2004.23</v>
      </c>
      <c r="CO19" s="3">
        <v>2004.23</v>
      </c>
      <c r="CP19" s="3">
        <v>2004.23</v>
      </c>
      <c r="CQ19" s="3">
        <v>2004.23</v>
      </c>
      <c r="CR19" s="3">
        <v>2004.23</v>
      </c>
      <c r="CS19" s="3">
        <v>2004.23</v>
      </c>
      <c r="CT19" s="3">
        <v>2004.23</v>
      </c>
      <c r="CU19" s="3">
        <v>2004.23</v>
      </c>
      <c r="CV19" s="3">
        <v>2004.23</v>
      </c>
      <c r="CW19" s="3">
        <v>2004.23</v>
      </c>
      <c r="CX19" s="3">
        <v>2004.23</v>
      </c>
      <c r="CY19" s="3">
        <v>2004.23</v>
      </c>
      <c r="CZ19" s="3">
        <v>2004.23</v>
      </c>
      <c r="DA19" s="3">
        <v>2004.23</v>
      </c>
      <c r="DB19" s="3">
        <v>2004.23</v>
      </c>
      <c r="DC19" s="3">
        <v>2004.23</v>
      </c>
      <c r="DD19" s="3">
        <v>2004.23</v>
      </c>
      <c r="DE19" s="3">
        <v>2004.23</v>
      </c>
      <c r="DF19" s="3">
        <v>2004.23</v>
      </c>
      <c r="DG19" s="3">
        <v>2004.23</v>
      </c>
      <c r="DH19" s="3">
        <v>2004.23</v>
      </c>
      <c r="DI19" s="3">
        <v>2004.23</v>
      </c>
      <c r="DJ19" s="3">
        <v>2004.23</v>
      </c>
      <c r="DK19" s="3">
        <v>2004.23</v>
      </c>
      <c r="DL19" s="3">
        <v>2004.23</v>
      </c>
      <c r="DM19" s="3">
        <v>2004.23</v>
      </c>
      <c r="DN19" s="3">
        <v>2004.23</v>
      </c>
      <c r="DO19" s="3">
        <v>2004.23</v>
      </c>
      <c r="DP19" s="3">
        <v>2004.23</v>
      </c>
      <c r="DQ19" s="3">
        <v>2004.23</v>
      </c>
      <c r="DR19" s="3">
        <v>2004.23</v>
      </c>
      <c r="DS19" s="3">
        <v>2004.23</v>
      </c>
      <c r="DT19" s="3">
        <v>2004.23</v>
      </c>
      <c r="DU19" s="3">
        <v>2004.23</v>
      </c>
      <c r="DV19" s="3">
        <v>2004.23</v>
      </c>
      <c r="DW19" s="3">
        <v>2004.23</v>
      </c>
      <c r="DX19" s="3">
        <v>2004.23</v>
      </c>
      <c r="DY19" s="3">
        <v>2004.23</v>
      </c>
      <c r="DZ19" s="3">
        <v>2004.23</v>
      </c>
      <c r="EA19" s="3">
        <v>2004.23</v>
      </c>
      <c r="EB19" s="3">
        <v>2004.23</v>
      </c>
      <c r="EC19" s="3">
        <v>2004.23</v>
      </c>
      <c r="ED19" s="3">
        <v>2004.23</v>
      </c>
      <c r="EE19" s="3">
        <v>2004.23</v>
      </c>
      <c r="EF19" s="3">
        <v>2004.23</v>
      </c>
      <c r="EG19" s="3">
        <v>2004.23</v>
      </c>
      <c r="EH19" s="3">
        <v>2004.23</v>
      </c>
      <c r="EI19" s="3">
        <v>2004.23</v>
      </c>
      <c r="EJ19" s="3">
        <v>2004.23</v>
      </c>
      <c r="EK19" s="3">
        <v>2004.23</v>
      </c>
      <c r="EL19" s="3">
        <v>2004.23</v>
      </c>
      <c r="EM19" s="3">
        <v>2004.23</v>
      </c>
      <c r="EN19" s="3">
        <v>2004.23</v>
      </c>
      <c r="EO19" s="3">
        <v>2004.23</v>
      </c>
      <c r="EP19" s="3">
        <v>2004.23</v>
      </c>
      <c r="EQ19" s="3">
        <v>2004.23</v>
      </c>
      <c r="ER19" s="3">
        <v>2004.23</v>
      </c>
      <c r="ES19" s="3">
        <v>2004.23</v>
      </c>
      <c r="ET19" s="3">
        <v>2004.23</v>
      </c>
      <c r="EU19" s="3">
        <v>2004.23</v>
      </c>
      <c r="EV19" s="3">
        <v>2004.23</v>
      </c>
      <c r="EW19" s="3">
        <v>2004.23</v>
      </c>
      <c r="EX19" s="3">
        <v>2004.23</v>
      </c>
      <c r="EY19" s="3">
        <v>2004.23</v>
      </c>
      <c r="EZ19" s="3">
        <v>2004.23</v>
      </c>
      <c r="FA19" s="3">
        <v>2004.23</v>
      </c>
      <c r="FB19" s="3">
        <v>2004.23</v>
      </c>
      <c r="FC19" s="3">
        <v>2004.23</v>
      </c>
      <c r="FD19" s="3">
        <v>2004.23</v>
      </c>
      <c r="FE19" s="3">
        <v>2004.23</v>
      </c>
      <c r="FF19" s="3">
        <v>2004.23</v>
      </c>
      <c r="FG19" s="3">
        <v>2004.23</v>
      </c>
      <c r="FH19" s="3">
        <v>2004.23</v>
      </c>
      <c r="FI19" s="3">
        <v>2004.23</v>
      </c>
      <c r="FJ19" s="3">
        <v>2004.23</v>
      </c>
      <c r="FK19" s="3">
        <v>2004.23</v>
      </c>
      <c r="FL19" s="3">
        <v>2004.23</v>
      </c>
      <c r="FM19" s="3">
        <v>2004.23</v>
      </c>
      <c r="FN19" s="3">
        <v>2004.23</v>
      </c>
      <c r="FO19" s="3">
        <v>2004.23</v>
      </c>
      <c r="FP19" s="3">
        <v>2004.23</v>
      </c>
      <c r="FQ19" s="3">
        <v>2004.23</v>
      </c>
      <c r="FR19" s="3">
        <v>2004.23</v>
      </c>
      <c r="FS19" s="3">
        <v>2004.23</v>
      </c>
      <c r="FT19" s="3">
        <v>2004.23</v>
      </c>
      <c r="FU19" s="3">
        <v>2004.23</v>
      </c>
      <c r="FV19" s="3">
        <v>2004.23</v>
      </c>
      <c r="FW19" s="3">
        <v>2004.23</v>
      </c>
      <c r="FX19" s="3">
        <v>2004.23</v>
      </c>
      <c r="FY19" s="3">
        <v>2004.23</v>
      </c>
      <c r="FZ19" s="3">
        <v>2004.23</v>
      </c>
      <c r="GA19" s="3">
        <v>2004.23</v>
      </c>
      <c r="GB19" s="3">
        <v>2004.23</v>
      </c>
      <c r="GC19" s="3">
        <v>2004.23</v>
      </c>
      <c r="GD19" s="3">
        <v>2004.23</v>
      </c>
      <c r="GE19" s="3">
        <v>2004.23</v>
      </c>
      <c r="GF19" s="3">
        <v>2004.23</v>
      </c>
      <c r="GG19" s="3">
        <v>2004.23</v>
      </c>
      <c r="GH19" s="3">
        <v>2004.23</v>
      </c>
      <c r="GI19" s="3">
        <v>2004.23</v>
      </c>
      <c r="GJ19" s="3">
        <v>2004.23</v>
      </c>
      <c r="GK19" s="3">
        <v>2004.23</v>
      </c>
      <c r="GL19" s="3">
        <v>2004.23</v>
      </c>
      <c r="GM19" s="3">
        <v>2004.23</v>
      </c>
      <c r="GN19" s="3">
        <v>2004.23</v>
      </c>
      <c r="GO19" s="3">
        <v>2004.23</v>
      </c>
      <c r="GP19" s="3">
        <v>2004.23</v>
      </c>
      <c r="GQ19" s="3">
        <v>2004.23</v>
      </c>
      <c r="GR19" s="3">
        <v>2004.23</v>
      </c>
      <c r="GS19" s="3">
        <v>2004.23</v>
      </c>
      <c r="GT19" s="3">
        <v>2004.23</v>
      </c>
      <c r="GU19" s="3">
        <v>2004.23</v>
      </c>
      <c r="GV19" s="3">
        <v>2004.23</v>
      </c>
      <c r="GW19" s="3">
        <v>2004.23</v>
      </c>
      <c r="GX19" s="3">
        <v>2004.23</v>
      </c>
      <c r="GY19" s="3">
        <v>2004.23</v>
      </c>
      <c r="GZ19" s="3">
        <v>2004.23</v>
      </c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</row>
    <row r="20" spans="1:236" x14ac:dyDescent="0.2">
      <c r="A20" s="5">
        <v>5620</v>
      </c>
      <c r="B20" s="9" t="s">
        <v>14</v>
      </c>
      <c r="C20" s="9" t="s">
        <v>13</v>
      </c>
      <c r="D20" s="7">
        <v>28</v>
      </c>
      <c r="E20" s="5">
        <v>383.72</v>
      </c>
      <c r="F20" s="7"/>
      <c r="G20" s="7">
        <v>5726</v>
      </c>
      <c r="H20" s="7"/>
      <c r="I20" s="9" t="s">
        <v>34</v>
      </c>
      <c r="J20" s="9" t="s">
        <v>33</v>
      </c>
      <c r="K20" s="8">
        <v>30424</v>
      </c>
      <c r="L20" s="9" t="s">
        <v>32</v>
      </c>
      <c r="M20" s="7">
        <v>32942</v>
      </c>
      <c r="N20" s="9" t="s">
        <v>31</v>
      </c>
      <c r="O20" s="7" t="s">
        <v>30</v>
      </c>
      <c r="P20" s="9" t="s">
        <v>29</v>
      </c>
      <c r="Q20" s="9" t="s">
        <v>28</v>
      </c>
      <c r="R20" s="9" t="s">
        <v>27</v>
      </c>
      <c r="S20" s="7" t="s">
        <v>5</v>
      </c>
      <c r="T20" s="7" t="s">
        <v>26</v>
      </c>
      <c r="U20" s="9" t="s">
        <v>25</v>
      </c>
      <c r="V20" s="9" t="s">
        <v>24</v>
      </c>
      <c r="W20" s="7" t="s">
        <v>1</v>
      </c>
      <c r="X20" s="7" t="s">
        <v>0</v>
      </c>
      <c r="Y20" s="8">
        <v>42906</v>
      </c>
      <c r="Z20" s="7">
        <v>26</v>
      </c>
      <c r="AA20" s="7">
        <v>0</v>
      </c>
      <c r="AB20" s="8">
        <v>48441</v>
      </c>
      <c r="AC20" s="7">
        <v>155</v>
      </c>
      <c r="AD20" s="6">
        <v>17456.260000000002</v>
      </c>
      <c r="AE20" s="7">
        <v>6</v>
      </c>
      <c r="AF20" s="5">
        <v>0</v>
      </c>
      <c r="AG20" s="7"/>
      <c r="AH20" s="6">
        <v>96133.09</v>
      </c>
      <c r="AI20" s="6">
        <f>AH20+AJ20</f>
        <v>334913.57999999996</v>
      </c>
      <c r="AJ20" s="6">
        <v>238780.49</v>
      </c>
      <c r="AK20" s="6" t="str">
        <f>IFERROR(VLOOKUP(CONCATENATE(B20,C20,D20,I20),[1]Elegibilidade!$B$4:$H$58,6,0),"Elegível")</f>
        <v>Inelegível</v>
      </c>
      <c r="AL20" s="6" t="str">
        <f>IFERROR(VLOOKUP(CONCATENATE(B20,C20,D20,I20),[1]Elegibilidade!$B$4:$H$58,7,0),"Elegível")</f>
        <v>1 ou + parcelas &gt; 90 dias</v>
      </c>
      <c r="AM20" s="6" t="b">
        <f>IFERROR(VLOOKUP(CONCATENATE(B20,C20,D20,I20),[1]Elegibilidade!$B$4:$I$58,8,0),"Elegível")</f>
        <v>0</v>
      </c>
      <c r="AN20" s="5">
        <v>198624.58000000002</v>
      </c>
      <c r="AO20" s="3">
        <v>253255.67999999999</v>
      </c>
      <c r="AP20" s="3">
        <v>326639.73</v>
      </c>
      <c r="AQ20" s="4">
        <f>AJ20/AP20</f>
        <v>0.73102096306533193</v>
      </c>
      <c r="AR20" s="3">
        <v>423475.44</v>
      </c>
      <c r="AS20" s="3"/>
      <c r="AT20" s="3"/>
      <c r="AU20" s="3"/>
      <c r="AV20" s="3"/>
      <c r="AW20" s="3"/>
      <c r="AX20" s="3"/>
      <c r="AY20" s="3">
        <v>2874.94</v>
      </c>
      <c r="AZ20" s="3">
        <v>2965.7000000000003</v>
      </c>
      <c r="BA20" s="3">
        <v>2946.31</v>
      </c>
      <c r="BB20" s="3">
        <v>2917.29</v>
      </c>
      <c r="BC20" s="3">
        <v>2890.2400000000002</v>
      </c>
      <c r="BD20" s="3">
        <v>2861.78</v>
      </c>
      <c r="BE20" s="3">
        <v>2796.14</v>
      </c>
      <c r="BF20" s="3">
        <v>2714.06</v>
      </c>
      <c r="BG20" s="3">
        <v>2714.06</v>
      </c>
      <c r="BH20" s="3">
        <v>2714.06</v>
      </c>
      <c r="BI20" s="3">
        <v>2714.06</v>
      </c>
      <c r="BJ20" s="3">
        <v>2714.06</v>
      </c>
      <c r="BK20" s="3">
        <v>2714.06</v>
      </c>
      <c r="BL20" s="3">
        <v>2714.06</v>
      </c>
      <c r="BM20" s="3">
        <v>2714.06</v>
      </c>
      <c r="BN20" s="3">
        <v>2714.06</v>
      </c>
      <c r="BO20" s="3">
        <v>2714.06</v>
      </c>
      <c r="BP20" s="3">
        <v>2714.06</v>
      </c>
      <c r="BQ20" s="3">
        <v>2714.06</v>
      </c>
      <c r="BR20" s="3">
        <v>2714.06</v>
      </c>
      <c r="BS20" s="3">
        <v>2714.06</v>
      </c>
      <c r="BT20" s="3">
        <v>2714.06</v>
      </c>
      <c r="BU20" s="3">
        <v>2714.06</v>
      </c>
      <c r="BV20" s="3">
        <v>2714.06</v>
      </c>
      <c r="BW20" s="3">
        <v>2714.06</v>
      </c>
      <c r="BX20" s="3">
        <v>2714.06</v>
      </c>
      <c r="BY20" s="3">
        <v>2714.06</v>
      </c>
      <c r="BZ20" s="3">
        <v>2714.06</v>
      </c>
      <c r="CA20" s="3">
        <v>2714.06</v>
      </c>
      <c r="CB20" s="3">
        <v>2714.06</v>
      </c>
      <c r="CC20" s="3">
        <v>2714.06</v>
      </c>
      <c r="CD20" s="3">
        <v>2714.06</v>
      </c>
      <c r="CE20" s="3">
        <v>2714.06</v>
      </c>
      <c r="CF20" s="3">
        <v>2714.06</v>
      </c>
      <c r="CG20" s="3">
        <v>2714.06</v>
      </c>
      <c r="CH20" s="3">
        <v>2714.06</v>
      </c>
      <c r="CI20" s="3">
        <v>2714.06</v>
      </c>
      <c r="CJ20" s="3">
        <v>2714.06</v>
      </c>
      <c r="CK20" s="3">
        <v>2714.06</v>
      </c>
      <c r="CL20" s="3">
        <v>2714.06</v>
      </c>
      <c r="CM20" s="3">
        <v>2714.06</v>
      </c>
      <c r="CN20" s="3">
        <v>2714.06</v>
      </c>
      <c r="CO20" s="3">
        <v>2714.06</v>
      </c>
      <c r="CP20" s="3">
        <v>2714.06</v>
      </c>
      <c r="CQ20" s="3">
        <v>2714.06</v>
      </c>
      <c r="CR20" s="3">
        <v>2714.06</v>
      </c>
      <c r="CS20" s="3">
        <v>2714.06</v>
      </c>
      <c r="CT20" s="3">
        <v>2714.06</v>
      </c>
      <c r="CU20" s="3">
        <v>2714.06</v>
      </c>
      <c r="CV20" s="3">
        <v>2714.06</v>
      </c>
      <c r="CW20" s="3">
        <v>2714.06</v>
      </c>
      <c r="CX20" s="3">
        <v>2714.06</v>
      </c>
      <c r="CY20" s="3">
        <v>2714.06</v>
      </c>
      <c r="CZ20" s="3">
        <v>2714.06</v>
      </c>
      <c r="DA20" s="3">
        <v>2714.06</v>
      </c>
      <c r="DB20" s="3">
        <v>2714.06</v>
      </c>
      <c r="DC20" s="3">
        <v>2714.06</v>
      </c>
      <c r="DD20" s="3">
        <v>2714.06</v>
      </c>
      <c r="DE20" s="3">
        <v>2714.06</v>
      </c>
      <c r="DF20" s="3">
        <v>2714.06</v>
      </c>
      <c r="DG20" s="3">
        <v>2714.06</v>
      </c>
      <c r="DH20" s="3">
        <v>2714.06</v>
      </c>
      <c r="DI20" s="3">
        <v>2714.06</v>
      </c>
      <c r="DJ20" s="3">
        <v>2714.06</v>
      </c>
      <c r="DK20" s="3">
        <v>2714.06</v>
      </c>
      <c r="DL20" s="3">
        <v>2714.06</v>
      </c>
      <c r="DM20" s="3">
        <v>2714.06</v>
      </c>
      <c r="DN20" s="3">
        <v>2714.06</v>
      </c>
      <c r="DO20" s="3">
        <v>2714.06</v>
      </c>
      <c r="DP20" s="3">
        <v>2714.06</v>
      </c>
      <c r="DQ20" s="3">
        <v>2714.06</v>
      </c>
      <c r="DR20" s="3">
        <v>2714.06</v>
      </c>
      <c r="DS20" s="3">
        <v>2714.06</v>
      </c>
      <c r="DT20" s="3">
        <v>2714.06</v>
      </c>
      <c r="DU20" s="3">
        <v>2714.06</v>
      </c>
      <c r="DV20" s="3">
        <v>2714.06</v>
      </c>
      <c r="DW20" s="3">
        <v>2714.06</v>
      </c>
      <c r="DX20" s="3">
        <v>2714.06</v>
      </c>
      <c r="DY20" s="3">
        <v>2714.06</v>
      </c>
      <c r="DZ20" s="3">
        <v>2714.06</v>
      </c>
      <c r="EA20" s="3">
        <v>2714.06</v>
      </c>
      <c r="EB20" s="3">
        <v>2714.06</v>
      </c>
      <c r="EC20" s="3">
        <v>2714.06</v>
      </c>
      <c r="ED20" s="3">
        <v>2714.06</v>
      </c>
      <c r="EE20" s="3">
        <v>2714.06</v>
      </c>
      <c r="EF20" s="3">
        <v>2714.06</v>
      </c>
      <c r="EG20" s="3">
        <v>2714.06</v>
      </c>
      <c r="EH20" s="3">
        <v>2714.06</v>
      </c>
      <c r="EI20" s="3">
        <v>2714.06</v>
      </c>
      <c r="EJ20" s="3">
        <v>2714.06</v>
      </c>
      <c r="EK20" s="3">
        <v>2714.06</v>
      </c>
      <c r="EL20" s="3">
        <v>2714.06</v>
      </c>
      <c r="EM20" s="3">
        <v>2714.06</v>
      </c>
      <c r="EN20" s="3">
        <v>2714.06</v>
      </c>
      <c r="EO20" s="3">
        <v>2714.06</v>
      </c>
      <c r="EP20" s="3">
        <v>2714.06</v>
      </c>
      <c r="EQ20" s="3">
        <v>2714.06</v>
      </c>
      <c r="ER20" s="3">
        <v>2714.06</v>
      </c>
      <c r="ES20" s="3">
        <v>2714.06</v>
      </c>
      <c r="ET20" s="3">
        <v>2714.06</v>
      </c>
      <c r="EU20" s="3">
        <v>2714.06</v>
      </c>
      <c r="EV20" s="3">
        <v>2714.06</v>
      </c>
      <c r="EW20" s="3">
        <v>2714.06</v>
      </c>
      <c r="EX20" s="3">
        <v>2714.06</v>
      </c>
      <c r="EY20" s="3">
        <v>2714.06</v>
      </c>
      <c r="EZ20" s="3">
        <v>2714.06</v>
      </c>
      <c r="FA20" s="3">
        <v>2714.06</v>
      </c>
      <c r="FB20" s="3">
        <v>2714.06</v>
      </c>
      <c r="FC20" s="3">
        <v>2714.06</v>
      </c>
      <c r="FD20" s="3">
        <v>2714.06</v>
      </c>
      <c r="FE20" s="3">
        <v>2714.06</v>
      </c>
      <c r="FF20" s="3">
        <v>2714.06</v>
      </c>
      <c r="FG20" s="3">
        <v>2714.06</v>
      </c>
      <c r="FH20" s="3">
        <v>2714.06</v>
      </c>
      <c r="FI20" s="3">
        <v>2714.06</v>
      </c>
      <c r="FJ20" s="3">
        <v>2714.06</v>
      </c>
      <c r="FK20" s="3">
        <v>2714.06</v>
      </c>
      <c r="FL20" s="3">
        <v>2714.06</v>
      </c>
      <c r="FM20" s="3">
        <v>2714.06</v>
      </c>
      <c r="FN20" s="3">
        <v>2714.06</v>
      </c>
      <c r="FO20" s="3">
        <v>2714.06</v>
      </c>
      <c r="FP20" s="3">
        <v>2714.06</v>
      </c>
      <c r="FQ20" s="3">
        <v>2714.06</v>
      </c>
      <c r="FR20" s="3">
        <v>2714.06</v>
      </c>
      <c r="FS20" s="3">
        <v>2714.06</v>
      </c>
      <c r="FT20" s="3">
        <v>2714.06</v>
      </c>
      <c r="FU20" s="3">
        <v>2714.06</v>
      </c>
      <c r="FV20" s="3">
        <v>2714.06</v>
      </c>
      <c r="FW20" s="3">
        <v>2714.06</v>
      </c>
      <c r="FX20" s="3">
        <v>2714.06</v>
      </c>
      <c r="FY20" s="3">
        <v>2714.06</v>
      </c>
      <c r="FZ20" s="3">
        <v>2714.06</v>
      </c>
      <c r="GA20" s="3">
        <v>2714.06</v>
      </c>
      <c r="GB20" s="3">
        <v>2714.06</v>
      </c>
      <c r="GC20" s="3">
        <v>2714.06</v>
      </c>
      <c r="GD20" s="3">
        <v>2714.06</v>
      </c>
      <c r="GE20" s="3">
        <v>2714.06</v>
      </c>
      <c r="GF20" s="3">
        <v>2714.06</v>
      </c>
      <c r="GG20" s="3">
        <v>2714.06</v>
      </c>
      <c r="GH20" s="3">
        <v>2714.06</v>
      </c>
      <c r="GI20" s="3">
        <v>2714.06</v>
      </c>
      <c r="GJ20" s="3">
        <v>2714.06</v>
      </c>
      <c r="GK20" s="3">
        <v>2714.06</v>
      </c>
      <c r="GL20" s="3">
        <v>2714.06</v>
      </c>
      <c r="GM20" s="3">
        <v>2714.06</v>
      </c>
      <c r="GN20" s="3">
        <v>2714.06</v>
      </c>
      <c r="GO20" s="3">
        <v>2714.06</v>
      </c>
      <c r="GP20" s="3">
        <v>2714.06</v>
      </c>
      <c r="GQ20" s="3">
        <v>2714.06</v>
      </c>
      <c r="GR20" s="3">
        <v>2714.06</v>
      </c>
      <c r="GS20" s="3">
        <v>2714.06</v>
      </c>
      <c r="GT20" s="3">
        <v>2714.06</v>
      </c>
      <c r="GU20" s="3">
        <v>2714.06</v>
      </c>
      <c r="GV20" s="3">
        <v>2714.06</v>
      </c>
      <c r="GW20" s="3">
        <v>2714.06</v>
      </c>
      <c r="GX20" s="3">
        <v>2714.06</v>
      </c>
      <c r="GY20" s="3">
        <v>2714.06</v>
      </c>
      <c r="GZ20" s="3">
        <v>2714.06</v>
      </c>
      <c r="HA20" s="3">
        <v>2714.06</v>
      </c>
      <c r="HB20" s="3">
        <v>2714.06</v>
      </c>
      <c r="HC20" s="3">
        <v>2714.06</v>
      </c>
      <c r="HD20" s="3">
        <v>2714.06</v>
      </c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</row>
    <row r="21" spans="1:236" x14ac:dyDescent="0.2">
      <c r="A21" s="5">
        <v>5620</v>
      </c>
      <c r="B21" s="9" t="s">
        <v>14</v>
      </c>
      <c r="C21" s="9" t="s">
        <v>13</v>
      </c>
      <c r="D21" s="7">
        <v>30</v>
      </c>
      <c r="E21" s="5">
        <v>300</v>
      </c>
      <c r="F21" s="7"/>
      <c r="G21" s="7">
        <v>5300</v>
      </c>
      <c r="H21" s="7"/>
      <c r="I21" s="9" t="s">
        <v>23</v>
      </c>
      <c r="J21" s="9" t="s">
        <v>22</v>
      </c>
      <c r="K21" s="8">
        <v>31279</v>
      </c>
      <c r="L21" s="9" t="s">
        <v>21</v>
      </c>
      <c r="M21" s="7">
        <v>32358</v>
      </c>
      <c r="N21" s="9" t="s">
        <v>20</v>
      </c>
      <c r="O21" s="7" t="s">
        <v>19</v>
      </c>
      <c r="P21" s="9" t="s">
        <v>18</v>
      </c>
      <c r="Q21" s="9"/>
      <c r="R21" s="9" t="s">
        <v>6</v>
      </c>
      <c r="S21" s="7" t="s">
        <v>5</v>
      </c>
      <c r="T21" s="7" t="s">
        <v>17</v>
      </c>
      <c r="U21" s="9" t="s">
        <v>16</v>
      </c>
      <c r="V21" s="9" t="s">
        <v>15</v>
      </c>
      <c r="W21" s="7" t="s">
        <v>1</v>
      </c>
      <c r="X21" s="7" t="s">
        <v>0</v>
      </c>
      <c r="Y21" s="8">
        <v>42656</v>
      </c>
      <c r="Z21" s="7">
        <v>34</v>
      </c>
      <c r="AA21" s="7">
        <v>0</v>
      </c>
      <c r="AB21" s="8">
        <v>48228</v>
      </c>
      <c r="AC21" s="7">
        <v>148</v>
      </c>
      <c r="AD21" s="6">
        <v>12988.84</v>
      </c>
      <c r="AE21" s="7">
        <v>6</v>
      </c>
      <c r="AF21" s="5">
        <v>0</v>
      </c>
      <c r="AG21" s="7"/>
      <c r="AH21" s="6">
        <v>88876.31</v>
      </c>
      <c r="AI21" s="6">
        <f>AH21+AJ21</f>
        <v>241915.73</v>
      </c>
      <c r="AJ21" s="6">
        <v>153039.42000000001</v>
      </c>
      <c r="AK21" s="6" t="str">
        <f>IFERROR(VLOOKUP(CONCATENATE(B21,C21,D21,I21),[1]Elegibilidade!$B$4:$H$58,6,0),"Elegível")</f>
        <v>Inelegível</v>
      </c>
      <c r="AL21" s="6" t="str">
        <f>IFERROR(VLOOKUP(CONCATENATE(B21,C21,D21,I21),[1]Elegibilidade!$B$4:$H$58,7,0),"Elegível")</f>
        <v>1 ou + parcelas &gt; 90 dias</v>
      </c>
      <c r="AM21" s="6" t="b">
        <f>IFERROR(VLOOKUP(CONCATENATE(B21,C21,D21,I21),[1]Elegibilidade!$B$4:$I$58,8,0),"Elegível")</f>
        <v>0</v>
      </c>
      <c r="AN21" s="5">
        <v>198624.58000000002</v>
      </c>
      <c r="AO21" s="3">
        <v>173393.2</v>
      </c>
      <c r="AP21" s="3">
        <v>233521.92000000001</v>
      </c>
      <c r="AQ21" s="4">
        <f>AJ21/AP21</f>
        <v>0.65535355310542154</v>
      </c>
      <c r="AR21" s="3">
        <v>261245.09</v>
      </c>
      <c r="AS21" s="3"/>
      <c r="AT21" s="3"/>
      <c r="AU21" s="3"/>
      <c r="AV21" s="3"/>
      <c r="AW21" s="3"/>
      <c r="AX21" s="3"/>
      <c r="AY21" s="3"/>
      <c r="AZ21" s="3"/>
      <c r="BA21" s="3"/>
      <c r="BB21" s="3">
        <v>1893.91</v>
      </c>
      <c r="BC21" s="3"/>
      <c r="BD21" s="3"/>
      <c r="BE21" s="3">
        <v>1814.41</v>
      </c>
      <c r="BF21" s="3">
        <v>1752.91</v>
      </c>
      <c r="BG21" s="3">
        <v>1752.91</v>
      </c>
      <c r="BH21" s="3">
        <v>1752.91</v>
      </c>
      <c r="BI21" s="3">
        <v>1752.91</v>
      </c>
      <c r="BJ21" s="3">
        <v>1752.91</v>
      </c>
      <c r="BK21" s="3">
        <v>1752.91</v>
      </c>
      <c r="BL21" s="3">
        <v>1752.91</v>
      </c>
      <c r="BM21" s="3">
        <v>1752.91</v>
      </c>
      <c r="BN21" s="3">
        <v>1752.91</v>
      </c>
      <c r="BO21" s="3">
        <v>1752.91</v>
      </c>
      <c r="BP21" s="3">
        <v>1752.91</v>
      </c>
      <c r="BQ21" s="3">
        <v>1752.91</v>
      </c>
      <c r="BR21" s="3">
        <v>1752.91</v>
      </c>
      <c r="BS21" s="3">
        <v>1752.91</v>
      </c>
      <c r="BT21" s="3">
        <v>1752.91</v>
      </c>
      <c r="BU21" s="3">
        <v>1752.91</v>
      </c>
      <c r="BV21" s="3">
        <v>1752.91</v>
      </c>
      <c r="BW21" s="3">
        <v>1752.91</v>
      </c>
      <c r="BX21" s="3">
        <v>1752.91</v>
      </c>
      <c r="BY21" s="3">
        <v>1752.91</v>
      </c>
      <c r="BZ21" s="3">
        <v>1752.91</v>
      </c>
      <c r="CA21" s="3">
        <v>1752.91</v>
      </c>
      <c r="CB21" s="3">
        <v>1752.91</v>
      </c>
      <c r="CC21" s="3">
        <v>1752.91</v>
      </c>
      <c r="CD21" s="3">
        <v>1752.91</v>
      </c>
      <c r="CE21" s="3">
        <v>1752.91</v>
      </c>
      <c r="CF21" s="3">
        <v>1752.91</v>
      </c>
      <c r="CG21" s="3">
        <v>1752.91</v>
      </c>
      <c r="CH21" s="3">
        <v>1752.91</v>
      </c>
      <c r="CI21" s="3">
        <v>1752.91</v>
      </c>
      <c r="CJ21" s="3">
        <v>1752.91</v>
      </c>
      <c r="CK21" s="3">
        <v>1752.91</v>
      </c>
      <c r="CL21" s="3">
        <v>1752.91</v>
      </c>
      <c r="CM21" s="3">
        <v>1752.91</v>
      </c>
      <c r="CN21" s="3">
        <v>1752.91</v>
      </c>
      <c r="CO21" s="3">
        <v>1752.91</v>
      </c>
      <c r="CP21" s="3">
        <v>1752.91</v>
      </c>
      <c r="CQ21" s="3">
        <v>1752.91</v>
      </c>
      <c r="CR21" s="3">
        <v>1752.91</v>
      </c>
      <c r="CS21" s="3">
        <v>1752.91</v>
      </c>
      <c r="CT21" s="3">
        <v>1752.91</v>
      </c>
      <c r="CU21" s="3">
        <v>1752.91</v>
      </c>
      <c r="CV21" s="3">
        <v>1752.91</v>
      </c>
      <c r="CW21" s="3">
        <v>1752.91</v>
      </c>
      <c r="CX21" s="3">
        <v>1752.91</v>
      </c>
      <c r="CY21" s="3">
        <v>1752.91</v>
      </c>
      <c r="CZ21" s="3">
        <v>1752.91</v>
      </c>
      <c r="DA21" s="3">
        <v>1752.91</v>
      </c>
      <c r="DB21" s="3">
        <v>1752.91</v>
      </c>
      <c r="DC21" s="3">
        <v>1752.91</v>
      </c>
      <c r="DD21" s="3">
        <v>1752.91</v>
      </c>
      <c r="DE21" s="3">
        <v>1752.91</v>
      </c>
      <c r="DF21" s="3">
        <v>1752.91</v>
      </c>
      <c r="DG21" s="3">
        <v>1752.91</v>
      </c>
      <c r="DH21" s="3">
        <v>1752.91</v>
      </c>
      <c r="DI21" s="3">
        <v>1752.91</v>
      </c>
      <c r="DJ21" s="3">
        <v>1752.91</v>
      </c>
      <c r="DK21" s="3">
        <v>1752.91</v>
      </c>
      <c r="DL21" s="3">
        <v>1752.91</v>
      </c>
      <c r="DM21" s="3">
        <v>1752.91</v>
      </c>
      <c r="DN21" s="3">
        <v>1752.91</v>
      </c>
      <c r="DO21" s="3">
        <v>1752.91</v>
      </c>
      <c r="DP21" s="3">
        <v>1752.91</v>
      </c>
      <c r="DQ21" s="3">
        <v>1752.91</v>
      </c>
      <c r="DR21" s="3">
        <v>1752.91</v>
      </c>
      <c r="DS21" s="3">
        <v>1752.91</v>
      </c>
      <c r="DT21" s="3">
        <v>1752.91</v>
      </c>
      <c r="DU21" s="3">
        <v>1752.91</v>
      </c>
      <c r="DV21" s="3">
        <v>1752.91</v>
      </c>
      <c r="DW21" s="3">
        <v>1752.91</v>
      </c>
      <c r="DX21" s="3">
        <v>1752.91</v>
      </c>
      <c r="DY21" s="3">
        <v>1752.91</v>
      </c>
      <c r="DZ21" s="3">
        <v>1752.91</v>
      </c>
      <c r="EA21" s="3">
        <v>1752.91</v>
      </c>
      <c r="EB21" s="3">
        <v>1752.91</v>
      </c>
      <c r="EC21" s="3">
        <v>1752.91</v>
      </c>
      <c r="ED21" s="3">
        <v>1752.91</v>
      </c>
      <c r="EE21" s="3">
        <v>1752.91</v>
      </c>
      <c r="EF21" s="3">
        <v>1752.91</v>
      </c>
      <c r="EG21" s="3">
        <v>1752.91</v>
      </c>
      <c r="EH21" s="3">
        <v>1752.91</v>
      </c>
      <c r="EI21" s="3">
        <v>1752.91</v>
      </c>
      <c r="EJ21" s="3">
        <v>1752.91</v>
      </c>
      <c r="EK21" s="3">
        <v>1752.91</v>
      </c>
      <c r="EL21" s="3">
        <v>1752.91</v>
      </c>
      <c r="EM21" s="3">
        <v>1752.91</v>
      </c>
      <c r="EN21" s="3">
        <v>1752.91</v>
      </c>
      <c r="EO21" s="3">
        <v>1752.91</v>
      </c>
      <c r="EP21" s="3">
        <v>1752.91</v>
      </c>
      <c r="EQ21" s="3">
        <v>1752.91</v>
      </c>
      <c r="ER21" s="3">
        <v>1752.91</v>
      </c>
      <c r="ES21" s="3">
        <v>1752.91</v>
      </c>
      <c r="ET21" s="3">
        <v>1752.91</v>
      </c>
      <c r="EU21" s="3">
        <v>1752.91</v>
      </c>
      <c r="EV21" s="3">
        <v>1752.91</v>
      </c>
      <c r="EW21" s="3">
        <v>1752.91</v>
      </c>
      <c r="EX21" s="3">
        <v>1752.91</v>
      </c>
      <c r="EY21" s="3">
        <v>1752.91</v>
      </c>
      <c r="EZ21" s="3">
        <v>1752.91</v>
      </c>
      <c r="FA21" s="3">
        <v>1752.91</v>
      </c>
      <c r="FB21" s="3">
        <v>1752.91</v>
      </c>
      <c r="FC21" s="3">
        <v>1752.91</v>
      </c>
      <c r="FD21" s="3">
        <v>1752.91</v>
      </c>
      <c r="FE21" s="3">
        <v>1752.91</v>
      </c>
      <c r="FF21" s="3">
        <v>1752.91</v>
      </c>
      <c r="FG21" s="3">
        <v>1752.91</v>
      </c>
      <c r="FH21" s="3">
        <v>1752.91</v>
      </c>
      <c r="FI21" s="3">
        <v>1752.91</v>
      </c>
      <c r="FJ21" s="3">
        <v>1752.91</v>
      </c>
      <c r="FK21" s="3">
        <v>1752.91</v>
      </c>
      <c r="FL21" s="3">
        <v>1752.91</v>
      </c>
      <c r="FM21" s="3">
        <v>1752.91</v>
      </c>
      <c r="FN21" s="3">
        <v>1752.91</v>
      </c>
      <c r="FO21" s="3">
        <v>1752.91</v>
      </c>
      <c r="FP21" s="3">
        <v>1752.91</v>
      </c>
      <c r="FQ21" s="3">
        <v>1752.91</v>
      </c>
      <c r="FR21" s="3">
        <v>1752.91</v>
      </c>
      <c r="FS21" s="3">
        <v>1752.91</v>
      </c>
      <c r="FT21" s="3">
        <v>1752.91</v>
      </c>
      <c r="FU21" s="3">
        <v>1752.91</v>
      </c>
      <c r="FV21" s="3">
        <v>1752.91</v>
      </c>
      <c r="FW21" s="3">
        <v>1752.91</v>
      </c>
      <c r="FX21" s="3">
        <v>1752.91</v>
      </c>
      <c r="FY21" s="3">
        <v>1752.91</v>
      </c>
      <c r="FZ21" s="3">
        <v>1752.91</v>
      </c>
      <c r="GA21" s="3">
        <v>1752.91</v>
      </c>
      <c r="GB21" s="3">
        <v>1752.91</v>
      </c>
      <c r="GC21" s="3">
        <v>1752.91</v>
      </c>
      <c r="GD21" s="3">
        <v>1752.91</v>
      </c>
      <c r="GE21" s="3">
        <v>1752.91</v>
      </c>
      <c r="GF21" s="3">
        <v>1752.91</v>
      </c>
      <c r="GG21" s="3">
        <v>1752.91</v>
      </c>
      <c r="GH21" s="3">
        <v>1752.91</v>
      </c>
      <c r="GI21" s="3">
        <v>1752.91</v>
      </c>
      <c r="GJ21" s="3">
        <v>1752.91</v>
      </c>
      <c r="GK21" s="3">
        <v>1752.91</v>
      </c>
      <c r="GL21" s="3">
        <v>1752.91</v>
      </c>
      <c r="GM21" s="3">
        <v>1752.91</v>
      </c>
      <c r="GN21" s="3">
        <v>1752.91</v>
      </c>
      <c r="GO21" s="3">
        <v>1752.91</v>
      </c>
      <c r="GP21" s="3">
        <v>1752.91</v>
      </c>
      <c r="GQ21" s="3">
        <v>1752.91</v>
      </c>
      <c r="GR21" s="3">
        <v>1752.91</v>
      </c>
      <c r="GS21" s="3">
        <v>1752.91</v>
      </c>
      <c r="GT21" s="3">
        <v>1752.91</v>
      </c>
      <c r="GU21" s="3">
        <v>1752.91</v>
      </c>
      <c r="GV21" s="3">
        <v>1752.91</v>
      </c>
      <c r="GW21" s="3">
        <v>1752.91</v>
      </c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</row>
    <row r="22" spans="1:236" x14ac:dyDescent="0.2">
      <c r="A22" s="5">
        <v>5620</v>
      </c>
      <c r="B22" s="9" t="s">
        <v>14</v>
      </c>
      <c r="C22" s="9" t="s">
        <v>13</v>
      </c>
      <c r="D22" s="7">
        <v>40</v>
      </c>
      <c r="E22" s="5">
        <v>305.76</v>
      </c>
      <c r="F22" s="7"/>
      <c r="G22" s="7">
        <v>5277</v>
      </c>
      <c r="H22" s="7"/>
      <c r="I22" s="9" t="s">
        <v>12</v>
      </c>
      <c r="J22" s="9" t="s">
        <v>11</v>
      </c>
      <c r="K22" s="8">
        <v>26129</v>
      </c>
      <c r="L22" s="9" t="s">
        <v>10</v>
      </c>
      <c r="M22" s="7">
        <v>25550</v>
      </c>
      <c r="N22" s="9" t="s">
        <v>9</v>
      </c>
      <c r="O22" s="7" t="s">
        <v>8</v>
      </c>
      <c r="P22" s="9" t="s">
        <v>7</v>
      </c>
      <c r="Q22" s="9"/>
      <c r="R22" s="9" t="s">
        <v>6</v>
      </c>
      <c r="S22" s="7" t="s">
        <v>5</v>
      </c>
      <c r="T22" s="7" t="s">
        <v>4</v>
      </c>
      <c r="U22" s="9" t="s">
        <v>3</v>
      </c>
      <c r="V22" s="9" t="s">
        <v>2</v>
      </c>
      <c r="W22" s="7" t="s">
        <v>1</v>
      </c>
      <c r="X22" s="7" t="s">
        <v>0</v>
      </c>
      <c r="Y22" s="8">
        <v>42626</v>
      </c>
      <c r="Z22" s="7">
        <v>35</v>
      </c>
      <c r="AA22" s="7">
        <v>0</v>
      </c>
      <c r="AB22" s="8">
        <v>48288</v>
      </c>
      <c r="AC22" s="7">
        <v>150</v>
      </c>
      <c r="AD22" s="6">
        <v>24262.59</v>
      </c>
      <c r="AE22" s="7">
        <v>8</v>
      </c>
      <c r="AF22" s="5">
        <v>0</v>
      </c>
      <c r="AG22" s="7"/>
      <c r="AH22" s="6">
        <v>84713.74</v>
      </c>
      <c r="AI22" s="6">
        <f>AH22+AJ22</f>
        <v>259774.59000000003</v>
      </c>
      <c r="AJ22" s="6">
        <v>175060.85</v>
      </c>
      <c r="AK22" s="6" t="str">
        <f>IFERROR(VLOOKUP(CONCATENATE(B22,C22,D22,I22),[1]Elegibilidade!$B$4:$H$58,6,0),"Elegível")</f>
        <v>Inelegível</v>
      </c>
      <c r="AL22" s="6" t="str">
        <f>IFERROR(VLOOKUP(CONCATENATE(B22,C22,D22,I22),[1]Elegibilidade!$B$4:$H$58,7,0),"Elegível")</f>
        <v>1 ou + parcelas &gt; 90 dias</v>
      </c>
      <c r="AM22" s="6" t="b">
        <f>IFERROR(VLOOKUP(CONCATENATE(B22,C22,D22,I22),[1]Elegibilidade!$B$4:$I$58,8,0),"Elegível")</f>
        <v>0</v>
      </c>
      <c r="AN22" s="5">
        <v>198624.58000000002</v>
      </c>
      <c r="AO22" s="3">
        <v>180799.80000000002</v>
      </c>
      <c r="AP22" s="3">
        <v>248182.56</v>
      </c>
      <c r="AQ22" s="4">
        <f>AJ22/AP22</f>
        <v>0.70537127991588133</v>
      </c>
      <c r="AR22" s="3">
        <v>283350.28000000003</v>
      </c>
      <c r="AS22" s="3"/>
      <c r="AT22" s="3"/>
      <c r="AU22" s="3"/>
      <c r="AV22" s="3"/>
      <c r="AW22" s="3">
        <v>2123.36</v>
      </c>
      <c r="AX22" s="3"/>
      <c r="AY22" s="3">
        <v>2085.14</v>
      </c>
      <c r="AZ22" s="3">
        <v>2065.1</v>
      </c>
      <c r="BA22" s="3">
        <v>2046.22</v>
      </c>
      <c r="BB22" s="3">
        <v>2026.91</v>
      </c>
      <c r="BC22" s="3">
        <v>2008.13</v>
      </c>
      <c r="BD22" s="3">
        <v>1988.3700000000001</v>
      </c>
      <c r="BE22" s="3">
        <v>1942.78</v>
      </c>
      <c r="BF22" s="3">
        <v>1876.05</v>
      </c>
      <c r="BG22" s="3">
        <v>1876.05</v>
      </c>
      <c r="BH22" s="3">
        <v>1876.05</v>
      </c>
      <c r="BI22" s="3">
        <v>1876.05</v>
      </c>
      <c r="BJ22" s="3">
        <v>1876.05</v>
      </c>
      <c r="BK22" s="3">
        <v>1876.05</v>
      </c>
      <c r="BL22" s="3">
        <v>1876.05</v>
      </c>
      <c r="BM22" s="3">
        <v>1876.05</v>
      </c>
      <c r="BN22" s="3">
        <v>1876.05</v>
      </c>
      <c r="BO22" s="3">
        <v>1876.05</v>
      </c>
      <c r="BP22" s="3">
        <v>1876.05</v>
      </c>
      <c r="BQ22" s="3">
        <v>1876.05</v>
      </c>
      <c r="BR22" s="3">
        <v>1876.05</v>
      </c>
      <c r="BS22" s="3">
        <v>1876.05</v>
      </c>
      <c r="BT22" s="3">
        <v>1876.05</v>
      </c>
      <c r="BU22" s="3">
        <v>1876.05</v>
      </c>
      <c r="BV22" s="3">
        <v>1876.05</v>
      </c>
      <c r="BW22" s="3">
        <v>1876.05</v>
      </c>
      <c r="BX22" s="3">
        <v>1876.05</v>
      </c>
      <c r="BY22" s="3">
        <v>1876.05</v>
      </c>
      <c r="BZ22" s="3">
        <v>1876.05</v>
      </c>
      <c r="CA22" s="3">
        <v>1876.05</v>
      </c>
      <c r="CB22" s="3">
        <v>1876.05</v>
      </c>
      <c r="CC22" s="3">
        <v>1876.05</v>
      </c>
      <c r="CD22" s="3">
        <v>1876.05</v>
      </c>
      <c r="CE22" s="3">
        <v>1876.05</v>
      </c>
      <c r="CF22" s="3">
        <v>1876.05</v>
      </c>
      <c r="CG22" s="3">
        <v>1876.05</v>
      </c>
      <c r="CH22" s="3">
        <v>1876.05</v>
      </c>
      <c r="CI22" s="3">
        <v>1876.05</v>
      </c>
      <c r="CJ22" s="3">
        <v>1876.05</v>
      </c>
      <c r="CK22" s="3">
        <v>1876.05</v>
      </c>
      <c r="CL22" s="3">
        <v>1876.05</v>
      </c>
      <c r="CM22" s="3">
        <v>1876.05</v>
      </c>
      <c r="CN22" s="3">
        <v>1876.05</v>
      </c>
      <c r="CO22" s="3">
        <v>1876.05</v>
      </c>
      <c r="CP22" s="3">
        <v>1876.05</v>
      </c>
      <c r="CQ22" s="3">
        <v>1876.05</v>
      </c>
      <c r="CR22" s="3">
        <v>1876.05</v>
      </c>
      <c r="CS22" s="3">
        <v>1876.05</v>
      </c>
      <c r="CT22" s="3">
        <v>1876.05</v>
      </c>
      <c r="CU22" s="3">
        <v>1876.05</v>
      </c>
      <c r="CV22" s="3">
        <v>1876.05</v>
      </c>
      <c r="CW22" s="3">
        <v>1876.05</v>
      </c>
      <c r="CX22" s="3">
        <v>1876.05</v>
      </c>
      <c r="CY22" s="3">
        <v>1876.05</v>
      </c>
      <c r="CZ22" s="3">
        <v>1876.05</v>
      </c>
      <c r="DA22" s="3">
        <v>1876.05</v>
      </c>
      <c r="DB22" s="3">
        <v>1876.05</v>
      </c>
      <c r="DC22" s="3">
        <v>1876.05</v>
      </c>
      <c r="DD22" s="3">
        <v>1876.05</v>
      </c>
      <c r="DE22" s="3">
        <v>1876.05</v>
      </c>
      <c r="DF22" s="3">
        <v>1876.05</v>
      </c>
      <c r="DG22" s="3">
        <v>1876.05</v>
      </c>
      <c r="DH22" s="3">
        <v>1876.05</v>
      </c>
      <c r="DI22" s="3">
        <v>1876.05</v>
      </c>
      <c r="DJ22" s="3">
        <v>1876.05</v>
      </c>
      <c r="DK22" s="3">
        <v>1876.05</v>
      </c>
      <c r="DL22" s="3">
        <v>1876.05</v>
      </c>
      <c r="DM22" s="3">
        <v>1876.05</v>
      </c>
      <c r="DN22" s="3">
        <v>1876.05</v>
      </c>
      <c r="DO22" s="3">
        <v>1876.05</v>
      </c>
      <c r="DP22" s="3">
        <v>1876.05</v>
      </c>
      <c r="DQ22" s="3">
        <v>1876.05</v>
      </c>
      <c r="DR22" s="3">
        <v>1876.05</v>
      </c>
      <c r="DS22" s="3">
        <v>1876.05</v>
      </c>
      <c r="DT22" s="3">
        <v>1876.05</v>
      </c>
      <c r="DU22" s="3">
        <v>1876.05</v>
      </c>
      <c r="DV22" s="3">
        <v>1876.05</v>
      </c>
      <c r="DW22" s="3">
        <v>1876.05</v>
      </c>
      <c r="DX22" s="3">
        <v>1876.05</v>
      </c>
      <c r="DY22" s="3">
        <v>1876.05</v>
      </c>
      <c r="DZ22" s="3">
        <v>1876.05</v>
      </c>
      <c r="EA22" s="3">
        <v>1876.05</v>
      </c>
      <c r="EB22" s="3">
        <v>1876.05</v>
      </c>
      <c r="EC22" s="3">
        <v>1876.05</v>
      </c>
      <c r="ED22" s="3">
        <v>1876.05</v>
      </c>
      <c r="EE22" s="3">
        <v>1876.05</v>
      </c>
      <c r="EF22" s="3">
        <v>1876.05</v>
      </c>
      <c r="EG22" s="3">
        <v>1876.05</v>
      </c>
      <c r="EH22" s="3">
        <v>1876.05</v>
      </c>
      <c r="EI22" s="3">
        <v>1876.05</v>
      </c>
      <c r="EJ22" s="3">
        <v>1876.05</v>
      </c>
      <c r="EK22" s="3">
        <v>1876.05</v>
      </c>
      <c r="EL22" s="3">
        <v>1876.05</v>
      </c>
      <c r="EM22" s="3">
        <v>1876.05</v>
      </c>
      <c r="EN22" s="3">
        <v>1876.05</v>
      </c>
      <c r="EO22" s="3">
        <v>1876.05</v>
      </c>
      <c r="EP22" s="3">
        <v>1876.05</v>
      </c>
      <c r="EQ22" s="3">
        <v>1876.05</v>
      </c>
      <c r="ER22" s="3">
        <v>1876.05</v>
      </c>
      <c r="ES22" s="3">
        <v>1876.05</v>
      </c>
      <c r="ET22" s="3">
        <v>1876.05</v>
      </c>
      <c r="EU22" s="3">
        <v>1876.05</v>
      </c>
      <c r="EV22" s="3">
        <v>1876.05</v>
      </c>
      <c r="EW22" s="3">
        <v>1876.05</v>
      </c>
      <c r="EX22" s="3">
        <v>1876.05</v>
      </c>
      <c r="EY22" s="3">
        <v>1876.05</v>
      </c>
      <c r="EZ22" s="3">
        <v>1876.05</v>
      </c>
      <c r="FA22" s="3">
        <v>1876.05</v>
      </c>
      <c r="FB22" s="3">
        <v>1876.05</v>
      </c>
      <c r="FC22" s="3">
        <v>1876.05</v>
      </c>
      <c r="FD22" s="3">
        <v>1876.05</v>
      </c>
      <c r="FE22" s="3">
        <v>1876.05</v>
      </c>
      <c r="FF22" s="3">
        <v>1876.05</v>
      </c>
      <c r="FG22" s="3">
        <v>1876.05</v>
      </c>
      <c r="FH22" s="3">
        <v>1876.05</v>
      </c>
      <c r="FI22" s="3">
        <v>1876.05</v>
      </c>
      <c r="FJ22" s="3">
        <v>1876.05</v>
      </c>
      <c r="FK22" s="3">
        <v>1876.05</v>
      </c>
      <c r="FL22" s="3">
        <v>1876.05</v>
      </c>
      <c r="FM22" s="3">
        <v>1876.05</v>
      </c>
      <c r="FN22" s="3">
        <v>1876.05</v>
      </c>
      <c r="FO22" s="3">
        <v>1876.05</v>
      </c>
      <c r="FP22" s="3">
        <v>1876.05</v>
      </c>
      <c r="FQ22" s="3">
        <v>1876.05</v>
      </c>
      <c r="FR22" s="3">
        <v>1876.05</v>
      </c>
      <c r="FS22" s="3">
        <v>1876.05</v>
      </c>
      <c r="FT22" s="3">
        <v>1876.05</v>
      </c>
      <c r="FU22" s="3">
        <v>1876.05</v>
      </c>
      <c r="FV22" s="3">
        <v>1876.05</v>
      </c>
      <c r="FW22" s="3">
        <v>1876.05</v>
      </c>
      <c r="FX22" s="3">
        <v>1876.05</v>
      </c>
      <c r="FY22" s="3">
        <v>1876.05</v>
      </c>
      <c r="FZ22" s="3">
        <v>1876.05</v>
      </c>
      <c r="GA22" s="3">
        <v>1876.05</v>
      </c>
      <c r="GB22" s="3">
        <v>1876.05</v>
      </c>
      <c r="GC22" s="3">
        <v>1876.05</v>
      </c>
      <c r="GD22" s="3">
        <v>1876.05</v>
      </c>
      <c r="GE22" s="3">
        <v>1876.05</v>
      </c>
      <c r="GF22" s="3">
        <v>1876.05</v>
      </c>
      <c r="GG22" s="3">
        <v>1876.05</v>
      </c>
      <c r="GH22" s="3">
        <v>1876.05</v>
      </c>
      <c r="GI22" s="3">
        <v>1876.05</v>
      </c>
      <c r="GJ22" s="3">
        <v>1876.05</v>
      </c>
      <c r="GK22" s="3">
        <v>1876.05</v>
      </c>
      <c r="GL22" s="3">
        <v>1876.05</v>
      </c>
      <c r="GM22" s="3">
        <v>1876.05</v>
      </c>
      <c r="GN22" s="3">
        <v>1876.05</v>
      </c>
      <c r="GO22" s="3">
        <v>1876.05</v>
      </c>
      <c r="GP22" s="3">
        <v>1876.05</v>
      </c>
      <c r="GQ22" s="3">
        <v>1876.05</v>
      </c>
      <c r="GR22" s="3">
        <v>1876.05</v>
      </c>
      <c r="GS22" s="3">
        <v>1876.05</v>
      </c>
      <c r="GT22" s="3">
        <v>1876.05</v>
      </c>
      <c r="GU22" s="3">
        <v>1876.05</v>
      </c>
      <c r="GV22" s="3">
        <v>1876.05</v>
      </c>
      <c r="GW22" s="3">
        <v>1876.05</v>
      </c>
      <c r="GX22" s="3">
        <v>1876.05</v>
      </c>
      <c r="GY22" s="3">
        <v>1876.05</v>
      </c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</row>
    <row r="23" spans="1:236" x14ac:dyDescent="0.2">
      <c r="B23">
        <f>COUNTA(B3:B22)</f>
        <v>20</v>
      </c>
      <c r="AJ23" s="2">
        <f>SUM(AJ3:AJ22)</f>
        <v>3612737.0000000005</v>
      </c>
      <c r="AO23" s="1"/>
      <c r="AP23" s="1"/>
      <c r="AQ23" s="1"/>
      <c r="AR23" s="1"/>
      <c r="AS23" s="1">
        <f>SUM(AS3:AS22)</f>
        <v>0</v>
      </c>
      <c r="AT23" s="1">
        <f>SUM(AT3:AT22)</f>
        <v>1404.16</v>
      </c>
      <c r="AU23" s="1">
        <f>SUM(AU3:AU22)</f>
        <v>2374.4299999999998</v>
      </c>
      <c r="AV23" s="1">
        <f>SUM(AV3:AV22)</f>
        <v>0</v>
      </c>
      <c r="AW23" s="1">
        <f>SUM(AW3:AW22)</f>
        <v>2123.36</v>
      </c>
      <c r="AX23" s="1">
        <f>SUM(AX3:AX22)</f>
        <v>2270.69</v>
      </c>
      <c r="AY23" s="1">
        <f>SUM(AY3:AY22)</f>
        <v>7246.93</v>
      </c>
      <c r="AZ23" s="1">
        <f>SUM(AZ3:AZ22)</f>
        <v>15771.390000000001</v>
      </c>
      <c r="BA23" s="1">
        <f>SUM(BA3:BA22)</f>
        <v>10794.72</v>
      </c>
      <c r="BB23" s="1">
        <f>SUM(BB3:BB22)</f>
        <v>47536.460000000014</v>
      </c>
      <c r="BC23" s="1">
        <f>SUM(BC3:BC22)</f>
        <v>28042.000000000004</v>
      </c>
      <c r="BD23" s="1">
        <f>SUM(BD3:BD22)</f>
        <v>25282.719999999998</v>
      </c>
      <c r="BE23" s="1">
        <f>SUM(BE3:BE22)</f>
        <v>40088.560000000005</v>
      </c>
      <c r="BF23" s="1">
        <f>SUM(BF3:BF22)</f>
        <v>39559.660000000003</v>
      </c>
      <c r="BG23" s="1">
        <f>SUM(BG3:BG22)</f>
        <v>39559.660000000003</v>
      </c>
      <c r="BH23" s="1">
        <f>SUM(BH3:BH22)</f>
        <v>44587.62000000001</v>
      </c>
      <c r="BI23" s="1">
        <f>SUM(BI3:BI22)</f>
        <v>57011.490000000005</v>
      </c>
      <c r="BJ23" s="1">
        <f>SUM(BJ3:BJ22)</f>
        <v>39559.660000000003</v>
      </c>
      <c r="BK23" s="1">
        <f>SUM(BK3:BK22)</f>
        <v>39559.660000000003</v>
      </c>
      <c r="BL23" s="1">
        <f>SUM(BL3:BL22)</f>
        <v>41919.050000000003</v>
      </c>
      <c r="BM23" s="1">
        <f>SUM(BM3:BM22)</f>
        <v>39559.660000000003</v>
      </c>
      <c r="BN23" s="1">
        <f>SUM(BN3:BN22)</f>
        <v>42488.820000000007</v>
      </c>
      <c r="BO23" s="1">
        <f>SUM(BO3:BO22)</f>
        <v>37460.86</v>
      </c>
      <c r="BP23" s="1">
        <f>SUM(BP3:BP22)</f>
        <v>37460.86</v>
      </c>
      <c r="BQ23" s="1">
        <f>SUM(BQ3:BQ22)</f>
        <v>37460.86</v>
      </c>
      <c r="BR23" s="1">
        <f>SUM(BR3:BR22)</f>
        <v>37460.86</v>
      </c>
      <c r="BS23" s="1">
        <f>SUM(BS3:BS22)</f>
        <v>37460.86</v>
      </c>
      <c r="BT23" s="1">
        <f>SUM(BT3:BT22)</f>
        <v>42488.820000000007</v>
      </c>
      <c r="BU23" s="1">
        <f>SUM(BU3:BU22)</f>
        <v>54912.69000000001</v>
      </c>
      <c r="BV23" s="1">
        <f>SUM(BV3:BV22)</f>
        <v>37460.86</v>
      </c>
      <c r="BW23" s="1">
        <f>SUM(BW3:BW22)</f>
        <v>37460.86</v>
      </c>
      <c r="BX23" s="1">
        <f>SUM(BX3:BX22)</f>
        <v>39820.25</v>
      </c>
      <c r="BY23" s="1">
        <f>SUM(BY3:BY22)</f>
        <v>37460.86</v>
      </c>
      <c r="BZ23" s="1">
        <f>SUM(BZ3:BZ22)</f>
        <v>42488.820000000007</v>
      </c>
      <c r="CA23" s="1">
        <f>SUM(CA3:CA22)</f>
        <v>37460.86</v>
      </c>
      <c r="CB23" s="1">
        <f>SUM(CB3:CB22)</f>
        <v>37460.86</v>
      </c>
      <c r="CC23" s="1">
        <f>SUM(CC3:CC22)</f>
        <v>37460.86</v>
      </c>
      <c r="CD23" s="1">
        <f>SUM(CD3:CD22)</f>
        <v>37460.86</v>
      </c>
      <c r="CE23" s="1">
        <f>SUM(CE3:CE22)</f>
        <v>37460.86</v>
      </c>
      <c r="CF23" s="1">
        <f>SUM(CF3:CF22)</f>
        <v>42488.820000000007</v>
      </c>
      <c r="CG23" s="1">
        <f>SUM(CG3:CG22)</f>
        <v>54912.69000000001</v>
      </c>
      <c r="CH23" s="1">
        <f>SUM(CH3:CH22)</f>
        <v>37460.86</v>
      </c>
      <c r="CI23" s="1">
        <f>SUM(CI3:CI22)</f>
        <v>37460.86</v>
      </c>
      <c r="CJ23" s="1">
        <f>SUM(CJ3:CJ22)</f>
        <v>39820.25</v>
      </c>
      <c r="CK23" s="1">
        <f>SUM(CK3:CK22)</f>
        <v>37460.86</v>
      </c>
      <c r="CL23" s="1">
        <f>SUM(CL3:CL22)</f>
        <v>42488.820000000007</v>
      </c>
      <c r="CM23" s="1">
        <f>SUM(CM3:CM22)</f>
        <v>37460.86</v>
      </c>
      <c r="CN23" s="1">
        <f>SUM(CN3:CN22)</f>
        <v>37460.86</v>
      </c>
      <c r="CO23" s="1">
        <f>SUM(CO3:CO22)</f>
        <v>37460.86</v>
      </c>
      <c r="CP23" s="1">
        <f>SUM(CP3:CP22)</f>
        <v>37460.86</v>
      </c>
      <c r="CQ23" s="1">
        <f>SUM(CQ3:CQ22)</f>
        <v>37460.86</v>
      </c>
      <c r="CR23" s="1">
        <f>SUM(CR3:CR22)</f>
        <v>42488.820000000007</v>
      </c>
      <c r="CS23" s="1">
        <f>SUM(CS3:CS22)</f>
        <v>54912.69000000001</v>
      </c>
      <c r="CT23" s="1">
        <f>SUM(CT3:CT22)</f>
        <v>37460.86</v>
      </c>
      <c r="CU23" s="1">
        <f>SUM(CU3:CU22)</f>
        <v>37460.86</v>
      </c>
      <c r="CV23" s="1">
        <f>SUM(CV3:CV22)</f>
        <v>39820.25</v>
      </c>
      <c r="CW23" s="1">
        <f>SUM(CW3:CW22)</f>
        <v>37460.86</v>
      </c>
      <c r="CX23" s="1">
        <f>SUM(CX3:CX22)</f>
        <v>42488.820000000007</v>
      </c>
      <c r="CY23" s="1">
        <f>SUM(CY3:CY22)</f>
        <v>37460.86</v>
      </c>
      <c r="CZ23" s="1">
        <f>SUM(CZ3:CZ22)</f>
        <v>37460.86</v>
      </c>
      <c r="DA23" s="1">
        <f>SUM(DA3:DA22)</f>
        <v>37460.86</v>
      </c>
      <c r="DB23" s="1">
        <f>SUM(DB3:DB22)</f>
        <v>37460.86</v>
      </c>
      <c r="DC23" s="1">
        <f>SUM(DC3:DC22)</f>
        <v>37460.86</v>
      </c>
      <c r="DD23" s="1">
        <f>SUM(DD3:DD22)</f>
        <v>42488.820000000007</v>
      </c>
      <c r="DE23" s="1">
        <f>SUM(DE3:DE22)</f>
        <v>54912.69000000001</v>
      </c>
      <c r="DF23" s="1">
        <f>SUM(DF3:DF22)</f>
        <v>37460.86</v>
      </c>
      <c r="DG23" s="1">
        <f>SUM(DG3:DG22)</f>
        <v>37460.86</v>
      </c>
      <c r="DH23" s="1">
        <f>SUM(DH3:DH22)</f>
        <v>39820.25</v>
      </c>
      <c r="DI23" s="1">
        <f>SUM(DI3:DI22)</f>
        <v>37460.86</v>
      </c>
      <c r="DJ23" s="1">
        <f>SUM(DJ3:DJ22)</f>
        <v>42488.820000000007</v>
      </c>
      <c r="DK23" s="1">
        <f>SUM(DK3:DK22)</f>
        <v>37460.86</v>
      </c>
      <c r="DL23" s="1">
        <f>SUM(DL3:DL22)</f>
        <v>37460.86</v>
      </c>
      <c r="DM23" s="1">
        <f>SUM(DM3:DM22)</f>
        <v>37460.86</v>
      </c>
      <c r="DN23" s="1">
        <f>SUM(DN3:DN22)</f>
        <v>37460.86</v>
      </c>
      <c r="DO23" s="1">
        <f>SUM(DO3:DO22)</f>
        <v>37460.86</v>
      </c>
      <c r="DP23" s="1">
        <f>SUM(DP3:DP22)</f>
        <v>42488.820000000007</v>
      </c>
      <c r="DQ23" s="1">
        <f>SUM(DQ3:DQ22)</f>
        <v>54912.69000000001</v>
      </c>
      <c r="DR23" s="1">
        <f>SUM(DR3:DR22)</f>
        <v>37460.86</v>
      </c>
      <c r="DS23" s="1">
        <f>SUM(DS3:DS22)</f>
        <v>37460.86</v>
      </c>
      <c r="DT23" s="1">
        <f>SUM(DT3:DT22)</f>
        <v>39820.25</v>
      </c>
      <c r="DU23" s="1">
        <f>SUM(DU3:DU22)</f>
        <v>37460.86</v>
      </c>
      <c r="DV23" s="1">
        <f>SUM(DV3:DV22)</f>
        <v>42488.820000000007</v>
      </c>
      <c r="DW23" s="1">
        <f>SUM(DW3:DW22)</f>
        <v>37460.86</v>
      </c>
      <c r="DX23" s="1">
        <f>SUM(DX3:DX22)</f>
        <v>37460.86</v>
      </c>
      <c r="DY23" s="1">
        <f>SUM(DY3:DY22)</f>
        <v>37460.86</v>
      </c>
      <c r="DZ23" s="1">
        <f>SUM(DZ3:DZ22)</f>
        <v>37460.86</v>
      </c>
      <c r="EA23" s="1">
        <f>SUM(EA3:EA22)</f>
        <v>37460.86</v>
      </c>
      <c r="EB23" s="1">
        <f>SUM(EB3:EB22)</f>
        <v>42488.820000000007</v>
      </c>
      <c r="EC23" s="1">
        <f>SUM(EC3:EC22)</f>
        <v>54912.69000000001</v>
      </c>
      <c r="ED23" s="1">
        <f>SUM(ED3:ED22)</f>
        <v>37460.86</v>
      </c>
      <c r="EE23" s="1">
        <f>SUM(EE3:EE22)</f>
        <v>37460.86</v>
      </c>
      <c r="EF23" s="1">
        <f>SUM(EF3:EF22)</f>
        <v>39820.25</v>
      </c>
      <c r="EG23" s="1">
        <f>SUM(EG3:EG22)</f>
        <v>37460.86</v>
      </c>
      <c r="EH23" s="1">
        <f>SUM(EH3:EH22)</f>
        <v>42488.820000000007</v>
      </c>
      <c r="EI23" s="1">
        <f>SUM(EI3:EI22)</f>
        <v>37460.86</v>
      </c>
      <c r="EJ23" s="1">
        <f>SUM(EJ3:EJ22)</f>
        <v>37460.86</v>
      </c>
      <c r="EK23" s="1">
        <f>SUM(EK3:EK22)</f>
        <v>37460.86</v>
      </c>
      <c r="EL23" s="1">
        <f>SUM(EL3:EL22)</f>
        <v>37460.86</v>
      </c>
      <c r="EM23" s="1">
        <f>SUM(EM3:EM22)</f>
        <v>37460.86</v>
      </c>
      <c r="EN23" s="1">
        <f>SUM(EN3:EN22)</f>
        <v>42488.820000000007</v>
      </c>
      <c r="EO23" s="1">
        <f>SUM(EO3:EO22)</f>
        <v>54912.69000000001</v>
      </c>
      <c r="EP23" s="1">
        <f>SUM(EP3:EP22)</f>
        <v>37460.86</v>
      </c>
      <c r="EQ23" s="1">
        <f>SUM(EQ3:EQ22)</f>
        <v>37460.86</v>
      </c>
      <c r="ER23" s="1">
        <f>SUM(ER3:ER22)</f>
        <v>39820.25</v>
      </c>
      <c r="ES23" s="1">
        <f>SUM(ES3:ES22)</f>
        <v>37460.86</v>
      </c>
      <c r="ET23" s="1">
        <f>SUM(ET3:ET22)</f>
        <v>42488.820000000007</v>
      </c>
      <c r="EU23" s="1">
        <f>SUM(EU3:EU22)</f>
        <v>37460.86</v>
      </c>
      <c r="EV23" s="1">
        <f>SUM(EV3:EV22)</f>
        <v>35661.51</v>
      </c>
      <c r="EW23" s="1">
        <f>SUM(EW3:EW22)</f>
        <v>35661.51</v>
      </c>
      <c r="EX23" s="1">
        <f>SUM(EX3:EX22)</f>
        <v>35661.51</v>
      </c>
      <c r="EY23" s="1">
        <f>SUM(EY3:EY22)</f>
        <v>35661.51</v>
      </c>
      <c r="EZ23" s="1">
        <f>SUM(EZ3:EZ22)</f>
        <v>40689.47</v>
      </c>
      <c r="FA23" s="1">
        <f>SUM(FA3:FA22)</f>
        <v>53113.340000000011</v>
      </c>
      <c r="FB23" s="1">
        <f>SUM(FB3:FB22)</f>
        <v>35661.51</v>
      </c>
      <c r="FC23" s="1">
        <f>SUM(FC3:FC22)</f>
        <v>33364.370000000003</v>
      </c>
      <c r="FD23" s="1">
        <f>SUM(FD3:FD22)</f>
        <v>35723.760000000002</v>
      </c>
      <c r="FE23" s="1">
        <f>SUM(FE3:FE22)</f>
        <v>33364.370000000003</v>
      </c>
      <c r="FF23" s="1">
        <f>SUM(FF3:FF22)</f>
        <v>38392.33</v>
      </c>
      <c r="FG23" s="1">
        <f>SUM(FG3:FG22)</f>
        <v>33364.370000000003</v>
      </c>
      <c r="FH23" s="1">
        <f>SUM(FH3:FH22)</f>
        <v>33364.370000000003</v>
      </c>
      <c r="FI23" s="1">
        <f>SUM(FI3:FI22)</f>
        <v>33364.370000000003</v>
      </c>
      <c r="FJ23" s="1">
        <f>SUM(FJ3:FJ22)</f>
        <v>33364.370000000003</v>
      </c>
      <c r="FK23" s="1">
        <f>SUM(FK3:FK22)</f>
        <v>33364.370000000003</v>
      </c>
      <c r="FL23" s="1">
        <f>SUM(FL3:FL22)</f>
        <v>38392.33</v>
      </c>
      <c r="FM23" s="1">
        <f>SUM(FM3:FM22)</f>
        <v>50816.200000000012</v>
      </c>
      <c r="FN23" s="1">
        <f>SUM(FN3:FN22)</f>
        <v>33364.370000000003</v>
      </c>
      <c r="FO23" s="1">
        <f>SUM(FO3:FO22)</f>
        <v>33364.370000000003</v>
      </c>
      <c r="FP23" s="1">
        <f>SUM(FP3:FP22)</f>
        <v>35723.760000000002</v>
      </c>
      <c r="FQ23" s="1">
        <f>SUM(FQ3:FQ22)</f>
        <v>33364.370000000003</v>
      </c>
      <c r="FR23" s="1">
        <f>SUM(FR3:FR22)</f>
        <v>38392.33</v>
      </c>
      <c r="FS23" s="1">
        <f>SUM(FS3:FS22)</f>
        <v>33364.370000000003</v>
      </c>
      <c r="FT23" s="1">
        <f>SUM(FT3:FT22)</f>
        <v>33364.370000000003</v>
      </c>
      <c r="FU23" s="1">
        <f>SUM(FU3:FU22)</f>
        <v>33364.370000000003</v>
      </c>
      <c r="FV23" s="1">
        <f>SUM(FV3:FV22)</f>
        <v>33364.370000000003</v>
      </c>
      <c r="FW23" s="1">
        <f>SUM(FW3:FW22)</f>
        <v>33364.370000000003</v>
      </c>
      <c r="FX23" s="1">
        <f>SUM(FX3:FX22)</f>
        <v>38392.33</v>
      </c>
      <c r="FY23" s="1">
        <f>SUM(FY3:FY22)</f>
        <v>50816.200000000012</v>
      </c>
      <c r="FZ23" s="1">
        <f>SUM(FZ3:FZ22)</f>
        <v>33364.370000000003</v>
      </c>
      <c r="GA23" s="1">
        <f>SUM(GA3:GA22)</f>
        <v>33364.370000000003</v>
      </c>
      <c r="GB23" s="1">
        <f>SUM(GB3:GB22)</f>
        <v>35723.760000000002</v>
      </c>
      <c r="GC23" s="1">
        <f>SUM(GC3:GC22)</f>
        <v>33364.370000000003</v>
      </c>
      <c r="GD23" s="1">
        <f>SUM(GD3:GD22)</f>
        <v>38392.33</v>
      </c>
      <c r="GE23" s="1">
        <f>SUM(GE3:GE22)</f>
        <v>29819.649999999998</v>
      </c>
      <c r="GF23" s="1">
        <f>SUM(GF3:GF22)</f>
        <v>29819.649999999998</v>
      </c>
      <c r="GG23" s="1">
        <f>SUM(GG3:GG22)</f>
        <v>29819.649999999998</v>
      </c>
      <c r="GH23" s="1">
        <f>SUM(GH3:GH22)</f>
        <v>29819.649999999998</v>
      </c>
      <c r="GI23" s="1">
        <f>SUM(GI3:GI22)</f>
        <v>29819.649999999998</v>
      </c>
      <c r="GJ23" s="1">
        <f>SUM(GJ3:GJ22)</f>
        <v>34847.61</v>
      </c>
      <c r="GK23" s="1">
        <f>SUM(GK3:GK22)</f>
        <v>47271.48000000001</v>
      </c>
      <c r="GL23" s="1">
        <f>SUM(GL3:GL22)</f>
        <v>29819.649999999998</v>
      </c>
      <c r="GM23" s="1">
        <f>SUM(GM3:GM22)</f>
        <v>29819.649999999998</v>
      </c>
      <c r="GN23" s="1">
        <f>SUM(GN3:GN22)</f>
        <v>29819.649999999998</v>
      </c>
      <c r="GO23" s="1">
        <f>SUM(GO3:GO22)</f>
        <v>26230.82</v>
      </c>
      <c r="GP23" s="1">
        <f>SUM(GP3:GP22)</f>
        <v>31258.78</v>
      </c>
      <c r="GQ23" s="1">
        <f>SUM(GQ3:GQ22)</f>
        <v>26230.82</v>
      </c>
      <c r="GR23" s="1">
        <f>SUM(GR3:GR22)</f>
        <v>26230.82</v>
      </c>
      <c r="GS23" s="1">
        <f>SUM(GS3:GS22)</f>
        <v>26230.82</v>
      </c>
      <c r="GT23" s="1">
        <f>SUM(GT3:GT22)</f>
        <v>26230.82</v>
      </c>
      <c r="GU23" s="1">
        <f>SUM(GU3:GU22)</f>
        <v>25056.2</v>
      </c>
      <c r="GV23" s="1">
        <f>SUM(GV3:GV22)</f>
        <v>25056.2</v>
      </c>
      <c r="GW23" s="1">
        <f>SUM(GW3:GW22)</f>
        <v>42508.030000000006</v>
      </c>
      <c r="GX23" s="1">
        <f>SUM(GX3:GX22)</f>
        <v>23303.29</v>
      </c>
      <c r="GY23" s="1">
        <f>SUM(GY3:GY22)</f>
        <v>23303.29</v>
      </c>
      <c r="GZ23" s="1">
        <f>SUM(GZ3:GZ22)</f>
        <v>21427.24</v>
      </c>
      <c r="HA23" s="1">
        <f>SUM(HA3:HA22)</f>
        <v>19423.010000000002</v>
      </c>
      <c r="HB23" s="1">
        <f>SUM(HB3:HB22)</f>
        <v>19423.010000000002</v>
      </c>
      <c r="HC23" s="1">
        <f>SUM(HC3:HC22)</f>
        <v>19423.010000000002</v>
      </c>
      <c r="HD23" s="1">
        <f>SUM(HD3:HD22)</f>
        <v>19423.010000000002</v>
      </c>
      <c r="HE23" s="1">
        <f>SUM(HE3:HE22)</f>
        <v>14561.960000000001</v>
      </c>
      <c r="HF23" s="1">
        <f>SUM(HF3:HF22)</f>
        <v>14561.960000000001</v>
      </c>
      <c r="HG23" s="1">
        <f>SUM(HG3:HG22)</f>
        <v>14561.960000000001</v>
      </c>
      <c r="HH23" s="1">
        <f>SUM(HH3:HH22)</f>
        <v>14561.960000000001</v>
      </c>
      <c r="HI23" s="1">
        <f>SUM(HI3:HI22)</f>
        <v>29988.11</v>
      </c>
      <c r="HJ23" s="1">
        <f>SUM(HJ3:HJ22)</f>
        <v>11063.52</v>
      </c>
      <c r="HK23" s="1">
        <f>SUM(HK3:HK22)</f>
        <v>11063.52</v>
      </c>
      <c r="HL23" s="1">
        <f>SUM(HL3:HL22)</f>
        <v>11063.52</v>
      </c>
      <c r="HM23" s="1">
        <f>SUM(HM3:HM22)</f>
        <v>11063.52</v>
      </c>
      <c r="HN23" s="1">
        <f>SUM(HN3:HN22)</f>
        <v>11063.52</v>
      </c>
      <c r="HO23" s="1">
        <f>SUM(HO3:HO22)</f>
        <v>11063.52</v>
      </c>
      <c r="HP23" s="1">
        <f>SUM(HP3:HP22)</f>
        <v>0</v>
      </c>
      <c r="HQ23" s="1">
        <f>SUM(HQ3:HQ22)</f>
        <v>0</v>
      </c>
      <c r="HR23" s="1">
        <f>SUM(HR3:HR22)</f>
        <v>0</v>
      </c>
      <c r="HS23" s="1">
        <f>SUM(HS3:HS22)</f>
        <v>0</v>
      </c>
      <c r="HT23" s="1">
        <f>SUM(HT3:HT22)</f>
        <v>0</v>
      </c>
      <c r="HU23" s="1">
        <f>SUM(HU3:HU22)</f>
        <v>0</v>
      </c>
      <c r="HV23" s="1">
        <f>SUM(HV3:HV22)</f>
        <v>0</v>
      </c>
      <c r="HW23" s="1">
        <f>SUM(HW3:HW22)</f>
        <v>0</v>
      </c>
      <c r="HX23" s="1">
        <f>SUM(HX3:HX22)</f>
        <v>0</v>
      </c>
      <c r="HY23" s="1">
        <f>SUM(HY3:HY22)</f>
        <v>0</v>
      </c>
      <c r="HZ23" s="1">
        <f>SUM(HZ3:HZ22)</f>
        <v>0</v>
      </c>
      <c r="IA23" s="1">
        <f>SUM(IA3:IA22)</f>
        <v>0</v>
      </c>
      <c r="IB23" s="1"/>
    </row>
  </sheetData>
  <autoFilter ref="A2:IB23" xr:uid="{00000000-0009-0000-0000-000007000000}">
    <sortState xmlns:xlrd2="http://schemas.microsoft.com/office/spreadsheetml/2017/richdata2" ref="A3:IB23">
      <sortCondition ref="C2:C23"/>
    </sortState>
  </autoFilter>
  <conditionalFormatting sqref="AM3:AM22">
    <cfRule type="containsText" dxfId="3" priority="4" operator="containsText" text="1 até 30 dias">
      <formula>NOT(ISERROR(SEARCH("1 até 30 dias",AM3)))</formula>
    </cfRule>
  </conditionalFormatting>
  <conditionalFormatting sqref="AL3:AL22">
    <cfRule type="containsText" dxfId="2" priority="1" operator="containsText" text="1 ou + parcelas &gt; 90 dias">
      <formula>NOT(ISERROR(SEARCH("1 ou + parcelas &gt; 90 dias",AL3)))</formula>
    </cfRule>
    <cfRule type="containsText" dxfId="1" priority="2" operator="containsText" text="1 ou + parcelas &gt; 60 dias">
      <formula>NOT(ISERROR(SEARCH("1 ou + parcelas &gt; 60 dias",AL3)))</formula>
    </cfRule>
    <cfRule type="containsText" dxfId="0" priority="3" operator="containsText" text="1 ou + parcelas &gt; 30 dias">
      <formula>NOT(ISERROR(SEARCH("1 ou + parcelas &gt; 30 dias",AL3)))</formula>
    </cfRule>
  </conditionalFormatting>
  <pageMargins left="0.511811024" right="0.511811024" top="0.78740157499999996" bottom="0.78740157499999996" header="0.31496062000000002" footer="0.31496062000000002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Terras Altas - COMPLEMENTARES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Roque</dc:creator>
  <cp:lastModifiedBy>William Roque</cp:lastModifiedBy>
  <dcterms:created xsi:type="dcterms:W3CDTF">2019-09-09T13:56:58Z</dcterms:created>
  <dcterms:modified xsi:type="dcterms:W3CDTF">2019-09-09T13:57:04Z</dcterms:modified>
</cp:coreProperties>
</file>